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ttps://d.docs.live.net/8441c8878fd4a647/Escritorio/LAF/Semestre 6/Analítica de datos y herramientas de inteligencia artificial/Módulo 4 - Machine Learning/"/>
    </mc:Choice>
  </mc:AlternateContent>
  <xr:revisionPtr revIDLastSave="310" documentId="8_{142E8CB3-0B29-4197-A8A3-79A08FAF41C7}" xr6:coauthVersionLast="47" xr6:coauthVersionMax="47" xr10:uidLastSave="{7671464C-5036-4C4D-AFCE-D6BC6FB74545}"/>
  <bookViews>
    <workbookView xWindow="-108" yWindow="-108" windowWidth="23256" windowHeight="12576" activeTab="1" xr2:uid="{006B3AAB-E4C1-436D-9B7A-AD55441B69A4}"/>
  </bookViews>
  <sheets>
    <sheet name="Ejemplo" sheetId="1" r:id="rId1"/>
    <sheet name="Test 1" sheetId="2" r:id="rId2"/>
    <sheet name="Test 2" sheetId="4" r:id="rId3"/>
    <sheet name="Test 3" sheetId="5" r:id="rId4"/>
    <sheet name="Test 4"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3" i="2" l="1"/>
  <c r="C23" i="4"/>
  <c r="C22" i="6"/>
  <c r="C23" i="6" s="1"/>
  <c r="C22" i="4"/>
  <c r="C22" i="2"/>
  <c r="C23" i="5"/>
  <c r="C22" i="5"/>
  <c r="C19" i="5"/>
  <c r="D17" i="6"/>
  <c r="C17" i="6"/>
  <c r="G16" i="6"/>
  <c r="F16" i="6"/>
  <c r="C19" i="6" s="1"/>
  <c r="E16" i="6"/>
  <c r="D16" i="6"/>
  <c r="C16" i="6"/>
  <c r="G15" i="6"/>
  <c r="F15" i="6"/>
  <c r="E15" i="6"/>
  <c r="G14" i="6"/>
  <c r="F14" i="6"/>
  <c r="E14" i="6"/>
  <c r="G13" i="6"/>
  <c r="F13" i="6"/>
  <c r="E13" i="6"/>
  <c r="G12" i="6"/>
  <c r="F12" i="6"/>
  <c r="E12" i="6"/>
  <c r="G11" i="6"/>
  <c r="F11" i="6"/>
  <c r="E11" i="6"/>
  <c r="G10" i="6"/>
  <c r="F10" i="6"/>
  <c r="E10" i="6"/>
  <c r="G9" i="6"/>
  <c r="F9" i="6"/>
  <c r="E9" i="6"/>
  <c r="G8" i="6"/>
  <c r="F8" i="6"/>
  <c r="E8" i="6"/>
  <c r="G7" i="6"/>
  <c r="F7" i="6"/>
  <c r="E7" i="6"/>
  <c r="G6" i="6"/>
  <c r="F6" i="6"/>
  <c r="E6" i="6"/>
  <c r="G15" i="5"/>
  <c r="F15" i="5"/>
  <c r="E15" i="5"/>
  <c r="G14" i="5"/>
  <c r="F14" i="5"/>
  <c r="E14" i="5"/>
  <c r="G13" i="5"/>
  <c r="F13" i="5"/>
  <c r="E13" i="5"/>
  <c r="G12" i="5"/>
  <c r="F12" i="5"/>
  <c r="E12" i="5"/>
  <c r="G11" i="5"/>
  <c r="F11" i="5"/>
  <c r="E11" i="5"/>
  <c r="G10" i="5"/>
  <c r="F10" i="5"/>
  <c r="E10" i="5"/>
  <c r="G9" i="5"/>
  <c r="F9" i="5"/>
  <c r="E9" i="5"/>
  <c r="G8" i="5"/>
  <c r="F8" i="5"/>
  <c r="E8" i="5"/>
  <c r="G7" i="5"/>
  <c r="F7" i="5"/>
  <c r="E7" i="5"/>
  <c r="G6" i="5"/>
  <c r="G16" i="5" s="1"/>
  <c r="F6" i="5"/>
  <c r="F16" i="5" s="1"/>
  <c r="E6" i="5"/>
  <c r="E16" i="5" s="1"/>
  <c r="D17" i="5"/>
  <c r="C17" i="5"/>
  <c r="D16" i="5"/>
  <c r="C16" i="5"/>
  <c r="C19" i="4"/>
  <c r="C20" i="4" s="1"/>
  <c r="F20" i="4" s="1"/>
  <c r="D17" i="4"/>
  <c r="C17" i="4"/>
  <c r="D16" i="4"/>
  <c r="C16" i="4"/>
  <c r="G15" i="4"/>
  <c r="F15" i="4"/>
  <c r="E15" i="4"/>
  <c r="G14" i="4"/>
  <c r="F14" i="4"/>
  <c r="E14" i="4"/>
  <c r="G13" i="4"/>
  <c r="F13" i="4"/>
  <c r="E13" i="4"/>
  <c r="G12" i="4"/>
  <c r="F12" i="4"/>
  <c r="E12" i="4"/>
  <c r="G11" i="4"/>
  <c r="F11" i="4"/>
  <c r="E11" i="4"/>
  <c r="G10" i="4"/>
  <c r="F10" i="4"/>
  <c r="E10" i="4"/>
  <c r="G9" i="4"/>
  <c r="F9" i="4"/>
  <c r="E9" i="4"/>
  <c r="G8" i="4"/>
  <c r="F8" i="4"/>
  <c r="E8" i="4"/>
  <c r="G7" i="4"/>
  <c r="F7" i="4"/>
  <c r="E7" i="4"/>
  <c r="G6" i="4"/>
  <c r="G16" i="4" s="1"/>
  <c r="F6" i="4"/>
  <c r="F16" i="4" s="1"/>
  <c r="E6" i="4"/>
  <c r="E16" i="4" s="1"/>
  <c r="F20" i="2"/>
  <c r="C20" i="2"/>
  <c r="C19" i="2"/>
  <c r="D17" i="2"/>
  <c r="C17" i="2"/>
  <c r="D16" i="2"/>
  <c r="C16" i="2"/>
  <c r="G15" i="2"/>
  <c r="F15" i="2"/>
  <c r="E15" i="2"/>
  <c r="G14" i="2"/>
  <c r="F14" i="2"/>
  <c r="E14" i="2"/>
  <c r="G13" i="2"/>
  <c r="F13" i="2"/>
  <c r="E13" i="2"/>
  <c r="G12" i="2"/>
  <c r="F12" i="2"/>
  <c r="E12" i="2"/>
  <c r="G11" i="2"/>
  <c r="F11" i="2"/>
  <c r="E11" i="2"/>
  <c r="G10" i="2"/>
  <c r="F10" i="2"/>
  <c r="E10" i="2"/>
  <c r="G9" i="2"/>
  <c r="F9" i="2"/>
  <c r="E9" i="2"/>
  <c r="G8" i="2"/>
  <c r="F8" i="2"/>
  <c r="E8" i="2"/>
  <c r="G7" i="2"/>
  <c r="G16" i="2" s="1"/>
  <c r="F7" i="2"/>
  <c r="E7" i="2"/>
  <c r="G6" i="2"/>
  <c r="F6" i="2"/>
  <c r="F16" i="2" s="1"/>
  <c r="E6" i="2"/>
  <c r="E16" i="2" s="1"/>
  <c r="H26" i="1"/>
  <c r="H16" i="1"/>
  <c r="G16" i="1"/>
  <c r="F16" i="1"/>
  <c r="C18" i="1"/>
  <c r="C17" i="1"/>
  <c r="F25" i="1"/>
  <c r="F24" i="1"/>
  <c r="F23" i="1"/>
  <c r="F22" i="1"/>
  <c r="F21" i="1"/>
  <c r="F17" i="1"/>
  <c r="G17" i="1"/>
  <c r="F18" i="1"/>
  <c r="G18" i="1"/>
  <c r="F19" i="1"/>
  <c r="G19" i="1"/>
  <c r="F20" i="1"/>
  <c r="G20" i="1"/>
  <c r="H20" i="1" s="1"/>
  <c r="G21" i="1"/>
  <c r="G22" i="1"/>
  <c r="G23" i="1"/>
  <c r="H23" i="1" s="1"/>
  <c r="G24" i="1"/>
  <c r="H24" i="1" s="1"/>
  <c r="G25" i="1"/>
  <c r="H17" i="1"/>
  <c r="H18" i="1"/>
  <c r="H19" i="1"/>
  <c r="H21" i="1"/>
  <c r="H22" i="1"/>
  <c r="H25" i="1"/>
  <c r="B43" i="1"/>
  <c r="B44" i="1"/>
  <c r="B45" i="1" s="1"/>
  <c r="B46" i="1" s="1"/>
  <c r="B47" i="1" s="1"/>
  <c r="B24" i="1"/>
  <c r="B25" i="1" s="1"/>
  <c r="B26" i="1" s="1"/>
  <c r="B27" i="1" s="1"/>
  <c r="B28" i="1" s="1"/>
  <c r="B29" i="1" s="1"/>
  <c r="B30" i="1" s="1"/>
  <c r="B31" i="1" s="1"/>
  <c r="B32" i="1" s="1"/>
  <c r="B33" i="1" s="1"/>
  <c r="B34" i="1" s="1"/>
  <c r="B35" i="1" s="1"/>
  <c r="B36" i="1" s="1"/>
  <c r="B37" i="1" s="1"/>
  <c r="B38" i="1" s="1"/>
  <c r="B39" i="1" s="1"/>
  <c r="B40" i="1" s="1"/>
  <c r="B41" i="1" s="1"/>
  <c r="B42" i="1" s="1"/>
  <c r="C14" i="1"/>
  <c r="D13" i="1"/>
  <c r="D14" i="1"/>
  <c r="C13" i="1"/>
  <c r="E4" i="1"/>
  <c r="F4" i="1"/>
  <c r="G4" i="1"/>
  <c r="E5" i="1"/>
  <c r="F5" i="1"/>
  <c r="G5" i="1"/>
  <c r="E6" i="1"/>
  <c r="F6" i="1"/>
  <c r="G6" i="1"/>
  <c r="E7" i="1"/>
  <c r="F7" i="1"/>
  <c r="G7" i="1"/>
  <c r="G13" i="1" s="1"/>
  <c r="E8" i="1"/>
  <c r="F8" i="1"/>
  <c r="G8" i="1"/>
  <c r="E9" i="1"/>
  <c r="F9" i="1"/>
  <c r="G9" i="1"/>
  <c r="E10" i="1"/>
  <c r="F10" i="1"/>
  <c r="G10" i="1"/>
  <c r="E11" i="1"/>
  <c r="F11" i="1"/>
  <c r="G11" i="1"/>
  <c r="E12" i="1"/>
  <c r="E13" i="1" s="1"/>
  <c r="F12" i="1"/>
  <c r="G12" i="1"/>
  <c r="G3" i="1"/>
  <c r="F3" i="1"/>
  <c r="E3" i="1"/>
  <c r="C20" i="6" l="1"/>
  <c r="F20" i="6" s="1"/>
  <c r="C20" i="5"/>
  <c r="F20" i="5" s="1"/>
  <c r="F13" i="1"/>
  <c r="D17" i="1" l="1"/>
  <c r="C20" i="1" s="1"/>
  <c r="C23" i="1" s="1"/>
  <c r="C40" i="1" l="1"/>
  <c r="C37" i="1"/>
  <c r="C31" i="1"/>
  <c r="C41" i="1"/>
  <c r="C46" i="1"/>
  <c r="C32" i="1"/>
  <c r="C26" i="1"/>
  <c r="C36" i="1"/>
  <c r="C28" i="1"/>
  <c r="C25" i="1"/>
  <c r="C45" i="1"/>
  <c r="C33" i="1"/>
  <c r="C44" i="1"/>
  <c r="C30" i="1"/>
  <c r="C24" i="1"/>
  <c r="C38" i="1"/>
  <c r="C42" i="1"/>
  <c r="C29" i="1"/>
  <c r="C35" i="1"/>
  <c r="C47" i="1"/>
  <c r="C39" i="1"/>
  <c r="C27" i="1"/>
  <c r="C34" i="1"/>
  <c r="C43" i="1"/>
</calcChain>
</file>

<file path=xl/sharedStrings.xml><?xml version="1.0" encoding="utf-8"?>
<sst xmlns="http://schemas.openxmlformats.org/spreadsheetml/2006/main" count="73" uniqueCount="24">
  <si>
    <t>n</t>
  </si>
  <si>
    <t>x</t>
  </si>
  <si>
    <t>y</t>
  </si>
  <si>
    <t>x^2</t>
  </si>
  <si>
    <t>x*y</t>
  </si>
  <si>
    <t>y^2</t>
  </si>
  <si>
    <t>sum</t>
  </si>
  <si>
    <t>avg</t>
  </si>
  <si>
    <t>b1</t>
  </si>
  <si>
    <t>b0</t>
  </si>
  <si>
    <t xml:space="preserve"> </t>
  </si>
  <si>
    <t>Program Number</t>
  </si>
  <si>
    <t>Estimated Proxy Size</t>
  </si>
  <si>
    <t>Plan Added and Modified size</t>
  </si>
  <si>
    <t>Actual Added and Modified Size</t>
  </si>
  <si>
    <t>Actual Development Hours</t>
  </si>
  <si>
    <t>Total</t>
  </si>
  <si>
    <t>Promedios</t>
  </si>
  <si>
    <t>Test 2:  Calculate the regression parameters and correlation coefficients between estimated proxy size and actual development time in Table 1.  Calculate time estimate given an estimated proxy size of     = 386</t>
  </si>
  <si>
    <t>Test 3:  Calculate the regression parameters and correlation coefficients between plan added and modified size and actual added and modified size in Table 1.  Calculate plan added and modified size given an estimated proxy size of     = 386</t>
  </si>
  <si>
    <t>Test 4:  Calculate the regression parameters and correlation coefficients between plan added and modified size and actual development time in Table 1.  Calculate time estimate given an estimated proxy size of     = 386.</t>
  </si>
  <si>
    <t>Test 1:  Calculate the regression parameters and correlation coefficients between estimated proxy size and actual added and modified size in Table 1.  Calculate plan added and modified size given an estimated proxy size of       = 386</t>
  </si>
  <si>
    <r>
      <rPr>
        <sz val="11"/>
        <color theme="1"/>
        <rFont val="SimSun"/>
      </rPr>
      <t>β</t>
    </r>
    <r>
      <rPr>
        <sz val="11"/>
        <color theme="1"/>
        <rFont val="Aptos Narrow"/>
        <family val="2"/>
      </rPr>
      <t>0</t>
    </r>
  </si>
  <si>
    <t>β1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</si>
</sst>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9" formatCode="_(* #,##0.0000_);_(* \(#,##0.0000\);_(* &quot;-&quot;??_);_(@_)"/>
  </numFmts>
  <fonts count="9" x14ac:knownFonts="1">
    <font>
      <sz val="11"/>
      <color theme="1"/>
      <name val="Aptos Narrow"/>
      <family val="2"/>
      <scheme val="minor"/>
    </font>
    <font>
      <sz val="11"/>
      <color theme="1"/>
      <name val="Aptos Narrow"/>
      <family val="2"/>
      <scheme val="minor"/>
    </font>
    <font>
      <b/>
      <sz val="11"/>
      <color theme="1"/>
      <name val="Aptos Narrow"/>
      <family val="2"/>
      <scheme val="minor"/>
    </font>
    <font>
      <i/>
      <sz val="11"/>
      <color theme="1"/>
      <name val="Aptos Narrow"/>
      <family val="2"/>
      <scheme val="minor"/>
    </font>
    <font>
      <sz val="12"/>
      <color theme="1"/>
      <name val="Times New Roman"/>
      <family val="1"/>
    </font>
    <font>
      <b/>
      <sz val="10"/>
      <color theme="1"/>
      <name val="Times New Roman"/>
      <family val="1"/>
    </font>
    <font>
      <sz val="10"/>
      <color theme="1"/>
      <name val="Times New Roman"/>
      <family val="1"/>
    </font>
    <font>
      <sz val="11"/>
      <color theme="1"/>
      <name val="SimSun"/>
    </font>
    <font>
      <sz val="11"/>
      <color theme="1"/>
      <name val="Aptos Narrow"/>
      <family val="2"/>
    </font>
  </fonts>
  <fills count="2">
    <fill>
      <patternFill patternType="none"/>
    </fill>
    <fill>
      <patternFill patternType="gray125"/>
    </fill>
  </fills>
  <borders count="25">
    <border>
      <left/>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top style="medium">
        <color indexed="64"/>
      </top>
      <bottom/>
      <diagonal/>
    </border>
    <border>
      <left/>
      <right/>
      <top style="thin">
        <color indexed="64"/>
      </top>
      <bottom style="double">
        <color indexed="64"/>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s>
  <cellStyleXfs count="2">
    <xf numFmtId="0" fontId="0" fillId="0" borderId="0"/>
    <xf numFmtId="43" fontId="1" fillId="0" borderId="0" applyFont="0" applyFill="0" applyBorder="0" applyAlignment="0" applyProtection="0"/>
  </cellStyleXfs>
  <cellXfs count="54">
    <xf numFmtId="0" fontId="0" fillId="0" borderId="0" xfId="0"/>
    <xf numFmtId="0" fontId="2" fillId="0" borderId="0" xfId="0" applyFont="1"/>
    <xf numFmtId="0" fontId="0" fillId="0" borderId="1" xfId="0" applyBorder="1"/>
    <xf numFmtId="43" fontId="0" fillId="0" borderId="0" xfId="1" applyFont="1"/>
    <xf numFmtId="43" fontId="0" fillId="0" borderId="0" xfId="0" applyNumberFormat="1"/>
    <xf numFmtId="0" fontId="3" fillId="0" borderId="0" xfId="0" applyFont="1"/>
    <xf numFmtId="0" fontId="4" fillId="0" borderId="0" xfId="0" applyFont="1" applyAlignment="1">
      <alignment vertical="center"/>
    </xf>
    <xf numFmtId="0" fontId="4" fillId="0" borderId="0" xfId="0" applyFont="1" applyAlignment="1">
      <alignment horizontal="left" vertical="top" wrapText="1"/>
    </xf>
    <xf numFmtId="0" fontId="2" fillId="0" borderId="0" xfId="0" applyFont="1" applyAlignment="1">
      <alignment horizontal="center" vertical="center"/>
    </xf>
    <xf numFmtId="0" fontId="6" fillId="0" borderId="0" xfId="0" applyFont="1" applyBorder="1" applyAlignment="1">
      <alignment vertical="center" wrapText="1"/>
    </xf>
    <xf numFmtId="0" fontId="6" fillId="0" borderId="0" xfId="0" applyFont="1" applyBorder="1" applyAlignment="1">
      <alignment horizontal="right" vertical="center" wrapText="1"/>
    </xf>
    <xf numFmtId="0" fontId="0" fillId="0" borderId="0" xfId="0" applyBorder="1"/>
    <xf numFmtId="0" fontId="0" fillId="0" borderId="7" xfId="0" applyBorder="1"/>
    <xf numFmtId="0" fontId="6" fillId="0" borderId="9" xfId="0" applyFont="1" applyBorder="1" applyAlignment="1">
      <alignment horizontal="right" vertical="center" wrapText="1"/>
    </xf>
    <xf numFmtId="0" fontId="0" fillId="0" borderId="9" xfId="0" applyBorder="1"/>
    <xf numFmtId="0" fontId="0" fillId="0" borderId="10" xfId="0" applyBorder="1"/>
    <xf numFmtId="0" fontId="5" fillId="0" borderId="12" xfId="0" applyFont="1" applyBorder="1" applyAlignment="1">
      <alignment horizontal="center" vertical="center" wrapText="1"/>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5" fillId="0" borderId="2" xfId="0" applyFont="1" applyBorder="1" applyAlignment="1">
      <alignment horizontal="center" vertical="center" wrapText="1"/>
    </xf>
    <xf numFmtId="0" fontId="0" fillId="0" borderId="4" xfId="0" applyBorder="1"/>
    <xf numFmtId="0" fontId="0" fillId="0" borderId="5" xfId="0" applyBorder="1"/>
    <xf numFmtId="0" fontId="2" fillId="0" borderId="8" xfId="0" applyFont="1" applyBorder="1"/>
    <xf numFmtId="0" fontId="2" fillId="0" borderId="14" xfId="0" applyFont="1" applyBorder="1"/>
    <xf numFmtId="0" fontId="2" fillId="0" borderId="16" xfId="0" applyFont="1" applyBorder="1"/>
    <xf numFmtId="0" fontId="0" fillId="0" borderId="3" xfId="0" applyBorder="1"/>
    <xf numFmtId="0" fontId="0" fillId="0" borderId="8" xfId="0" applyBorder="1"/>
    <xf numFmtId="0" fontId="6" fillId="0" borderId="10" xfId="0" applyFont="1" applyBorder="1" applyAlignment="1">
      <alignment horizontal="right" vertical="center" wrapText="1"/>
    </xf>
    <xf numFmtId="0" fontId="6" fillId="0" borderId="7" xfId="0" applyFont="1" applyBorder="1" applyAlignment="1">
      <alignment horizontal="right" vertical="center" wrapText="1"/>
    </xf>
    <xf numFmtId="0" fontId="5" fillId="0" borderId="13" xfId="0" applyFont="1" applyBorder="1" applyAlignment="1">
      <alignment horizontal="center" vertical="center" wrapText="1"/>
    </xf>
    <xf numFmtId="0" fontId="2" fillId="0" borderId="17" xfId="0" applyFont="1" applyBorder="1" applyAlignment="1">
      <alignment horizontal="center" vertical="center"/>
    </xf>
    <xf numFmtId="0" fontId="0" fillId="0" borderId="18" xfId="0" applyBorder="1"/>
    <xf numFmtId="0" fontId="0" fillId="0" borderId="19" xfId="0" applyBorder="1"/>
    <xf numFmtId="0" fontId="0" fillId="0" borderId="20" xfId="0" applyBorder="1"/>
    <xf numFmtId="0" fontId="8" fillId="0" borderId="0" xfId="0" applyFont="1"/>
    <xf numFmtId="0" fontId="7" fillId="0" borderId="0" xfId="0" applyFont="1"/>
    <xf numFmtId="0" fontId="2" fillId="0" borderId="0" xfId="0" applyFont="1" applyAlignment="1">
      <alignment horizontal="center"/>
    </xf>
    <xf numFmtId="43" fontId="2" fillId="0" borderId="21" xfId="0" applyNumberFormat="1" applyFont="1" applyBorder="1"/>
    <xf numFmtId="169" fontId="0" fillId="0" borderId="0" xfId="1" applyNumberFormat="1" applyFont="1"/>
    <xf numFmtId="169" fontId="2" fillId="0" borderId="21" xfId="0" applyNumberFormat="1" applyFont="1" applyBorder="1"/>
    <xf numFmtId="0" fontId="0" fillId="0" borderId="6" xfId="0" applyBorder="1"/>
    <xf numFmtId="0" fontId="2" fillId="0" borderId="6" xfId="0" applyFont="1" applyBorder="1"/>
    <xf numFmtId="43" fontId="0" fillId="0" borderId="0" xfId="1" applyFont="1" applyBorder="1"/>
    <xf numFmtId="43" fontId="0" fillId="0" borderId="7" xfId="1" applyFont="1" applyBorder="1"/>
    <xf numFmtId="43" fontId="0" fillId="0" borderId="9" xfId="1" applyFont="1" applyBorder="1"/>
    <xf numFmtId="43" fontId="0" fillId="0" borderId="10" xfId="1" applyFont="1" applyBorder="1"/>
    <xf numFmtId="0" fontId="2" fillId="0" borderId="11" xfId="0" applyFont="1" applyBorder="1"/>
    <xf numFmtId="0" fontId="2" fillId="0" borderId="12" xfId="0" applyFont="1" applyBorder="1"/>
    <xf numFmtId="0" fontId="2" fillId="0" borderId="23" xfId="0" applyFont="1" applyBorder="1"/>
    <xf numFmtId="0" fontId="2" fillId="0" borderId="13" xfId="0" applyFont="1" applyBorder="1"/>
    <xf numFmtId="0" fontId="0" fillId="0" borderId="22" xfId="0" applyBorder="1"/>
    <xf numFmtId="0" fontId="0" fillId="0" borderId="24" xfId="0" applyBorder="1"/>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strRef>
              <c:f>Ejemplo!$D$2</c:f>
              <c:strCache>
                <c:ptCount val="1"/>
                <c:pt idx="0">
                  <c:v>y</c:v>
                </c:pt>
              </c:strCache>
            </c:strRef>
          </c:tx>
          <c:spPr>
            <a:ln w="25400" cap="rnd">
              <a:noFill/>
              <a:round/>
            </a:ln>
            <a:effectLst/>
          </c:spPr>
          <c:marker>
            <c:symbol val="diamond"/>
            <c:size val="6"/>
            <c:spPr>
              <a:solidFill>
                <a:schemeClr val="accent1"/>
              </a:solidFill>
              <a:ln w="9525">
                <a:solidFill>
                  <a:schemeClr val="accent1"/>
                </a:solidFill>
                <a:round/>
              </a:ln>
              <a:effectLst/>
            </c:spPr>
          </c:marker>
          <c:trendline>
            <c:spPr>
              <a:ln w="9525" cap="rnd">
                <a:solidFill>
                  <a:schemeClr val="accent1"/>
                </a:solidFill>
              </a:ln>
              <a:effectLst/>
            </c:spPr>
            <c:trendlineType val="linear"/>
            <c:dispRSqr val="0"/>
            <c:dispEq val="0"/>
          </c:trendline>
          <c:trendline>
            <c:spPr>
              <a:ln w="9525" cap="rnd">
                <a:solidFill>
                  <a:schemeClr val="accent1"/>
                </a:solidFill>
              </a:ln>
              <a:effectLst/>
            </c:spPr>
            <c:trendlineType val="linear"/>
            <c:dispRSqr val="0"/>
            <c:dispEq val="0"/>
          </c:trendline>
          <c:xVal>
            <c:numRef>
              <c:f>Ejemplo!$C$3:$C$12</c:f>
              <c:numCache>
                <c:formatCode>General</c:formatCode>
                <c:ptCount val="10"/>
                <c:pt idx="0">
                  <c:v>130</c:v>
                </c:pt>
                <c:pt idx="1">
                  <c:v>650</c:v>
                </c:pt>
                <c:pt idx="2">
                  <c:v>99</c:v>
                </c:pt>
                <c:pt idx="3">
                  <c:v>150</c:v>
                </c:pt>
                <c:pt idx="4">
                  <c:v>128</c:v>
                </c:pt>
                <c:pt idx="5">
                  <c:v>302</c:v>
                </c:pt>
                <c:pt idx="6">
                  <c:v>95</c:v>
                </c:pt>
                <c:pt idx="7">
                  <c:v>945</c:v>
                </c:pt>
                <c:pt idx="8">
                  <c:v>368</c:v>
                </c:pt>
                <c:pt idx="9">
                  <c:v>941</c:v>
                </c:pt>
              </c:numCache>
            </c:numRef>
          </c:xVal>
          <c:yVal>
            <c:numRef>
              <c:f>Ejemplo!$D$3:$D$12</c:f>
              <c:numCache>
                <c:formatCode>General</c:formatCode>
                <c:ptCount val="10"/>
                <c:pt idx="0">
                  <c:v>186</c:v>
                </c:pt>
                <c:pt idx="1">
                  <c:v>699</c:v>
                </c:pt>
                <c:pt idx="2">
                  <c:v>132</c:v>
                </c:pt>
                <c:pt idx="3">
                  <c:v>272</c:v>
                </c:pt>
                <c:pt idx="4">
                  <c:v>291</c:v>
                </c:pt>
                <c:pt idx="5">
                  <c:v>331</c:v>
                </c:pt>
                <c:pt idx="6">
                  <c:v>199</c:v>
                </c:pt>
                <c:pt idx="7">
                  <c:v>1890</c:v>
                </c:pt>
                <c:pt idx="8">
                  <c:v>788</c:v>
                </c:pt>
                <c:pt idx="9">
                  <c:v>1601</c:v>
                </c:pt>
              </c:numCache>
            </c:numRef>
          </c:yVal>
          <c:smooth val="0"/>
          <c:extLst>
            <c:ext xmlns:c16="http://schemas.microsoft.com/office/drawing/2014/chart" uri="{C3380CC4-5D6E-409C-BE32-E72D297353CC}">
              <c16:uniqueId val="{00000000-9A5E-46AC-B1AA-53E103DAB811}"/>
            </c:ext>
          </c:extLst>
        </c:ser>
        <c:dLbls>
          <c:showLegendKey val="0"/>
          <c:showVal val="0"/>
          <c:showCatName val="0"/>
          <c:showSerName val="0"/>
          <c:showPercent val="0"/>
          <c:showBubbleSize val="0"/>
        </c:dLbls>
        <c:axId val="474099679"/>
        <c:axId val="474102079"/>
      </c:scatterChart>
      <c:valAx>
        <c:axId val="4740996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s-MX"/>
          </a:p>
        </c:txPr>
        <c:crossAx val="474102079"/>
        <c:crosses val="autoZero"/>
        <c:crossBetween val="midCat"/>
      </c:valAx>
      <c:valAx>
        <c:axId val="474102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74099679"/>
        <c:crosses val="autoZero"/>
        <c:crossBetween val="midCat"/>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strRef>
              <c:f>Ejemplo!$C$22</c:f>
              <c:strCache>
                <c:ptCount val="1"/>
                <c:pt idx="0">
                  <c:v>y</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Ejemplo!$B$23:$B$47</c:f>
              <c:numCache>
                <c:formatCode>General</c:formatCode>
                <c:ptCount val="25"/>
                <c:pt idx="0">
                  <c:v>50</c:v>
                </c:pt>
                <c:pt idx="1">
                  <c:v>100</c:v>
                </c:pt>
                <c:pt idx="2">
                  <c:v>150</c:v>
                </c:pt>
                <c:pt idx="3">
                  <c:v>200</c:v>
                </c:pt>
                <c:pt idx="4">
                  <c:v>250</c:v>
                </c:pt>
                <c:pt idx="5">
                  <c:v>300</c:v>
                </c:pt>
                <c:pt idx="6">
                  <c:v>350</c:v>
                </c:pt>
                <c:pt idx="7">
                  <c:v>400</c:v>
                </c:pt>
                <c:pt idx="8">
                  <c:v>450</c:v>
                </c:pt>
                <c:pt idx="9">
                  <c:v>500</c:v>
                </c:pt>
                <c:pt idx="10">
                  <c:v>550</c:v>
                </c:pt>
                <c:pt idx="11">
                  <c:v>600</c:v>
                </c:pt>
                <c:pt idx="12">
                  <c:v>650</c:v>
                </c:pt>
                <c:pt idx="13">
                  <c:v>700</c:v>
                </c:pt>
                <c:pt idx="14">
                  <c:v>750</c:v>
                </c:pt>
                <c:pt idx="15">
                  <c:v>800</c:v>
                </c:pt>
                <c:pt idx="16">
                  <c:v>850</c:v>
                </c:pt>
                <c:pt idx="17">
                  <c:v>900</c:v>
                </c:pt>
                <c:pt idx="18">
                  <c:v>950</c:v>
                </c:pt>
                <c:pt idx="19">
                  <c:v>1000</c:v>
                </c:pt>
                <c:pt idx="20">
                  <c:v>1050</c:v>
                </c:pt>
                <c:pt idx="21">
                  <c:v>1100</c:v>
                </c:pt>
                <c:pt idx="22">
                  <c:v>1150</c:v>
                </c:pt>
                <c:pt idx="23">
                  <c:v>1200</c:v>
                </c:pt>
                <c:pt idx="24">
                  <c:v>1250</c:v>
                </c:pt>
              </c:numCache>
            </c:numRef>
          </c:xVal>
          <c:yVal>
            <c:numRef>
              <c:f>Ejemplo!$C$23:$C$47</c:f>
              <c:numCache>
                <c:formatCode>_(* #,##0.00_);_(* \(#,##0.00\);_(* "-"??_);_(@_)</c:formatCode>
                <c:ptCount val="25"/>
                <c:pt idx="0">
                  <c:v>60.980618492894749</c:v>
                </c:pt>
                <c:pt idx="1">
                  <c:v>148.33239925273531</c:v>
                </c:pt>
                <c:pt idx="2">
                  <c:v>235.68418001257589</c:v>
                </c:pt>
                <c:pt idx="3">
                  <c:v>323.03596077241644</c:v>
                </c:pt>
                <c:pt idx="4">
                  <c:v>410.38774153225705</c:v>
                </c:pt>
                <c:pt idx="5">
                  <c:v>497.7395222920976</c:v>
                </c:pt>
                <c:pt idx="6">
                  <c:v>585.09130305193821</c:v>
                </c:pt>
                <c:pt idx="7">
                  <c:v>672.44308381177871</c:v>
                </c:pt>
                <c:pt idx="8">
                  <c:v>759.79486457161931</c:v>
                </c:pt>
                <c:pt idx="9">
                  <c:v>847.14664533145992</c:v>
                </c:pt>
                <c:pt idx="10">
                  <c:v>934.49842609130042</c:v>
                </c:pt>
                <c:pt idx="11">
                  <c:v>1021.850206851141</c:v>
                </c:pt>
                <c:pt idx="12">
                  <c:v>1109.2019876109816</c:v>
                </c:pt>
                <c:pt idx="13">
                  <c:v>1196.5537683708221</c:v>
                </c:pt>
                <c:pt idx="14">
                  <c:v>1283.9055491306626</c:v>
                </c:pt>
                <c:pt idx="15">
                  <c:v>1371.2573298905031</c:v>
                </c:pt>
                <c:pt idx="16">
                  <c:v>1458.6091106503441</c:v>
                </c:pt>
                <c:pt idx="17">
                  <c:v>1545.9608914101846</c:v>
                </c:pt>
                <c:pt idx="18">
                  <c:v>1633.3126721700251</c:v>
                </c:pt>
                <c:pt idx="19">
                  <c:v>1720.6644529298655</c:v>
                </c:pt>
                <c:pt idx="20">
                  <c:v>1808.016233689706</c:v>
                </c:pt>
                <c:pt idx="21">
                  <c:v>1895.3680144495465</c:v>
                </c:pt>
                <c:pt idx="22">
                  <c:v>1982.7197952093875</c:v>
                </c:pt>
                <c:pt idx="23">
                  <c:v>2070.071575969228</c:v>
                </c:pt>
                <c:pt idx="24">
                  <c:v>2157.4233567290685</c:v>
                </c:pt>
              </c:numCache>
            </c:numRef>
          </c:yVal>
          <c:smooth val="0"/>
          <c:extLst>
            <c:ext xmlns:c16="http://schemas.microsoft.com/office/drawing/2014/chart" uri="{C3380CC4-5D6E-409C-BE32-E72D297353CC}">
              <c16:uniqueId val="{00000000-3399-4BFD-BA68-6685062B1453}"/>
            </c:ext>
          </c:extLst>
        </c:ser>
        <c:dLbls>
          <c:showLegendKey val="0"/>
          <c:showVal val="0"/>
          <c:showCatName val="0"/>
          <c:showSerName val="0"/>
          <c:showPercent val="0"/>
          <c:showBubbleSize val="0"/>
        </c:dLbls>
        <c:axId val="44234559"/>
        <c:axId val="44236959"/>
      </c:scatterChart>
      <c:valAx>
        <c:axId val="442345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4236959"/>
        <c:crosses val="autoZero"/>
        <c:crossBetween val="midCat"/>
      </c:valAx>
      <c:valAx>
        <c:axId val="44236959"/>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42345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8</xdr:col>
      <xdr:colOff>624840</xdr:colOff>
      <xdr:row>8</xdr:row>
      <xdr:rowOff>26670</xdr:rowOff>
    </xdr:from>
    <xdr:to>
      <xdr:col>14</xdr:col>
      <xdr:colOff>388620</xdr:colOff>
      <xdr:row>23</xdr:row>
      <xdr:rowOff>26670</xdr:rowOff>
    </xdr:to>
    <xdr:graphicFrame macro="">
      <xdr:nvGraphicFramePr>
        <xdr:cNvPr id="2" name="Gráfico 1">
          <a:extLst>
            <a:ext uri="{FF2B5EF4-FFF2-40B4-BE49-F238E27FC236}">
              <a16:creationId xmlns:a16="http://schemas.microsoft.com/office/drawing/2014/main" id="{B9A6EB78-7148-8EB6-AFDB-C3F19D3BBD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411480</xdr:colOff>
      <xdr:row>29</xdr:row>
      <xdr:rowOff>102870</xdr:rowOff>
    </xdr:from>
    <xdr:to>
      <xdr:col>9</xdr:col>
      <xdr:colOff>769620</xdr:colOff>
      <xdr:row>44</xdr:row>
      <xdr:rowOff>102870</xdr:rowOff>
    </xdr:to>
    <xdr:graphicFrame macro="">
      <xdr:nvGraphicFramePr>
        <xdr:cNvPr id="3" name="Gráfico 2">
          <a:extLst>
            <a:ext uri="{FF2B5EF4-FFF2-40B4-BE49-F238E27FC236}">
              <a16:creationId xmlns:a16="http://schemas.microsoft.com/office/drawing/2014/main" id="{90A67E53-FC15-DD2A-FBE6-F52D29AB83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266700</xdr:colOff>
      <xdr:row>1</xdr:row>
      <xdr:rowOff>175260</xdr:rowOff>
    </xdr:from>
    <xdr:to>
      <xdr:col>7</xdr:col>
      <xdr:colOff>426720</xdr:colOff>
      <xdr:row>1</xdr:row>
      <xdr:rowOff>396240</xdr:rowOff>
    </xdr:to>
    <xdr:pic>
      <xdr:nvPicPr>
        <xdr:cNvPr id="3" name="image48.png">
          <a:extLst>
            <a:ext uri="{FF2B5EF4-FFF2-40B4-BE49-F238E27FC236}">
              <a16:creationId xmlns:a16="http://schemas.microsoft.com/office/drawing/2014/main" id="{A3AA4CA5-D063-436D-8734-04000C169FD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14060" y="358140"/>
          <a:ext cx="160020" cy="2209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274321</xdr:colOff>
      <xdr:row>4</xdr:row>
      <xdr:rowOff>525780</xdr:rowOff>
    </xdr:from>
    <xdr:to>
      <xdr:col>9</xdr:col>
      <xdr:colOff>308651</xdr:colOff>
      <xdr:row>8</xdr:row>
      <xdr:rowOff>83820</xdr:rowOff>
    </xdr:to>
    <xdr:pic>
      <xdr:nvPicPr>
        <xdr:cNvPr id="4" name="Imagen 3">
          <a:extLst>
            <a:ext uri="{FF2B5EF4-FFF2-40B4-BE49-F238E27FC236}">
              <a16:creationId xmlns:a16="http://schemas.microsoft.com/office/drawing/2014/main" id="{E6EBA7E1-5537-F4A7-3E05-8624E64AF269}"/>
            </a:ext>
          </a:extLst>
        </xdr:cNvPr>
        <xdr:cNvPicPr>
          <a:picLocks noChangeAspect="1"/>
        </xdr:cNvPicPr>
      </xdr:nvPicPr>
      <xdr:blipFill>
        <a:blip xmlns:r="http://schemas.openxmlformats.org/officeDocument/2006/relationships" r:embed="rId2"/>
        <a:stretch>
          <a:fillRect/>
        </a:stretch>
      </xdr:blipFill>
      <xdr:spPr>
        <a:xfrm>
          <a:off x="5821681" y="1554480"/>
          <a:ext cx="1619290" cy="784860"/>
        </a:xfrm>
        <a:prstGeom prst="rect">
          <a:avLst/>
        </a:prstGeom>
      </xdr:spPr>
    </xdr:pic>
    <xdr:clientData/>
  </xdr:twoCellAnchor>
  <xdr:twoCellAnchor editAs="oneCell">
    <xdr:from>
      <xdr:col>7</xdr:col>
      <xdr:colOff>289560</xdr:colOff>
      <xdr:row>9</xdr:row>
      <xdr:rowOff>68581</xdr:rowOff>
    </xdr:from>
    <xdr:to>
      <xdr:col>9</xdr:col>
      <xdr:colOff>304800</xdr:colOff>
      <xdr:row>11</xdr:row>
      <xdr:rowOff>92435</xdr:rowOff>
    </xdr:to>
    <xdr:pic>
      <xdr:nvPicPr>
        <xdr:cNvPr id="5" name="Imagen 4">
          <a:extLst>
            <a:ext uri="{FF2B5EF4-FFF2-40B4-BE49-F238E27FC236}">
              <a16:creationId xmlns:a16="http://schemas.microsoft.com/office/drawing/2014/main" id="{75E88D5C-7A0B-886B-0733-E2E24740D54D}"/>
            </a:ext>
          </a:extLst>
        </xdr:cNvPr>
        <xdr:cNvPicPr>
          <a:picLocks noChangeAspect="1"/>
        </xdr:cNvPicPr>
      </xdr:nvPicPr>
      <xdr:blipFill>
        <a:blip xmlns:r="http://schemas.openxmlformats.org/officeDocument/2006/relationships" r:embed="rId3"/>
        <a:stretch>
          <a:fillRect/>
        </a:stretch>
      </xdr:blipFill>
      <xdr:spPr>
        <a:xfrm>
          <a:off x="5836920" y="2506981"/>
          <a:ext cx="1600200" cy="389614"/>
        </a:xfrm>
        <a:prstGeom prst="rect">
          <a:avLst/>
        </a:prstGeom>
      </xdr:spPr>
    </xdr:pic>
    <xdr:clientData/>
  </xdr:twoCellAnchor>
  <xdr:oneCellAnchor>
    <xdr:from>
      <xdr:col>1</xdr:col>
      <xdr:colOff>76200</xdr:colOff>
      <xdr:row>20</xdr:row>
      <xdr:rowOff>171450</xdr:rowOff>
    </xdr:from>
    <xdr:ext cx="303160" cy="182614"/>
    <mc:AlternateContent xmlns:mc="http://schemas.openxmlformats.org/markup-compatibility/2006">
      <mc:Choice xmlns:a14="http://schemas.microsoft.com/office/drawing/2010/main" Requires="a14">
        <xdr:sp macro="" textlink="">
          <xdr:nvSpPr>
            <xdr:cNvPr id="6" name="CuadroTexto 5">
              <a:extLst>
                <a:ext uri="{FF2B5EF4-FFF2-40B4-BE49-F238E27FC236}">
                  <a16:creationId xmlns:a16="http://schemas.microsoft.com/office/drawing/2014/main" id="{5764B028-A45B-472D-ADD1-558D1B554FC8}"/>
                </a:ext>
              </a:extLst>
            </xdr:cNvPr>
            <xdr:cNvSpPr txBox="1"/>
          </xdr:nvSpPr>
          <xdr:spPr>
            <a:xfrm>
              <a:off x="868680" y="4613910"/>
              <a:ext cx="303160"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
                      <m:sSubPr>
                        <m:ctrlPr>
                          <a:rPr lang="es-MX" sz="1100" i="1">
                            <a:latin typeface="Cambria Math" panose="02040503050406030204" pitchFamily="18" charset="0"/>
                          </a:rPr>
                        </m:ctrlPr>
                      </m:sSubPr>
                      <m:e>
                        <m:r>
                          <a:rPr lang="en-US" sz="1100" b="0" i="1">
                            <a:latin typeface="Cambria Math" panose="02040503050406030204" pitchFamily="18" charset="0"/>
                          </a:rPr>
                          <m:t>𝑟</m:t>
                        </m:r>
                      </m:e>
                      <m:sub>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𝑦</m:t>
                        </m:r>
                        <m:r>
                          <a:rPr lang="en-US" sz="1100" b="0" i="1">
                            <a:latin typeface="Cambria Math" panose="02040503050406030204" pitchFamily="18" charset="0"/>
                          </a:rPr>
                          <m:t>=</m:t>
                        </m:r>
                      </m:sub>
                    </m:sSub>
                  </m:oMath>
                </m:oMathPara>
              </a14:m>
              <a:endParaRPr lang="es-MX" sz="1100"/>
            </a:p>
          </xdr:txBody>
        </xdr:sp>
      </mc:Choice>
      <mc:Fallback>
        <xdr:sp macro="" textlink="">
          <xdr:nvSpPr>
            <xdr:cNvPr id="6" name="CuadroTexto 5">
              <a:extLst>
                <a:ext uri="{FF2B5EF4-FFF2-40B4-BE49-F238E27FC236}">
                  <a16:creationId xmlns:a16="http://schemas.microsoft.com/office/drawing/2014/main" id="{5764B028-A45B-472D-ADD1-558D1B554FC8}"/>
                </a:ext>
              </a:extLst>
            </xdr:cNvPr>
            <xdr:cNvSpPr txBox="1"/>
          </xdr:nvSpPr>
          <xdr:spPr>
            <a:xfrm>
              <a:off x="868680" y="4613910"/>
              <a:ext cx="303160"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𝑟</a:t>
              </a:r>
              <a:r>
                <a:rPr lang="es-MX" sz="1100" b="0" i="0">
                  <a:latin typeface="Cambria Math" panose="02040503050406030204" pitchFamily="18" charset="0"/>
                </a:rPr>
                <a:t>_(</a:t>
              </a:r>
              <a:r>
                <a:rPr lang="en-US" sz="1100" b="0" i="0">
                  <a:latin typeface="Cambria Math" panose="02040503050406030204" pitchFamily="18" charset="0"/>
                </a:rPr>
                <a:t>𝑥,𝑦=</a:t>
              </a:r>
              <a:r>
                <a:rPr lang="es-MX" sz="1100" b="0" i="0">
                  <a:latin typeface="Cambria Math" panose="02040503050406030204" pitchFamily="18" charset="0"/>
                </a:rPr>
                <a:t>)</a:t>
              </a:r>
              <a:endParaRPr lang="es-MX" sz="1100"/>
            </a:p>
          </xdr:txBody>
        </xdr:sp>
      </mc:Fallback>
    </mc:AlternateContent>
    <xdr:clientData/>
  </xdr:oneCellAnchor>
  <xdr:oneCellAnchor>
    <xdr:from>
      <xdr:col>1</xdr:col>
      <xdr:colOff>76200</xdr:colOff>
      <xdr:row>22</xdr:row>
      <xdr:rowOff>15240</xdr:rowOff>
    </xdr:from>
    <xdr:ext cx="289560" cy="177228"/>
    <mc:AlternateContent xmlns:mc="http://schemas.openxmlformats.org/markup-compatibility/2006">
      <mc:Choice xmlns:a14="http://schemas.microsoft.com/office/drawing/2010/main" Requires="a14">
        <xdr:sp macro="" textlink="">
          <xdr:nvSpPr>
            <xdr:cNvPr id="7" name="CuadroTexto 6">
              <a:extLst>
                <a:ext uri="{FF2B5EF4-FFF2-40B4-BE49-F238E27FC236}">
                  <a16:creationId xmlns:a16="http://schemas.microsoft.com/office/drawing/2014/main" id="{743A58C7-46CD-44FB-9EA7-ADBA75545ED7}"/>
                </a:ext>
              </a:extLst>
            </xdr:cNvPr>
            <xdr:cNvSpPr txBox="1"/>
          </xdr:nvSpPr>
          <xdr:spPr>
            <a:xfrm>
              <a:off x="868680" y="4831080"/>
              <a:ext cx="289560" cy="1772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sSup>
                      <m:sSupPr>
                        <m:ctrlPr>
                          <a:rPr lang="es-MX" sz="1100" i="1">
                            <a:latin typeface="Cambria Math" panose="02040503050406030204" pitchFamily="18" charset="0"/>
                          </a:rPr>
                        </m:ctrlPr>
                      </m:sSupPr>
                      <m:e>
                        <m:r>
                          <a:rPr lang="en-US" sz="1100" b="0" i="1">
                            <a:latin typeface="Cambria Math" panose="02040503050406030204" pitchFamily="18" charset="0"/>
                          </a:rPr>
                          <m:t>𝑟</m:t>
                        </m:r>
                      </m:e>
                      <m:sup>
                        <m:r>
                          <a:rPr lang="en-US" sz="1100" b="0" i="1">
                            <a:latin typeface="Cambria Math" panose="02040503050406030204" pitchFamily="18" charset="0"/>
                          </a:rPr>
                          <m:t>2</m:t>
                        </m:r>
                      </m:sup>
                    </m:sSup>
                    <m:r>
                      <a:rPr lang="en-US" sz="1100" b="0" i="1">
                        <a:latin typeface="Cambria Math" panose="02040503050406030204" pitchFamily="18" charset="0"/>
                      </a:rPr>
                      <m:t>=</m:t>
                    </m:r>
                  </m:oMath>
                </m:oMathPara>
              </a14:m>
              <a:endParaRPr lang="es-MX" sz="1100"/>
            </a:p>
          </xdr:txBody>
        </xdr:sp>
      </mc:Choice>
      <mc:Fallback>
        <xdr:sp macro="" textlink="">
          <xdr:nvSpPr>
            <xdr:cNvPr id="7" name="CuadroTexto 6">
              <a:extLst>
                <a:ext uri="{FF2B5EF4-FFF2-40B4-BE49-F238E27FC236}">
                  <a16:creationId xmlns:a16="http://schemas.microsoft.com/office/drawing/2014/main" id="{743A58C7-46CD-44FB-9EA7-ADBA75545ED7}"/>
                </a:ext>
              </a:extLst>
            </xdr:cNvPr>
            <xdr:cNvSpPr txBox="1"/>
          </xdr:nvSpPr>
          <xdr:spPr>
            <a:xfrm>
              <a:off x="868680" y="4831080"/>
              <a:ext cx="289560" cy="1772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𝑟</a:t>
              </a:r>
              <a:r>
                <a:rPr lang="es-MX" sz="1100" b="0" i="0">
                  <a:latin typeface="Cambria Math" panose="02040503050406030204" pitchFamily="18" charset="0"/>
                </a:rPr>
                <a:t>^</a:t>
              </a:r>
              <a:r>
                <a:rPr lang="en-US" sz="1100" b="0" i="0">
                  <a:latin typeface="Cambria Math" panose="02040503050406030204" pitchFamily="18" charset="0"/>
                </a:rPr>
                <a:t>2=</a:t>
              </a:r>
              <a:endParaRPr lang="es-MX" sz="1100"/>
            </a:p>
          </xdr:txBody>
        </xdr:sp>
      </mc:Fallback>
    </mc:AlternateContent>
    <xdr:clientData/>
  </xdr:oneCellAnchor>
  <xdr:twoCellAnchor editAs="oneCell">
    <xdr:from>
      <xdr:col>7</xdr:col>
      <xdr:colOff>0</xdr:colOff>
      <xdr:row>18</xdr:row>
      <xdr:rowOff>0</xdr:rowOff>
    </xdr:from>
    <xdr:to>
      <xdr:col>11</xdr:col>
      <xdr:colOff>198120</xdr:colOff>
      <xdr:row>26</xdr:row>
      <xdr:rowOff>57770</xdr:rowOff>
    </xdr:to>
    <xdr:pic>
      <xdr:nvPicPr>
        <xdr:cNvPr id="9" name="Imagen 8">
          <a:extLst>
            <a:ext uri="{FF2B5EF4-FFF2-40B4-BE49-F238E27FC236}">
              <a16:creationId xmlns:a16="http://schemas.microsoft.com/office/drawing/2014/main" id="{DAE5EBE8-E940-4CCA-9EE2-8FF6D994462F}"/>
            </a:ext>
          </a:extLst>
        </xdr:cNvPr>
        <xdr:cNvPicPr>
          <a:picLocks noChangeAspect="1"/>
        </xdr:cNvPicPr>
      </xdr:nvPicPr>
      <xdr:blipFill>
        <a:blip xmlns:r="http://schemas.openxmlformats.org/officeDocument/2006/relationships" r:embed="rId4"/>
        <a:stretch>
          <a:fillRect/>
        </a:stretch>
      </xdr:blipFill>
      <xdr:spPr>
        <a:xfrm>
          <a:off x="5547360" y="4099560"/>
          <a:ext cx="3368040" cy="156653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266700</xdr:colOff>
      <xdr:row>1</xdr:row>
      <xdr:rowOff>160020</xdr:rowOff>
    </xdr:from>
    <xdr:to>
      <xdr:col>5</xdr:col>
      <xdr:colOff>426720</xdr:colOff>
      <xdr:row>1</xdr:row>
      <xdr:rowOff>381000</xdr:rowOff>
    </xdr:to>
    <xdr:pic>
      <xdr:nvPicPr>
        <xdr:cNvPr id="2" name="image48.png">
          <a:extLst>
            <a:ext uri="{FF2B5EF4-FFF2-40B4-BE49-F238E27FC236}">
              <a16:creationId xmlns:a16="http://schemas.microsoft.com/office/drawing/2014/main" id="{C4452E75-F45A-6C43-2A25-CF41EA87102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342900"/>
          <a:ext cx="160020" cy="2209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198120</xdr:colOff>
      <xdr:row>4</xdr:row>
      <xdr:rowOff>365760</xdr:rowOff>
    </xdr:from>
    <xdr:to>
      <xdr:col>9</xdr:col>
      <xdr:colOff>232450</xdr:colOff>
      <xdr:row>8</xdr:row>
      <xdr:rowOff>91440</xdr:rowOff>
    </xdr:to>
    <xdr:pic>
      <xdr:nvPicPr>
        <xdr:cNvPr id="3" name="Imagen 2">
          <a:extLst>
            <a:ext uri="{FF2B5EF4-FFF2-40B4-BE49-F238E27FC236}">
              <a16:creationId xmlns:a16="http://schemas.microsoft.com/office/drawing/2014/main" id="{2271B4F5-2028-4E59-9DAE-2C7776C65458}"/>
            </a:ext>
          </a:extLst>
        </xdr:cNvPr>
        <xdr:cNvPicPr>
          <a:picLocks noChangeAspect="1"/>
        </xdr:cNvPicPr>
      </xdr:nvPicPr>
      <xdr:blipFill>
        <a:blip xmlns:r="http://schemas.openxmlformats.org/officeDocument/2006/relationships" r:embed="rId2"/>
        <a:stretch>
          <a:fillRect/>
        </a:stretch>
      </xdr:blipFill>
      <xdr:spPr>
        <a:xfrm>
          <a:off x="5745480" y="1356360"/>
          <a:ext cx="1619290" cy="784860"/>
        </a:xfrm>
        <a:prstGeom prst="rect">
          <a:avLst/>
        </a:prstGeom>
      </xdr:spPr>
    </xdr:pic>
    <xdr:clientData/>
  </xdr:twoCellAnchor>
  <xdr:twoCellAnchor editAs="oneCell">
    <xdr:from>
      <xdr:col>7</xdr:col>
      <xdr:colOff>213359</xdr:colOff>
      <xdr:row>9</xdr:row>
      <xdr:rowOff>76201</xdr:rowOff>
    </xdr:from>
    <xdr:to>
      <xdr:col>9</xdr:col>
      <xdr:colOff>228599</xdr:colOff>
      <xdr:row>11</xdr:row>
      <xdr:rowOff>100055</xdr:rowOff>
    </xdr:to>
    <xdr:pic>
      <xdr:nvPicPr>
        <xdr:cNvPr id="4" name="Imagen 3">
          <a:extLst>
            <a:ext uri="{FF2B5EF4-FFF2-40B4-BE49-F238E27FC236}">
              <a16:creationId xmlns:a16="http://schemas.microsoft.com/office/drawing/2014/main" id="{B3BB3C27-312F-454E-B2C8-139BA588912C}"/>
            </a:ext>
          </a:extLst>
        </xdr:cNvPr>
        <xdr:cNvPicPr>
          <a:picLocks noChangeAspect="1"/>
        </xdr:cNvPicPr>
      </xdr:nvPicPr>
      <xdr:blipFill>
        <a:blip xmlns:r="http://schemas.openxmlformats.org/officeDocument/2006/relationships" r:embed="rId3"/>
        <a:stretch>
          <a:fillRect/>
        </a:stretch>
      </xdr:blipFill>
      <xdr:spPr>
        <a:xfrm>
          <a:off x="5760719" y="2308861"/>
          <a:ext cx="1600200" cy="389614"/>
        </a:xfrm>
        <a:prstGeom prst="rect">
          <a:avLst/>
        </a:prstGeom>
      </xdr:spPr>
    </xdr:pic>
    <xdr:clientData/>
  </xdr:twoCellAnchor>
  <xdr:oneCellAnchor>
    <xdr:from>
      <xdr:col>1</xdr:col>
      <xdr:colOff>76200</xdr:colOff>
      <xdr:row>20</xdr:row>
      <xdr:rowOff>171450</xdr:rowOff>
    </xdr:from>
    <xdr:ext cx="303160" cy="182614"/>
    <mc:AlternateContent xmlns:mc="http://schemas.openxmlformats.org/markup-compatibility/2006">
      <mc:Choice xmlns:a14="http://schemas.microsoft.com/office/drawing/2010/main" Requires="a14">
        <xdr:sp macro="" textlink="">
          <xdr:nvSpPr>
            <xdr:cNvPr id="5" name="CuadroTexto 4">
              <a:extLst>
                <a:ext uri="{FF2B5EF4-FFF2-40B4-BE49-F238E27FC236}">
                  <a16:creationId xmlns:a16="http://schemas.microsoft.com/office/drawing/2014/main" id="{43C98C22-2CE8-4EC4-ABBC-B9B3E8A860C6}"/>
                </a:ext>
              </a:extLst>
            </xdr:cNvPr>
            <xdr:cNvSpPr txBox="1"/>
          </xdr:nvSpPr>
          <xdr:spPr>
            <a:xfrm>
              <a:off x="868680" y="4613910"/>
              <a:ext cx="303160"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
                      <m:sSubPr>
                        <m:ctrlPr>
                          <a:rPr lang="es-MX" sz="1100" i="1">
                            <a:latin typeface="Cambria Math" panose="02040503050406030204" pitchFamily="18" charset="0"/>
                          </a:rPr>
                        </m:ctrlPr>
                      </m:sSubPr>
                      <m:e>
                        <m:r>
                          <a:rPr lang="en-US" sz="1100" b="0" i="1">
                            <a:latin typeface="Cambria Math" panose="02040503050406030204" pitchFamily="18" charset="0"/>
                          </a:rPr>
                          <m:t>𝑟</m:t>
                        </m:r>
                      </m:e>
                      <m:sub>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𝑦</m:t>
                        </m:r>
                        <m:r>
                          <a:rPr lang="en-US" sz="1100" b="0" i="1">
                            <a:latin typeface="Cambria Math" panose="02040503050406030204" pitchFamily="18" charset="0"/>
                          </a:rPr>
                          <m:t>=</m:t>
                        </m:r>
                      </m:sub>
                    </m:sSub>
                  </m:oMath>
                </m:oMathPara>
              </a14:m>
              <a:endParaRPr lang="es-MX" sz="1100"/>
            </a:p>
          </xdr:txBody>
        </xdr:sp>
      </mc:Choice>
      <mc:Fallback>
        <xdr:sp macro="" textlink="">
          <xdr:nvSpPr>
            <xdr:cNvPr id="5" name="CuadroTexto 4">
              <a:extLst>
                <a:ext uri="{FF2B5EF4-FFF2-40B4-BE49-F238E27FC236}">
                  <a16:creationId xmlns:a16="http://schemas.microsoft.com/office/drawing/2014/main" id="{43C98C22-2CE8-4EC4-ABBC-B9B3E8A860C6}"/>
                </a:ext>
              </a:extLst>
            </xdr:cNvPr>
            <xdr:cNvSpPr txBox="1"/>
          </xdr:nvSpPr>
          <xdr:spPr>
            <a:xfrm>
              <a:off x="868680" y="4613910"/>
              <a:ext cx="303160"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𝑟</a:t>
              </a:r>
              <a:r>
                <a:rPr lang="es-MX" sz="1100" b="0" i="0">
                  <a:latin typeface="Cambria Math" panose="02040503050406030204" pitchFamily="18" charset="0"/>
                </a:rPr>
                <a:t>_(</a:t>
              </a:r>
              <a:r>
                <a:rPr lang="en-US" sz="1100" b="0" i="0">
                  <a:latin typeface="Cambria Math" panose="02040503050406030204" pitchFamily="18" charset="0"/>
                </a:rPr>
                <a:t>𝑥,𝑦=</a:t>
              </a:r>
              <a:r>
                <a:rPr lang="es-MX" sz="1100" b="0" i="0">
                  <a:latin typeface="Cambria Math" panose="02040503050406030204" pitchFamily="18" charset="0"/>
                </a:rPr>
                <a:t>)</a:t>
              </a:r>
              <a:endParaRPr lang="es-MX" sz="1100"/>
            </a:p>
          </xdr:txBody>
        </xdr:sp>
      </mc:Fallback>
    </mc:AlternateContent>
    <xdr:clientData/>
  </xdr:oneCellAnchor>
  <xdr:oneCellAnchor>
    <xdr:from>
      <xdr:col>1</xdr:col>
      <xdr:colOff>76200</xdr:colOff>
      <xdr:row>22</xdr:row>
      <xdr:rowOff>15240</xdr:rowOff>
    </xdr:from>
    <xdr:ext cx="289560" cy="177228"/>
    <mc:AlternateContent xmlns:mc="http://schemas.openxmlformats.org/markup-compatibility/2006">
      <mc:Choice xmlns:a14="http://schemas.microsoft.com/office/drawing/2010/main" Requires="a14">
        <xdr:sp macro="" textlink="">
          <xdr:nvSpPr>
            <xdr:cNvPr id="6" name="CuadroTexto 5">
              <a:extLst>
                <a:ext uri="{FF2B5EF4-FFF2-40B4-BE49-F238E27FC236}">
                  <a16:creationId xmlns:a16="http://schemas.microsoft.com/office/drawing/2014/main" id="{877CB155-AD8B-45C5-9C4A-8CBEBD67892D}"/>
                </a:ext>
              </a:extLst>
            </xdr:cNvPr>
            <xdr:cNvSpPr txBox="1"/>
          </xdr:nvSpPr>
          <xdr:spPr>
            <a:xfrm>
              <a:off x="868680" y="4831080"/>
              <a:ext cx="289560" cy="1772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sSup>
                      <m:sSupPr>
                        <m:ctrlPr>
                          <a:rPr lang="es-MX" sz="1100" i="1">
                            <a:latin typeface="Cambria Math" panose="02040503050406030204" pitchFamily="18" charset="0"/>
                          </a:rPr>
                        </m:ctrlPr>
                      </m:sSupPr>
                      <m:e>
                        <m:r>
                          <a:rPr lang="en-US" sz="1100" b="0" i="1">
                            <a:latin typeface="Cambria Math" panose="02040503050406030204" pitchFamily="18" charset="0"/>
                          </a:rPr>
                          <m:t>𝑟</m:t>
                        </m:r>
                      </m:e>
                      <m:sup>
                        <m:r>
                          <a:rPr lang="en-US" sz="1100" b="0" i="1">
                            <a:latin typeface="Cambria Math" panose="02040503050406030204" pitchFamily="18" charset="0"/>
                          </a:rPr>
                          <m:t>2</m:t>
                        </m:r>
                      </m:sup>
                    </m:sSup>
                    <m:r>
                      <a:rPr lang="en-US" sz="1100" b="0" i="1">
                        <a:latin typeface="Cambria Math" panose="02040503050406030204" pitchFamily="18" charset="0"/>
                      </a:rPr>
                      <m:t>=</m:t>
                    </m:r>
                  </m:oMath>
                </m:oMathPara>
              </a14:m>
              <a:endParaRPr lang="es-MX" sz="1100"/>
            </a:p>
          </xdr:txBody>
        </xdr:sp>
      </mc:Choice>
      <mc:Fallback>
        <xdr:sp macro="" textlink="">
          <xdr:nvSpPr>
            <xdr:cNvPr id="6" name="CuadroTexto 5">
              <a:extLst>
                <a:ext uri="{FF2B5EF4-FFF2-40B4-BE49-F238E27FC236}">
                  <a16:creationId xmlns:a16="http://schemas.microsoft.com/office/drawing/2014/main" id="{877CB155-AD8B-45C5-9C4A-8CBEBD67892D}"/>
                </a:ext>
              </a:extLst>
            </xdr:cNvPr>
            <xdr:cNvSpPr txBox="1"/>
          </xdr:nvSpPr>
          <xdr:spPr>
            <a:xfrm>
              <a:off x="868680" y="4831080"/>
              <a:ext cx="289560" cy="1772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𝑟</a:t>
              </a:r>
              <a:r>
                <a:rPr lang="es-MX" sz="1100" b="0" i="0">
                  <a:latin typeface="Cambria Math" panose="02040503050406030204" pitchFamily="18" charset="0"/>
                </a:rPr>
                <a:t>^</a:t>
              </a:r>
              <a:r>
                <a:rPr lang="en-US" sz="1100" b="0" i="0">
                  <a:latin typeface="Cambria Math" panose="02040503050406030204" pitchFamily="18" charset="0"/>
                </a:rPr>
                <a:t>2=</a:t>
              </a:r>
              <a:endParaRPr lang="es-MX" sz="1100"/>
            </a:p>
          </xdr:txBody>
        </xdr:sp>
      </mc:Fallback>
    </mc:AlternateContent>
    <xdr:clientData/>
  </xdr:oneCellAnchor>
  <xdr:twoCellAnchor editAs="oneCell">
    <xdr:from>
      <xdr:col>7</xdr:col>
      <xdr:colOff>0</xdr:colOff>
      <xdr:row>18</xdr:row>
      <xdr:rowOff>0</xdr:rowOff>
    </xdr:from>
    <xdr:to>
      <xdr:col>11</xdr:col>
      <xdr:colOff>198120</xdr:colOff>
      <xdr:row>26</xdr:row>
      <xdr:rowOff>57770</xdr:rowOff>
    </xdr:to>
    <xdr:pic>
      <xdr:nvPicPr>
        <xdr:cNvPr id="7" name="Imagen 6">
          <a:extLst>
            <a:ext uri="{FF2B5EF4-FFF2-40B4-BE49-F238E27FC236}">
              <a16:creationId xmlns:a16="http://schemas.microsoft.com/office/drawing/2014/main" id="{F68E0A01-7736-40B4-A850-08F859170554}"/>
            </a:ext>
          </a:extLst>
        </xdr:cNvPr>
        <xdr:cNvPicPr>
          <a:picLocks noChangeAspect="1"/>
        </xdr:cNvPicPr>
      </xdr:nvPicPr>
      <xdr:blipFill>
        <a:blip xmlns:r="http://schemas.openxmlformats.org/officeDocument/2006/relationships" r:embed="rId4"/>
        <a:stretch>
          <a:fillRect/>
        </a:stretch>
      </xdr:blipFill>
      <xdr:spPr>
        <a:xfrm>
          <a:off x="5547360" y="3893820"/>
          <a:ext cx="3368040" cy="156653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670560</xdr:colOff>
      <xdr:row>1</xdr:row>
      <xdr:rowOff>175260</xdr:rowOff>
    </xdr:from>
    <xdr:to>
      <xdr:col>8</xdr:col>
      <xdr:colOff>38100</xdr:colOff>
      <xdr:row>2</xdr:row>
      <xdr:rowOff>0</xdr:rowOff>
    </xdr:to>
    <xdr:pic>
      <xdr:nvPicPr>
        <xdr:cNvPr id="2" name="image48.png">
          <a:extLst>
            <a:ext uri="{FF2B5EF4-FFF2-40B4-BE49-F238E27FC236}">
              <a16:creationId xmlns:a16="http://schemas.microsoft.com/office/drawing/2014/main" id="{F216CCA1-7F1B-B575-D754-E3663D60EE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17920" y="358140"/>
          <a:ext cx="160020" cy="2209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167640</xdr:colOff>
      <xdr:row>4</xdr:row>
      <xdr:rowOff>579120</xdr:rowOff>
    </xdr:from>
    <xdr:to>
      <xdr:col>9</xdr:col>
      <xdr:colOff>201970</xdr:colOff>
      <xdr:row>8</xdr:row>
      <xdr:rowOff>137160</xdr:rowOff>
    </xdr:to>
    <xdr:pic>
      <xdr:nvPicPr>
        <xdr:cNvPr id="3" name="Imagen 2">
          <a:extLst>
            <a:ext uri="{FF2B5EF4-FFF2-40B4-BE49-F238E27FC236}">
              <a16:creationId xmlns:a16="http://schemas.microsoft.com/office/drawing/2014/main" id="{24113872-7CB1-45D1-8C02-D5A49EAE1A37}"/>
            </a:ext>
          </a:extLst>
        </xdr:cNvPr>
        <xdr:cNvPicPr>
          <a:picLocks noChangeAspect="1"/>
        </xdr:cNvPicPr>
      </xdr:nvPicPr>
      <xdr:blipFill>
        <a:blip xmlns:r="http://schemas.openxmlformats.org/officeDocument/2006/relationships" r:embed="rId2"/>
        <a:stretch>
          <a:fillRect/>
        </a:stretch>
      </xdr:blipFill>
      <xdr:spPr>
        <a:xfrm>
          <a:off x="5715000" y="1562100"/>
          <a:ext cx="1619290" cy="784860"/>
        </a:xfrm>
        <a:prstGeom prst="rect">
          <a:avLst/>
        </a:prstGeom>
      </xdr:spPr>
    </xdr:pic>
    <xdr:clientData/>
  </xdr:twoCellAnchor>
  <xdr:twoCellAnchor editAs="oneCell">
    <xdr:from>
      <xdr:col>7</xdr:col>
      <xdr:colOff>182879</xdr:colOff>
      <xdr:row>9</xdr:row>
      <xdr:rowOff>121921</xdr:rowOff>
    </xdr:from>
    <xdr:to>
      <xdr:col>9</xdr:col>
      <xdr:colOff>198119</xdr:colOff>
      <xdr:row>11</xdr:row>
      <xdr:rowOff>145775</xdr:rowOff>
    </xdr:to>
    <xdr:pic>
      <xdr:nvPicPr>
        <xdr:cNvPr id="4" name="Imagen 3">
          <a:extLst>
            <a:ext uri="{FF2B5EF4-FFF2-40B4-BE49-F238E27FC236}">
              <a16:creationId xmlns:a16="http://schemas.microsoft.com/office/drawing/2014/main" id="{95A13B9F-5072-4B12-A6B0-44B53F15934B}"/>
            </a:ext>
          </a:extLst>
        </xdr:cNvPr>
        <xdr:cNvPicPr>
          <a:picLocks noChangeAspect="1"/>
        </xdr:cNvPicPr>
      </xdr:nvPicPr>
      <xdr:blipFill>
        <a:blip xmlns:r="http://schemas.openxmlformats.org/officeDocument/2006/relationships" r:embed="rId3"/>
        <a:stretch>
          <a:fillRect/>
        </a:stretch>
      </xdr:blipFill>
      <xdr:spPr>
        <a:xfrm>
          <a:off x="5730239" y="2514601"/>
          <a:ext cx="1600200" cy="389614"/>
        </a:xfrm>
        <a:prstGeom prst="rect">
          <a:avLst/>
        </a:prstGeom>
      </xdr:spPr>
    </xdr:pic>
    <xdr:clientData/>
  </xdr:twoCellAnchor>
  <xdr:oneCellAnchor>
    <xdr:from>
      <xdr:col>1</xdr:col>
      <xdr:colOff>76200</xdr:colOff>
      <xdr:row>20</xdr:row>
      <xdr:rowOff>171450</xdr:rowOff>
    </xdr:from>
    <xdr:ext cx="303160" cy="182614"/>
    <mc:AlternateContent xmlns:mc="http://schemas.openxmlformats.org/markup-compatibility/2006">
      <mc:Choice xmlns:a14="http://schemas.microsoft.com/office/drawing/2010/main" Requires="a14">
        <xdr:sp macro="" textlink="">
          <xdr:nvSpPr>
            <xdr:cNvPr id="6" name="CuadroTexto 5">
              <a:extLst>
                <a:ext uri="{FF2B5EF4-FFF2-40B4-BE49-F238E27FC236}">
                  <a16:creationId xmlns:a16="http://schemas.microsoft.com/office/drawing/2014/main" id="{02202AEF-8A36-8140-8833-712FF9402367}"/>
                </a:ext>
              </a:extLst>
            </xdr:cNvPr>
            <xdr:cNvSpPr txBox="1"/>
          </xdr:nvSpPr>
          <xdr:spPr>
            <a:xfrm>
              <a:off x="868680" y="4613910"/>
              <a:ext cx="303160"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
                      <m:sSubPr>
                        <m:ctrlPr>
                          <a:rPr lang="es-MX" sz="1100" i="1">
                            <a:latin typeface="Cambria Math" panose="02040503050406030204" pitchFamily="18" charset="0"/>
                          </a:rPr>
                        </m:ctrlPr>
                      </m:sSubPr>
                      <m:e>
                        <m:r>
                          <a:rPr lang="en-US" sz="1100" b="0" i="1">
                            <a:latin typeface="Cambria Math" panose="02040503050406030204" pitchFamily="18" charset="0"/>
                          </a:rPr>
                          <m:t>𝑟</m:t>
                        </m:r>
                      </m:e>
                      <m:sub>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𝑦</m:t>
                        </m:r>
                        <m:r>
                          <a:rPr lang="en-US" sz="1100" b="0" i="1">
                            <a:latin typeface="Cambria Math" panose="02040503050406030204" pitchFamily="18" charset="0"/>
                          </a:rPr>
                          <m:t>=</m:t>
                        </m:r>
                      </m:sub>
                    </m:sSub>
                  </m:oMath>
                </m:oMathPara>
              </a14:m>
              <a:endParaRPr lang="es-MX" sz="1100"/>
            </a:p>
          </xdr:txBody>
        </xdr:sp>
      </mc:Choice>
      <mc:Fallback>
        <xdr:sp macro="" textlink="">
          <xdr:nvSpPr>
            <xdr:cNvPr id="6" name="CuadroTexto 5">
              <a:extLst>
                <a:ext uri="{FF2B5EF4-FFF2-40B4-BE49-F238E27FC236}">
                  <a16:creationId xmlns:a16="http://schemas.microsoft.com/office/drawing/2014/main" id="{02202AEF-8A36-8140-8833-712FF9402367}"/>
                </a:ext>
              </a:extLst>
            </xdr:cNvPr>
            <xdr:cNvSpPr txBox="1"/>
          </xdr:nvSpPr>
          <xdr:spPr>
            <a:xfrm>
              <a:off x="868680" y="4613910"/>
              <a:ext cx="303160"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𝑟</a:t>
              </a:r>
              <a:r>
                <a:rPr lang="es-MX" sz="1100" b="0" i="0">
                  <a:latin typeface="Cambria Math" panose="02040503050406030204" pitchFamily="18" charset="0"/>
                </a:rPr>
                <a:t>_(</a:t>
              </a:r>
              <a:r>
                <a:rPr lang="en-US" sz="1100" b="0" i="0">
                  <a:latin typeface="Cambria Math" panose="02040503050406030204" pitchFamily="18" charset="0"/>
                </a:rPr>
                <a:t>𝑥,𝑦=</a:t>
              </a:r>
              <a:r>
                <a:rPr lang="es-MX" sz="1100" b="0" i="0">
                  <a:latin typeface="Cambria Math" panose="02040503050406030204" pitchFamily="18" charset="0"/>
                </a:rPr>
                <a:t>)</a:t>
              </a:r>
              <a:endParaRPr lang="es-MX" sz="1100"/>
            </a:p>
          </xdr:txBody>
        </xdr:sp>
      </mc:Fallback>
    </mc:AlternateContent>
    <xdr:clientData/>
  </xdr:oneCellAnchor>
  <xdr:oneCellAnchor>
    <xdr:from>
      <xdr:col>1</xdr:col>
      <xdr:colOff>76200</xdr:colOff>
      <xdr:row>22</xdr:row>
      <xdr:rowOff>15240</xdr:rowOff>
    </xdr:from>
    <xdr:ext cx="289560" cy="177228"/>
    <mc:AlternateContent xmlns:mc="http://schemas.openxmlformats.org/markup-compatibility/2006">
      <mc:Choice xmlns:a14="http://schemas.microsoft.com/office/drawing/2010/main" Requires="a14">
        <xdr:sp macro="" textlink="">
          <xdr:nvSpPr>
            <xdr:cNvPr id="8" name="CuadroTexto 7">
              <a:extLst>
                <a:ext uri="{FF2B5EF4-FFF2-40B4-BE49-F238E27FC236}">
                  <a16:creationId xmlns:a16="http://schemas.microsoft.com/office/drawing/2014/main" id="{1F7C810C-0D7A-1BFC-D6B4-40F86248D1FC}"/>
                </a:ext>
              </a:extLst>
            </xdr:cNvPr>
            <xdr:cNvSpPr txBox="1"/>
          </xdr:nvSpPr>
          <xdr:spPr>
            <a:xfrm>
              <a:off x="868680" y="4831080"/>
              <a:ext cx="289560" cy="1772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sSup>
                      <m:sSupPr>
                        <m:ctrlPr>
                          <a:rPr lang="es-MX" sz="1100" i="1">
                            <a:latin typeface="Cambria Math" panose="02040503050406030204" pitchFamily="18" charset="0"/>
                          </a:rPr>
                        </m:ctrlPr>
                      </m:sSupPr>
                      <m:e>
                        <m:r>
                          <a:rPr lang="en-US" sz="1100" b="0" i="1">
                            <a:latin typeface="Cambria Math" panose="02040503050406030204" pitchFamily="18" charset="0"/>
                          </a:rPr>
                          <m:t>𝑟</m:t>
                        </m:r>
                      </m:e>
                      <m:sup>
                        <m:r>
                          <a:rPr lang="en-US" sz="1100" b="0" i="1">
                            <a:latin typeface="Cambria Math" panose="02040503050406030204" pitchFamily="18" charset="0"/>
                          </a:rPr>
                          <m:t>2</m:t>
                        </m:r>
                      </m:sup>
                    </m:sSup>
                    <m:r>
                      <a:rPr lang="en-US" sz="1100" b="0" i="1">
                        <a:latin typeface="Cambria Math" panose="02040503050406030204" pitchFamily="18" charset="0"/>
                      </a:rPr>
                      <m:t>=</m:t>
                    </m:r>
                  </m:oMath>
                </m:oMathPara>
              </a14:m>
              <a:endParaRPr lang="es-MX" sz="1100"/>
            </a:p>
          </xdr:txBody>
        </xdr:sp>
      </mc:Choice>
      <mc:Fallback>
        <xdr:sp macro="" textlink="">
          <xdr:nvSpPr>
            <xdr:cNvPr id="8" name="CuadroTexto 7">
              <a:extLst>
                <a:ext uri="{FF2B5EF4-FFF2-40B4-BE49-F238E27FC236}">
                  <a16:creationId xmlns:a16="http://schemas.microsoft.com/office/drawing/2014/main" id="{1F7C810C-0D7A-1BFC-D6B4-40F86248D1FC}"/>
                </a:ext>
              </a:extLst>
            </xdr:cNvPr>
            <xdr:cNvSpPr txBox="1"/>
          </xdr:nvSpPr>
          <xdr:spPr>
            <a:xfrm>
              <a:off x="868680" y="4831080"/>
              <a:ext cx="289560" cy="1772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𝑟</a:t>
              </a:r>
              <a:r>
                <a:rPr lang="es-MX" sz="1100" b="0" i="0">
                  <a:latin typeface="Cambria Math" panose="02040503050406030204" pitchFamily="18" charset="0"/>
                </a:rPr>
                <a:t>^</a:t>
              </a:r>
              <a:r>
                <a:rPr lang="en-US" sz="1100" b="0" i="0">
                  <a:latin typeface="Cambria Math" panose="02040503050406030204" pitchFamily="18" charset="0"/>
                </a:rPr>
                <a:t>2=</a:t>
              </a:r>
              <a:endParaRPr lang="es-MX" sz="1100"/>
            </a:p>
          </xdr:txBody>
        </xdr:sp>
      </mc:Fallback>
    </mc:AlternateContent>
    <xdr:clientData/>
  </xdr:oneCellAnchor>
  <xdr:twoCellAnchor editAs="oneCell">
    <xdr:from>
      <xdr:col>7</xdr:col>
      <xdr:colOff>0</xdr:colOff>
      <xdr:row>18</xdr:row>
      <xdr:rowOff>0</xdr:rowOff>
    </xdr:from>
    <xdr:to>
      <xdr:col>11</xdr:col>
      <xdr:colOff>198120</xdr:colOff>
      <xdr:row>26</xdr:row>
      <xdr:rowOff>57770</xdr:rowOff>
    </xdr:to>
    <xdr:pic>
      <xdr:nvPicPr>
        <xdr:cNvPr id="9" name="Imagen 8">
          <a:extLst>
            <a:ext uri="{FF2B5EF4-FFF2-40B4-BE49-F238E27FC236}">
              <a16:creationId xmlns:a16="http://schemas.microsoft.com/office/drawing/2014/main" id="{8A50BC9E-34D1-4B54-AEFD-E370CBE98B70}"/>
            </a:ext>
          </a:extLst>
        </xdr:cNvPr>
        <xdr:cNvPicPr>
          <a:picLocks noChangeAspect="1"/>
        </xdr:cNvPicPr>
      </xdr:nvPicPr>
      <xdr:blipFill>
        <a:blip xmlns:r="http://schemas.openxmlformats.org/officeDocument/2006/relationships" r:embed="rId4"/>
        <a:stretch>
          <a:fillRect/>
        </a:stretch>
      </xdr:blipFill>
      <xdr:spPr>
        <a:xfrm>
          <a:off x="5547360" y="4053840"/>
          <a:ext cx="3368040" cy="156653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45720</xdr:colOff>
      <xdr:row>1</xdr:row>
      <xdr:rowOff>175260</xdr:rowOff>
    </xdr:from>
    <xdr:to>
      <xdr:col>6</xdr:col>
      <xdr:colOff>205740</xdr:colOff>
      <xdr:row>2</xdr:row>
      <xdr:rowOff>22860</xdr:rowOff>
    </xdr:to>
    <xdr:pic>
      <xdr:nvPicPr>
        <xdr:cNvPr id="3" name="image48.png">
          <a:extLst>
            <a:ext uri="{FF2B5EF4-FFF2-40B4-BE49-F238E27FC236}">
              <a16:creationId xmlns:a16="http://schemas.microsoft.com/office/drawing/2014/main" id="{BFD8913C-7843-4875-A7DA-586D9CFEE32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00600" y="358140"/>
          <a:ext cx="160020" cy="2209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160020</xdr:colOff>
      <xdr:row>4</xdr:row>
      <xdr:rowOff>563880</xdr:rowOff>
    </xdr:from>
    <xdr:to>
      <xdr:col>9</xdr:col>
      <xdr:colOff>194350</xdr:colOff>
      <xdr:row>8</xdr:row>
      <xdr:rowOff>121920</xdr:rowOff>
    </xdr:to>
    <xdr:pic>
      <xdr:nvPicPr>
        <xdr:cNvPr id="4" name="Imagen 3">
          <a:extLst>
            <a:ext uri="{FF2B5EF4-FFF2-40B4-BE49-F238E27FC236}">
              <a16:creationId xmlns:a16="http://schemas.microsoft.com/office/drawing/2014/main" id="{C54E8052-E16E-4DF8-A3F9-FDB714E1C20C}"/>
            </a:ext>
          </a:extLst>
        </xdr:cNvPr>
        <xdr:cNvPicPr>
          <a:picLocks noChangeAspect="1"/>
        </xdr:cNvPicPr>
      </xdr:nvPicPr>
      <xdr:blipFill>
        <a:blip xmlns:r="http://schemas.openxmlformats.org/officeDocument/2006/relationships" r:embed="rId2"/>
        <a:stretch>
          <a:fillRect/>
        </a:stretch>
      </xdr:blipFill>
      <xdr:spPr>
        <a:xfrm>
          <a:off x="5707380" y="1493520"/>
          <a:ext cx="1619290" cy="784860"/>
        </a:xfrm>
        <a:prstGeom prst="rect">
          <a:avLst/>
        </a:prstGeom>
      </xdr:spPr>
    </xdr:pic>
    <xdr:clientData/>
  </xdr:twoCellAnchor>
  <xdr:twoCellAnchor editAs="oneCell">
    <xdr:from>
      <xdr:col>7</xdr:col>
      <xdr:colOff>175259</xdr:colOff>
      <xdr:row>9</xdr:row>
      <xdr:rowOff>106681</xdr:rowOff>
    </xdr:from>
    <xdr:to>
      <xdr:col>9</xdr:col>
      <xdr:colOff>190499</xdr:colOff>
      <xdr:row>11</xdr:row>
      <xdr:rowOff>130535</xdr:rowOff>
    </xdr:to>
    <xdr:pic>
      <xdr:nvPicPr>
        <xdr:cNvPr id="5" name="Imagen 4">
          <a:extLst>
            <a:ext uri="{FF2B5EF4-FFF2-40B4-BE49-F238E27FC236}">
              <a16:creationId xmlns:a16="http://schemas.microsoft.com/office/drawing/2014/main" id="{3248F071-DD57-4E26-B2C1-2243D9E634AB}"/>
            </a:ext>
          </a:extLst>
        </xdr:cNvPr>
        <xdr:cNvPicPr>
          <a:picLocks noChangeAspect="1"/>
        </xdr:cNvPicPr>
      </xdr:nvPicPr>
      <xdr:blipFill>
        <a:blip xmlns:r="http://schemas.openxmlformats.org/officeDocument/2006/relationships" r:embed="rId3"/>
        <a:stretch>
          <a:fillRect/>
        </a:stretch>
      </xdr:blipFill>
      <xdr:spPr>
        <a:xfrm>
          <a:off x="5722619" y="2446021"/>
          <a:ext cx="1600200" cy="389614"/>
        </a:xfrm>
        <a:prstGeom prst="rect">
          <a:avLst/>
        </a:prstGeom>
      </xdr:spPr>
    </xdr:pic>
    <xdr:clientData/>
  </xdr:twoCellAnchor>
  <xdr:oneCellAnchor>
    <xdr:from>
      <xdr:col>1</xdr:col>
      <xdr:colOff>76200</xdr:colOff>
      <xdr:row>20</xdr:row>
      <xdr:rowOff>171450</xdr:rowOff>
    </xdr:from>
    <xdr:ext cx="303160" cy="182614"/>
    <mc:AlternateContent xmlns:mc="http://schemas.openxmlformats.org/markup-compatibility/2006">
      <mc:Choice xmlns:a14="http://schemas.microsoft.com/office/drawing/2010/main" Requires="a14">
        <xdr:sp macro="" textlink="">
          <xdr:nvSpPr>
            <xdr:cNvPr id="6" name="CuadroTexto 5">
              <a:extLst>
                <a:ext uri="{FF2B5EF4-FFF2-40B4-BE49-F238E27FC236}">
                  <a16:creationId xmlns:a16="http://schemas.microsoft.com/office/drawing/2014/main" id="{C0177278-9050-44F3-BF8B-78B7A49421E5}"/>
                </a:ext>
              </a:extLst>
            </xdr:cNvPr>
            <xdr:cNvSpPr txBox="1"/>
          </xdr:nvSpPr>
          <xdr:spPr>
            <a:xfrm>
              <a:off x="868680" y="4613910"/>
              <a:ext cx="303160"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
                      <m:sSubPr>
                        <m:ctrlPr>
                          <a:rPr lang="es-MX" sz="1100" i="1">
                            <a:latin typeface="Cambria Math" panose="02040503050406030204" pitchFamily="18" charset="0"/>
                          </a:rPr>
                        </m:ctrlPr>
                      </m:sSubPr>
                      <m:e>
                        <m:r>
                          <a:rPr lang="en-US" sz="1100" b="0" i="1">
                            <a:latin typeface="Cambria Math" panose="02040503050406030204" pitchFamily="18" charset="0"/>
                          </a:rPr>
                          <m:t>𝑟</m:t>
                        </m:r>
                      </m:e>
                      <m:sub>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𝑦</m:t>
                        </m:r>
                        <m:r>
                          <a:rPr lang="en-US" sz="1100" b="0" i="1">
                            <a:latin typeface="Cambria Math" panose="02040503050406030204" pitchFamily="18" charset="0"/>
                          </a:rPr>
                          <m:t>=</m:t>
                        </m:r>
                      </m:sub>
                    </m:sSub>
                  </m:oMath>
                </m:oMathPara>
              </a14:m>
              <a:endParaRPr lang="es-MX" sz="1100"/>
            </a:p>
          </xdr:txBody>
        </xdr:sp>
      </mc:Choice>
      <mc:Fallback>
        <xdr:sp macro="" textlink="">
          <xdr:nvSpPr>
            <xdr:cNvPr id="6" name="CuadroTexto 5">
              <a:extLst>
                <a:ext uri="{FF2B5EF4-FFF2-40B4-BE49-F238E27FC236}">
                  <a16:creationId xmlns:a16="http://schemas.microsoft.com/office/drawing/2014/main" id="{C0177278-9050-44F3-BF8B-78B7A49421E5}"/>
                </a:ext>
              </a:extLst>
            </xdr:cNvPr>
            <xdr:cNvSpPr txBox="1"/>
          </xdr:nvSpPr>
          <xdr:spPr>
            <a:xfrm>
              <a:off x="868680" y="4613910"/>
              <a:ext cx="303160"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𝑟</a:t>
              </a:r>
              <a:r>
                <a:rPr lang="es-MX" sz="1100" b="0" i="0">
                  <a:latin typeface="Cambria Math" panose="02040503050406030204" pitchFamily="18" charset="0"/>
                </a:rPr>
                <a:t>_(</a:t>
              </a:r>
              <a:r>
                <a:rPr lang="en-US" sz="1100" b="0" i="0">
                  <a:latin typeface="Cambria Math" panose="02040503050406030204" pitchFamily="18" charset="0"/>
                </a:rPr>
                <a:t>𝑥,𝑦=</a:t>
              </a:r>
              <a:r>
                <a:rPr lang="es-MX" sz="1100" b="0" i="0">
                  <a:latin typeface="Cambria Math" panose="02040503050406030204" pitchFamily="18" charset="0"/>
                </a:rPr>
                <a:t>)</a:t>
              </a:r>
              <a:endParaRPr lang="es-MX" sz="1100"/>
            </a:p>
          </xdr:txBody>
        </xdr:sp>
      </mc:Fallback>
    </mc:AlternateContent>
    <xdr:clientData/>
  </xdr:oneCellAnchor>
  <xdr:oneCellAnchor>
    <xdr:from>
      <xdr:col>1</xdr:col>
      <xdr:colOff>76200</xdr:colOff>
      <xdr:row>22</xdr:row>
      <xdr:rowOff>15240</xdr:rowOff>
    </xdr:from>
    <xdr:ext cx="289560" cy="177228"/>
    <mc:AlternateContent xmlns:mc="http://schemas.openxmlformats.org/markup-compatibility/2006">
      <mc:Choice xmlns:a14="http://schemas.microsoft.com/office/drawing/2010/main" Requires="a14">
        <xdr:sp macro="" textlink="">
          <xdr:nvSpPr>
            <xdr:cNvPr id="7" name="CuadroTexto 6">
              <a:extLst>
                <a:ext uri="{FF2B5EF4-FFF2-40B4-BE49-F238E27FC236}">
                  <a16:creationId xmlns:a16="http://schemas.microsoft.com/office/drawing/2014/main" id="{B70093AB-3731-4707-AAC2-768C05A1187F}"/>
                </a:ext>
              </a:extLst>
            </xdr:cNvPr>
            <xdr:cNvSpPr txBox="1"/>
          </xdr:nvSpPr>
          <xdr:spPr>
            <a:xfrm>
              <a:off x="868680" y="4831080"/>
              <a:ext cx="289560" cy="1772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sSup>
                      <m:sSupPr>
                        <m:ctrlPr>
                          <a:rPr lang="es-MX" sz="1100" i="1">
                            <a:latin typeface="Cambria Math" panose="02040503050406030204" pitchFamily="18" charset="0"/>
                          </a:rPr>
                        </m:ctrlPr>
                      </m:sSupPr>
                      <m:e>
                        <m:r>
                          <a:rPr lang="en-US" sz="1100" b="0" i="1">
                            <a:latin typeface="Cambria Math" panose="02040503050406030204" pitchFamily="18" charset="0"/>
                          </a:rPr>
                          <m:t>𝑟</m:t>
                        </m:r>
                      </m:e>
                      <m:sup>
                        <m:r>
                          <a:rPr lang="en-US" sz="1100" b="0" i="1">
                            <a:latin typeface="Cambria Math" panose="02040503050406030204" pitchFamily="18" charset="0"/>
                          </a:rPr>
                          <m:t>2</m:t>
                        </m:r>
                      </m:sup>
                    </m:sSup>
                    <m:r>
                      <a:rPr lang="en-US" sz="1100" b="0" i="1">
                        <a:latin typeface="Cambria Math" panose="02040503050406030204" pitchFamily="18" charset="0"/>
                      </a:rPr>
                      <m:t>=</m:t>
                    </m:r>
                  </m:oMath>
                </m:oMathPara>
              </a14:m>
              <a:endParaRPr lang="es-MX" sz="1100"/>
            </a:p>
          </xdr:txBody>
        </xdr:sp>
      </mc:Choice>
      <mc:Fallback>
        <xdr:sp macro="" textlink="">
          <xdr:nvSpPr>
            <xdr:cNvPr id="7" name="CuadroTexto 6">
              <a:extLst>
                <a:ext uri="{FF2B5EF4-FFF2-40B4-BE49-F238E27FC236}">
                  <a16:creationId xmlns:a16="http://schemas.microsoft.com/office/drawing/2014/main" id="{B70093AB-3731-4707-AAC2-768C05A1187F}"/>
                </a:ext>
              </a:extLst>
            </xdr:cNvPr>
            <xdr:cNvSpPr txBox="1"/>
          </xdr:nvSpPr>
          <xdr:spPr>
            <a:xfrm>
              <a:off x="868680" y="4831080"/>
              <a:ext cx="289560" cy="1772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𝑟</a:t>
              </a:r>
              <a:r>
                <a:rPr lang="es-MX" sz="1100" b="0" i="0">
                  <a:latin typeface="Cambria Math" panose="02040503050406030204" pitchFamily="18" charset="0"/>
                </a:rPr>
                <a:t>^</a:t>
              </a:r>
              <a:r>
                <a:rPr lang="en-US" sz="1100" b="0" i="0">
                  <a:latin typeface="Cambria Math" panose="02040503050406030204" pitchFamily="18" charset="0"/>
                </a:rPr>
                <a:t>2=</a:t>
              </a:r>
              <a:endParaRPr lang="es-MX" sz="1100"/>
            </a:p>
          </xdr:txBody>
        </xdr:sp>
      </mc:Fallback>
    </mc:AlternateContent>
    <xdr:clientData/>
  </xdr:oneCellAnchor>
  <xdr:twoCellAnchor editAs="oneCell">
    <xdr:from>
      <xdr:col>7</xdr:col>
      <xdr:colOff>0</xdr:colOff>
      <xdr:row>18</xdr:row>
      <xdr:rowOff>0</xdr:rowOff>
    </xdr:from>
    <xdr:to>
      <xdr:col>11</xdr:col>
      <xdr:colOff>198120</xdr:colOff>
      <xdr:row>26</xdr:row>
      <xdr:rowOff>57770</xdr:rowOff>
    </xdr:to>
    <xdr:pic>
      <xdr:nvPicPr>
        <xdr:cNvPr id="8" name="Imagen 7">
          <a:extLst>
            <a:ext uri="{FF2B5EF4-FFF2-40B4-BE49-F238E27FC236}">
              <a16:creationId xmlns:a16="http://schemas.microsoft.com/office/drawing/2014/main" id="{4565A48C-9713-45B6-BE97-90B34C2483CC}"/>
            </a:ext>
          </a:extLst>
        </xdr:cNvPr>
        <xdr:cNvPicPr>
          <a:picLocks noChangeAspect="1"/>
        </xdr:cNvPicPr>
      </xdr:nvPicPr>
      <xdr:blipFill>
        <a:blip xmlns:r="http://schemas.openxmlformats.org/officeDocument/2006/relationships" r:embed="rId4"/>
        <a:stretch>
          <a:fillRect/>
        </a:stretch>
      </xdr:blipFill>
      <xdr:spPr>
        <a:xfrm>
          <a:off x="5547360" y="4000500"/>
          <a:ext cx="3368040" cy="156653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6BA05-7AC7-4A66-B51C-7321E9E58FBA}">
  <dimension ref="A1:H47"/>
  <sheetViews>
    <sheetView workbookViewId="0">
      <selection activeCell="E25" sqref="E25"/>
    </sheetView>
  </sheetViews>
  <sheetFormatPr baseColWidth="10" defaultRowHeight="14.4" x14ac:dyDescent="0.3"/>
  <cols>
    <col min="3" max="3" width="12.77734375" bestFit="1" customWidth="1"/>
    <col min="4" max="4" width="11.6640625" bestFit="1" customWidth="1"/>
    <col min="5" max="5" width="12.77734375" bestFit="1" customWidth="1"/>
    <col min="6" max="6" width="13.33203125" bestFit="1" customWidth="1"/>
    <col min="7" max="7" width="12.77734375" bestFit="1" customWidth="1"/>
    <col min="8" max="8" width="15.33203125" bestFit="1" customWidth="1"/>
  </cols>
  <sheetData>
    <row r="1" spans="2:8" ht="15" thickBot="1" x14ac:dyDescent="0.35"/>
    <row r="2" spans="2:8" ht="15" thickBot="1" x14ac:dyDescent="0.35">
      <c r="B2" s="48" t="s">
        <v>0</v>
      </c>
      <c r="C2" s="49" t="s">
        <v>1</v>
      </c>
      <c r="D2" s="50" t="s">
        <v>2</v>
      </c>
      <c r="E2" s="49" t="s">
        <v>3</v>
      </c>
      <c r="F2" s="49" t="s">
        <v>4</v>
      </c>
      <c r="G2" s="51" t="s">
        <v>5</v>
      </c>
    </row>
    <row r="3" spans="2:8" x14ac:dyDescent="0.3">
      <c r="B3" s="27">
        <v>1</v>
      </c>
      <c r="C3" s="22">
        <v>130</v>
      </c>
      <c r="D3" s="52">
        <v>186</v>
      </c>
      <c r="E3" s="22">
        <f>C3*C3</f>
        <v>16900</v>
      </c>
      <c r="F3" s="22">
        <f>C3*D3</f>
        <v>24180</v>
      </c>
      <c r="G3" s="23">
        <f>D3*D3</f>
        <v>34596</v>
      </c>
    </row>
    <row r="4" spans="2:8" x14ac:dyDescent="0.3">
      <c r="B4" s="42">
        <v>2</v>
      </c>
      <c r="C4" s="11">
        <v>650</v>
      </c>
      <c r="D4" s="2">
        <v>699</v>
      </c>
      <c r="E4" s="11">
        <f t="shared" ref="E4:E12" si="0">C4*C4</f>
        <v>422500</v>
      </c>
      <c r="F4" s="11">
        <f t="shared" ref="F4:F12" si="1">C4*D4</f>
        <v>454350</v>
      </c>
      <c r="G4" s="12">
        <f t="shared" ref="G4:G12" si="2">D4*D4</f>
        <v>488601</v>
      </c>
    </row>
    <row r="5" spans="2:8" x14ac:dyDescent="0.3">
      <c r="B5" s="42">
        <v>3</v>
      </c>
      <c r="C5" s="11">
        <v>99</v>
      </c>
      <c r="D5" s="2">
        <v>132</v>
      </c>
      <c r="E5" s="11">
        <f t="shared" si="0"/>
        <v>9801</v>
      </c>
      <c r="F5" s="11">
        <f t="shared" si="1"/>
        <v>13068</v>
      </c>
      <c r="G5" s="12">
        <f t="shared" si="2"/>
        <v>17424</v>
      </c>
    </row>
    <row r="6" spans="2:8" x14ac:dyDescent="0.3">
      <c r="B6" s="42">
        <v>4</v>
      </c>
      <c r="C6" s="11">
        <v>150</v>
      </c>
      <c r="D6" s="2">
        <v>272</v>
      </c>
      <c r="E6" s="11">
        <f t="shared" si="0"/>
        <v>22500</v>
      </c>
      <c r="F6" s="11">
        <f t="shared" si="1"/>
        <v>40800</v>
      </c>
      <c r="G6" s="12">
        <f t="shared" si="2"/>
        <v>73984</v>
      </c>
    </row>
    <row r="7" spans="2:8" x14ac:dyDescent="0.3">
      <c r="B7" s="42">
        <v>5</v>
      </c>
      <c r="C7" s="11">
        <v>128</v>
      </c>
      <c r="D7" s="2">
        <v>291</v>
      </c>
      <c r="E7" s="11">
        <f t="shared" si="0"/>
        <v>16384</v>
      </c>
      <c r="F7" s="11">
        <f t="shared" si="1"/>
        <v>37248</v>
      </c>
      <c r="G7" s="12">
        <f t="shared" si="2"/>
        <v>84681</v>
      </c>
    </row>
    <row r="8" spans="2:8" x14ac:dyDescent="0.3">
      <c r="B8" s="42">
        <v>6</v>
      </c>
      <c r="C8" s="11">
        <v>302</v>
      </c>
      <c r="D8" s="2">
        <v>331</v>
      </c>
      <c r="E8" s="11">
        <f t="shared" si="0"/>
        <v>91204</v>
      </c>
      <c r="F8" s="11">
        <f t="shared" si="1"/>
        <v>99962</v>
      </c>
      <c r="G8" s="12">
        <f t="shared" si="2"/>
        <v>109561</v>
      </c>
    </row>
    <row r="9" spans="2:8" x14ac:dyDescent="0.3">
      <c r="B9" s="42">
        <v>7</v>
      </c>
      <c r="C9" s="11">
        <v>95</v>
      </c>
      <c r="D9" s="2">
        <v>199</v>
      </c>
      <c r="E9" s="11">
        <f t="shared" si="0"/>
        <v>9025</v>
      </c>
      <c r="F9" s="11">
        <f t="shared" si="1"/>
        <v>18905</v>
      </c>
      <c r="G9" s="12">
        <f t="shared" si="2"/>
        <v>39601</v>
      </c>
    </row>
    <row r="10" spans="2:8" x14ac:dyDescent="0.3">
      <c r="B10" s="42">
        <v>8</v>
      </c>
      <c r="C10" s="11">
        <v>945</v>
      </c>
      <c r="D10" s="2">
        <v>1890</v>
      </c>
      <c r="E10" s="11">
        <f t="shared" si="0"/>
        <v>893025</v>
      </c>
      <c r="F10" s="11">
        <f t="shared" si="1"/>
        <v>1786050</v>
      </c>
      <c r="G10" s="12">
        <f t="shared" si="2"/>
        <v>3572100</v>
      </c>
    </row>
    <row r="11" spans="2:8" x14ac:dyDescent="0.3">
      <c r="B11" s="42">
        <v>9</v>
      </c>
      <c r="C11" s="11">
        <v>368</v>
      </c>
      <c r="D11" s="2">
        <v>788</v>
      </c>
      <c r="E11" s="11">
        <f t="shared" si="0"/>
        <v>135424</v>
      </c>
      <c r="F11" s="11">
        <f t="shared" si="1"/>
        <v>289984</v>
      </c>
      <c r="G11" s="12">
        <f t="shared" si="2"/>
        <v>620944</v>
      </c>
    </row>
    <row r="12" spans="2:8" ht="15" thickBot="1" x14ac:dyDescent="0.35">
      <c r="B12" s="28">
        <v>10</v>
      </c>
      <c r="C12" s="14">
        <v>941</v>
      </c>
      <c r="D12" s="53">
        <v>1601</v>
      </c>
      <c r="E12" s="14">
        <f t="shared" si="0"/>
        <v>885481</v>
      </c>
      <c r="F12" s="14">
        <f t="shared" si="1"/>
        <v>1506541</v>
      </c>
      <c r="G12" s="15">
        <f t="shared" si="2"/>
        <v>2563201</v>
      </c>
    </row>
    <row r="13" spans="2:8" x14ac:dyDescent="0.3">
      <c r="B13" s="43" t="s">
        <v>6</v>
      </c>
      <c r="C13" s="44">
        <f>SUM(C3:C12)</f>
        <v>3808</v>
      </c>
      <c r="D13" s="44">
        <f t="shared" ref="D13:G13" si="3">SUM(D3:D12)</f>
        <v>6389</v>
      </c>
      <c r="E13" s="44">
        <f t="shared" si="3"/>
        <v>2502244</v>
      </c>
      <c r="F13" s="44">
        <f t="shared" si="3"/>
        <v>4271088</v>
      </c>
      <c r="G13" s="45">
        <f t="shared" si="3"/>
        <v>7604693</v>
      </c>
    </row>
    <row r="14" spans="2:8" ht="15" thickBot="1" x14ac:dyDescent="0.35">
      <c r="B14" s="24" t="s">
        <v>7</v>
      </c>
      <c r="C14" s="46">
        <f>AVERAGE(C3:C12)</f>
        <v>380.8</v>
      </c>
      <c r="D14" s="46">
        <f t="shared" ref="D14" si="4">AVERAGE(D3:D12)</f>
        <v>638.9</v>
      </c>
      <c r="E14" s="46"/>
      <c r="F14" s="46"/>
      <c r="G14" s="47" t="s">
        <v>10</v>
      </c>
    </row>
    <row r="16" spans="2:8" x14ac:dyDescent="0.3">
      <c r="F16" s="4">
        <f>C3-$C$14</f>
        <v>-250.8</v>
      </c>
      <c r="G16" s="4">
        <f>D3-$D$14</f>
        <v>-452.9</v>
      </c>
      <c r="H16" s="4">
        <f>F16*G16</f>
        <v>113587.31999999999</v>
      </c>
    </row>
    <row r="17" spans="1:8" x14ac:dyDescent="0.3">
      <c r="B17" s="1" t="s">
        <v>8</v>
      </c>
      <c r="C17" s="4">
        <f>F13-(B12*C14*D14)</f>
        <v>1838156.8000000003</v>
      </c>
      <c r="D17">
        <f>C17/C18</f>
        <v>1.7470356151968114</v>
      </c>
      <c r="F17" s="4">
        <f t="shared" ref="F17:F20" si="5">C4-$C$14</f>
        <v>269.2</v>
      </c>
      <c r="G17" s="4">
        <f t="shared" ref="G17:G25" si="6">D4-$D$14</f>
        <v>60.100000000000023</v>
      </c>
      <c r="H17" s="4">
        <f t="shared" ref="H17:H25" si="7">F17*G17</f>
        <v>16178.920000000006</v>
      </c>
    </row>
    <row r="18" spans="1:8" x14ac:dyDescent="0.3">
      <c r="B18" s="1"/>
      <c r="C18" s="4">
        <f>E13-(B12*C14*C14)</f>
        <v>1052157.5999999999</v>
      </c>
      <c r="F18" s="4">
        <f t="shared" si="5"/>
        <v>-281.8</v>
      </c>
      <c r="G18" s="4">
        <f t="shared" si="6"/>
        <v>-506.9</v>
      </c>
      <c r="H18" s="4">
        <f t="shared" si="7"/>
        <v>142844.42000000001</v>
      </c>
    </row>
    <row r="19" spans="1:8" x14ac:dyDescent="0.3">
      <c r="B19" s="1"/>
      <c r="F19" s="4">
        <f t="shared" si="5"/>
        <v>-230.8</v>
      </c>
      <c r="G19" s="4">
        <f t="shared" si="6"/>
        <v>-366.9</v>
      </c>
      <c r="H19" s="4">
        <f t="shared" si="7"/>
        <v>84680.52</v>
      </c>
    </row>
    <row r="20" spans="1:8" x14ac:dyDescent="0.3">
      <c r="B20" s="1" t="s">
        <v>9</v>
      </c>
      <c r="C20" s="4">
        <f>D14-D17*C14</f>
        <v>-26.371162266945817</v>
      </c>
      <c r="F20" s="4">
        <f t="shared" si="5"/>
        <v>-252.8</v>
      </c>
      <c r="G20" s="4">
        <f t="shared" si="6"/>
        <v>-347.9</v>
      </c>
      <c r="H20" s="4">
        <f t="shared" si="7"/>
        <v>87949.119999999995</v>
      </c>
    </row>
    <row r="21" spans="1:8" x14ac:dyDescent="0.3">
      <c r="F21" s="4">
        <f>C8-$C$14</f>
        <v>-78.800000000000011</v>
      </c>
      <c r="G21" s="4">
        <f t="shared" si="6"/>
        <v>-307.89999999999998</v>
      </c>
      <c r="H21" s="4">
        <f t="shared" si="7"/>
        <v>24262.52</v>
      </c>
    </row>
    <row r="22" spans="1:8" x14ac:dyDescent="0.3">
      <c r="B22" s="1" t="s">
        <v>1</v>
      </c>
      <c r="C22" s="1" t="s">
        <v>2</v>
      </c>
      <c r="F22" s="4">
        <f>C9-$C$14</f>
        <v>-285.8</v>
      </c>
      <c r="G22" s="4">
        <f t="shared" si="6"/>
        <v>-439.9</v>
      </c>
      <c r="H22" s="4">
        <f t="shared" si="7"/>
        <v>125723.42</v>
      </c>
    </row>
    <row r="23" spans="1:8" x14ac:dyDescent="0.3">
      <c r="A23" s="5">
        <v>1</v>
      </c>
      <c r="B23">
        <v>50</v>
      </c>
      <c r="C23" s="4">
        <f t="shared" ref="C23:C28" si="8">$C$20+$D$17*B23</f>
        <v>60.980618492894749</v>
      </c>
      <c r="F23" s="4">
        <f>C10-$C$14</f>
        <v>564.20000000000005</v>
      </c>
      <c r="G23" s="4">
        <f t="shared" si="6"/>
        <v>1251.0999999999999</v>
      </c>
      <c r="H23" s="4">
        <f t="shared" si="7"/>
        <v>705870.62</v>
      </c>
    </row>
    <row r="24" spans="1:8" x14ac:dyDescent="0.3">
      <c r="A24" s="5">
        <v>2</v>
      </c>
      <c r="B24">
        <f t="shared" ref="B24:B42" si="9">B23+$B$23</f>
        <v>100</v>
      </c>
      <c r="C24" s="4">
        <f t="shared" si="8"/>
        <v>148.33239925273531</v>
      </c>
      <c r="F24" s="4">
        <f>C11-$C$14</f>
        <v>-12.800000000000011</v>
      </c>
      <c r="G24" s="4">
        <f t="shared" si="6"/>
        <v>149.10000000000002</v>
      </c>
      <c r="H24" s="4">
        <f t="shared" si="7"/>
        <v>-1908.4800000000021</v>
      </c>
    </row>
    <row r="25" spans="1:8" x14ac:dyDescent="0.3">
      <c r="A25" s="5">
        <v>3</v>
      </c>
      <c r="B25">
        <f t="shared" si="9"/>
        <v>150</v>
      </c>
      <c r="C25" s="4">
        <f t="shared" si="8"/>
        <v>235.68418001257589</v>
      </c>
      <c r="F25" s="4">
        <f>C12-$C$14</f>
        <v>560.20000000000005</v>
      </c>
      <c r="G25" s="4">
        <f t="shared" si="6"/>
        <v>962.1</v>
      </c>
      <c r="H25" s="4">
        <f t="shared" si="7"/>
        <v>538968.42000000004</v>
      </c>
    </row>
    <row r="26" spans="1:8" x14ac:dyDescent="0.3">
      <c r="A26" s="5">
        <v>4</v>
      </c>
      <c r="B26">
        <f t="shared" si="9"/>
        <v>200</v>
      </c>
      <c r="C26" s="4">
        <f t="shared" si="8"/>
        <v>323.03596077241644</v>
      </c>
      <c r="H26" s="4">
        <f>AVERAGE(H16:H25)</f>
        <v>183815.68000000002</v>
      </c>
    </row>
    <row r="27" spans="1:8" x14ac:dyDescent="0.3">
      <c r="A27" s="5">
        <v>5</v>
      </c>
      <c r="B27">
        <f t="shared" si="9"/>
        <v>250</v>
      </c>
      <c r="C27" s="4">
        <f t="shared" si="8"/>
        <v>410.38774153225705</v>
      </c>
    </row>
    <row r="28" spans="1:8" x14ac:dyDescent="0.3">
      <c r="A28" s="5">
        <v>6</v>
      </c>
      <c r="B28">
        <f t="shared" si="9"/>
        <v>300</v>
      </c>
      <c r="C28" s="4">
        <f t="shared" si="8"/>
        <v>497.7395222920976</v>
      </c>
    </row>
    <row r="29" spans="1:8" x14ac:dyDescent="0.3">
      <c r="A29" s="5">
        <v>7</v>
      </c>
      <c r="B29">
        <f t="shared" si="9"/>
        <v>350</v>
      </c>
      <c r="C29" s="4">
        <f t="shared" ref="C29:C47" si="10">$C$20+$D$17*B29</f>
        <v>585.09130305193821</v>
      </c>
    </row>
    <row r="30" spans="1:8" x14ac:dyDescent="0.3">
      <c r="A30" s="5">
        <v>8</v>
      </c>
      <c r="B30">
        <f t="shared" si="9"/>
        <v>400</v>
      </c>
      <c r="C30" s="4">
        <f t="shared" si="10"/>
        <v>672.44308381177871</v>
      </c>
    </row>
    <row r="31" spans="1:8" x14ac:dyDescent="0.3">
      <c r="A31" s="5">
        <v>9</v>
      </c>
      <c r="B31">
        <f t="shared" si="9"/>
        <v>450</v>
      </c>
      <c r="C31" s="4">
        <f t="shared" si="10"/>
        <v>759.79486457161931</v>
      </c>
    </row>
    <row r="32" spans="1:8" x14ac:dyDescent="0.3">
      <c r="A32" s="5">
        <v>10</v>
      </c>
      <c r="B32">
        <f t="shared" si="9"/>
        <v>500</v>
      </c>
      <c r="C32" s="4">
        <f t="shared" si="10"/>
        <v>847.14664533145992</v>
      </c>
    </row>
    <row r="33" spans="1:3" x14ac:dyDescent="0.3">
      <c r="A33" s="5">
        <v>11</v>
      </c>
      <c r="B33">
        <f t="shared" si="9"/>
        <v>550</v>
      </c>
      <c r="C33" s="4">
        <f t="shared" si="10"/>
        <v>934.49842609130042</v>
      </c>
    </row>
    <row r="34" spans="1:3" x14ac:dyDescent="0.3">
      <c r="A34" s="5">
        <v>12</v>
      </c>
      <c r="B34">
        <f t="shared" si="9"/>
        <v>600</v>
      </c>
      <c r="C34" s="4">
        <f t="shared" si="10"/>
        <v>1021.850206851141</v>
      </c>
    </row>
    <row r="35" spans="1:3" x14ac:dyDescent="0.3">
      <c r="A35" s="5">
        <v>13</v>
      </c>
      <c r="B35">
        <f t="shared" si="9"/>
        <v>650</v>
      </c>
      <c r="C35" s="4">
        <f t="shared" si="10"/>
        <v>1109.2019876109816</v>
      </c>
    </row>
    <row r="36" spans="1:3" x14ac:dyDescent="0.3">
      <c r="A36" s="5">
        <v>14</v>
      </c>
      <c r="B36">
        <f t="shared" si="9"/>
        <v>700</v>
      </c>
      <c r="C36" s="4">
        <f t="shared" si="10"/>
        <v>1196.5537683708221</v>
      </c>
    </row>
    <row r="37" spans="1:3" x14ac:dyDescent="0.3">
      <c r="A37" s="5">
        <v>15</v>
      </c>
      <c r="B37">
        <f t="shared" si="9"/>
        <v>750</v>
      </c>
      <c r="C37" s="4">
        <f t="shared" si="10"/>
        <v>1283.9055491306626</v>
      </c>
    </row>
    <row r="38" spans="1:3" x14ac:dyDescent="0.3">
      <c r="A38" s="5">
        <v>16</v>
      </c>
      <c r="B38">
        <f t="shared" si="9"/>
        <v>800</v>
      </c>
      <c r="C38" s="4">
        <f t="shared" si="10"/>
        <v>1371.2573298905031</v>
      </c>
    </row>
    <row r="39" spans="1:3" x14ac:dyDescent="0.3">
      <c r="A39" s="5">
        <v>17</v>
      </c>
      <c r="B39">
        <f t="shared" si="9"/>
        <v>850</v>
      </c>
      <c r="C39" s="4">
        <f t="shared" si="10"/>
        <v>1458.6091106503441</v>
      </c>
    </row>
    <row r="40" spans="1:3" x14ac:dyDescent="0.3">
      <c r="A40" s="5">
        <v>18</v>
      </c>
      <c r="B40">
        <f t="shared" si="9"/>
        <v>900</v>
      </c>
      <c r="C40" s="4">
        <f t="shared" si="10"/>
        <v>1545.9608914101846</v>
      </c>
    </row>
    <row r="41" spans="1:3" x14ac:dyDescent="0.3">
      <c r="A41" s="5">
        <v>19</v>
      </c>
      <c r="B41">
        <f t="shared" si="9"/>
        <v>950</v>
      </c>
      <c r="C41" s="4">
        <f t="shared" si="10"/>
        <v>1633.3126721700251</v>
      </c>
    </row>
    <row r="42" spans="1:3" x14ac:dyDescent="0.3">
      <c r="A42" s="5">
        <v>20</v>
      </c>
      <c r="B42">
        <f t="shared" si="9"/>
        <v>1000</v>
      </c>
      <c r="C42" s="4">
        <f t="shared" si="10"/>
        <v>1720.6644529298655</v>
      </c>
    </row>
    <row r="43" spans="1:3" x14ac:dyDescent="0.3">
      <c r="A43" s="5">
        <v>21</v>
      </c>
      <c r="B43">
        <f t="shared" ref="B43:B47" si="11">B42+$B$23</f>
        <v>1050</v>
      </c>
      <c r="C43" s="4">
        <f t="shared" si="10"/>
        <v>1808.016233689706</v>
      </c>
    </row>
    <row r="44" spans="1:3" x14ac:dyDescent="0.3">
      <c r="A44" s="5">
        <v>22</v>
      </c>
      <c r="B44">
        <f t="shared" si="11"/>
        <v>1100</v>
      </c>
      <c r="C44" s="4">
        <f t="shared" si="10"/>
        <v>1895.3680144495465</v>
      </c>
    </row>
    <row r="45" spans="1:3" x14ac:dyDescent="0.3">
      <c r="A45" s="5">
        <v>23</v>
      </c>
      <c r="B45">
        <f t="shared" si="11"/>
        <v>1150</v>
      </c>
      <c r="C45" s="4">
        <f t="shared" si="10"/>
        <v>1982.7197952093875</v>
      </c>
    </row>
    <row r="46" spans="1:3" x14ac:dyDescent="0.3">
      <c r="A46" s="5">
        <v>24</v>
      </c>
      <c r="B46">
        <f t="shared" si="11"/>
        <v>1200</v>
      </c>
      <c r="C46" s="4">
        <f t="shared" si="10"/>
        <v>2070.071575969228</v>
      </c>
    </row>
    <row r="47" spans="1:3" x14ac:dyDescent="0.3">
      <c r="A47" s="5">
        <v>25</v>
      </c>
      <c r="B47">
        <f t="shared" si="11"/>
        <v>1250</v>
      </c>
      <c r="C47" s="4">
        <f t="shared" si="10"/>
        <v>2157.4233567290685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20682-E510-441A-8334-A57AC074B80F}">
  <dimension ref="B2:L24"/>
  <sheetViews>
    <sheetView tabSelected="1" topLeftCell="A2" zoomScale="87" workbookViewId="0">
      <selection activeCell="F27" sqref="F27"/>
    </sheetView>
  </sheetViews>
  <sheetFormatPr baseColWidth="10" defaultRowHeight="14.4" x14ac:dyDescent="0.3"/>
  <sheetData>
    <row r="2" spans="2:12" ht="34.799999999999997" customHeight="1" x14ac:dyDescent="0.3">
      <c r="B2" s="7" t="s">
        <v>21</v>
      </c>
      <c r="C2" s="7"/>
      <c r="D2" s="7"/>
      <c r="E2" s="7"/>
      <c r="F2" s="7"/>
      <c r="G2" s="7"/>
      <c r="H2" s="7"/>
      <c r="I2" s="7"/>
      <c r="J2" s="7"/>
      <c r="K2" s="7"/>
      <c r="L2" s="7"/>
    </row>
    <row r="3" spans="2:12" ht="15.6" x14ac:dyDescent="0.3">
      <c r="B3" s="6"/>
    </row>
    <row r="4" spans="2:12" ht="16.2" thickBot="1" x14ac:dyDescent="0.35">
      <c r="B4" s="6"/>
      <c r="C4" s="8" t="s">
        <v>1</v>
      </c>
      <c r="D4" s="8" t="s">
        <v>2</v>
      </c>
    </row>
    <row r="5" spans="2:12" ht="53.4" thickBot="1" x14ac:dyDescent="0.35">
      <c r="B5" s="21" t="s">
        <v>11</v>
      </c>
      <c r="C5" s="16" t="s">
        <v>12</v>
      </c>
      <c r="D5" s="16" t="s">
        <v>14</v>
      </c>
      <c r="E5" s="32" t="s">
        <v>3</v>
      </c>
      <c r="F5" s="17" t="s">
        <v>4</v>
      </c>
      <c r="G5" s="18" t="s">
        <v>5</v>
      </c>
    </row>
    <row r="6" spans="2:12" x14ac:dyDescent="0.3">
      <c r="B6" s="19">
        <v>1</v>
      </c>
      <c r="C6" s="9">
        <v>130</v>
      </c>
      <c r="D6" s="10">
        <v>186</v>
      </c>
      <c r="E6" s="33">
        <f>C6^2</f>
        <v>16900</v>
      </c>
      <c r="F6" s="11">
        <f>C6*D6</f>
        <v>24180</v>
      </c>
      <c r="G6" s="12">
        <f>D6^2</f>
        <v>34596</v>
      </c>
    </row>
    <row r="7" spans="2:12" x14ac:dyDescent="0.3">
      <c r="B7" s="19">
        <v>2</v>
      </c>
      <c r="C7" s="10">
        <v>650</v>
      </c>
      <c r="D7" s="10">
        <v>699</v>
      </c>
      <c r="E7" s="33">
        <f t="shared" ref="E7:E15" si="0">C7^2</f>
        <v>422500</v>
      </c>
      <c r="F7" s="11">
        <f t="shared" ref="F7:F15" si="1">C7*D7</f>
        <v>454350</v>
      </c>
      <c r="G7" s="12">
        <f t="shared" ref="G7:G15" si="2">D7^2</f>
        <v>488601</v>
      </c>
    </row>
    <row r="8" spans="2:12" x14ac:dyDescent="0.3">
      <c r="B8" s="19">
        <v>3</v>
      </c>
      <c r="C8" s="10">
        <v>99</v>
      </c>
      <c r="D8" s="10">
        <v>132</v>
      </c>
      <c r="E8" s="33">
        <f t="shared" si="0"/>
        <v>9801</v>
      </c>
      <c r="F8" s="11">
        <f t="shared" si="1"/>
        <v>13068</v>
      </c>
      <c r="G8" s="12">
        <f t="shared" si="2"/>
        <v>17424</v>
      </c>
    </row>
    <row r="9" spans="2:12" x14ac:dyDescent="0.3">
      <c r="B9" s="19">
        <v>4</v>
      </c>
      <c r="C9" s="10">
        <v>150</v>
      </c>
      <c r="D9" s="10">
        <v>272</v>
      </c>
      <c r="E9" s="33">
        <f t="shared" si="0"/>
        <v>22500</v>
      </c>
      <c r="F9" s="11">
        <f t="shared" si="1"/>
        <v>40800</v>
      </c>
      <c r="G9" s="12">
        <f t="shared" si="2"/>
        <v>73984</v>
      </c>
    </row>
    <row r="10" spans="2:12" x14ac:dyDescent="0.3">
      <c r="B10" s="19">
        <v>5</v>
      </c>
      <c r="C10" s="10">
        <v>128</v>
      </c>
      <c r="D10" s="10">
        <v>291</v>
      </c>
      <c r="E10" s="33">
        <f t="shared" si="0"/>
        <v>16384</v>
      </c>
      <c r="F10" s="11">
        <f t="shared" si="1"/>
        <v>37248</v>
      </c>
      <c r="G10" s="12">
        <f t="shared" si="2"/>
        <v>84681</v>
      </c>
    </row>
    <row r="11" spans="2:12" x14ac:dyDescent="0.3">
      <c r="B11" s="19">
        <v>6</v>
      </c>
      <c r="C11" s="10">
        <v>302</v>
      </c>
      <c r="D11" s="10">
        <v>331</v>
      </c>
      <c r="E11" s="33">
        <f t="shared" si="0"/>
        <v>91204</v>
      </c>
      <c r="F11" s="11">
        <f t="shared" si="1"/>
        <v>99962</v>
      </c>
      <c r="G11" s="12">
        <f t="shared" si="2"/>
        <v>109561</v>
      </c>
    </row>
    <row r="12" spans="2:12" x14ac:dyDescent="0.3">
      <c r="B12" s="19">
        <v>7</v>
      </c>
      <c r="C12" s="10">
        <v>95</v>
      </c>
      <c r="D12" s="10">
        <v>199</v>
      </c>
      <c r="E12" s="33">
        <f t="shared" si="0"/>
        <v>9025</v>
      </c>
      <c r="F12" s="11">
        <f t="shared" si="1"/>
        <v>18905</v>
      </c>
      <c r="G12" s="12">
        <f t="shared" si="2"/>
        <v>39601</v>
      </c>
    </row>
    <row r="13" spans="2:12" x14ac:dyDescent="0.3">
      <c r="B13" s="19">
        <v>8</v>
      </c>
      <c r="C13" s="10">
        <v>945</v>
      </c>
      <c r="D13" s="10">
        <v>1890</v>
      </c>
      <c r="E13" s="33">
        <f t="shared" si="0"/>
        <v>893025</v>
      </c>
      <c r="F13" s="11">
        <f t="shared" si="1"/>
        <v>1786050</v>
      </c>
      <c r="G13" s="12">
        <f t="shared" si="2"/>
        <v>3572100</v>
      </c>
    </row>
    <row r="14" spans="2:12" x14ac:dyDescent="0.3">
      <c r="B14" s="19">
        <v>9</v>
      </c>
      <c r="C14" s="10">
        <v>368</v>
      </c>
      <c r="D14" s="10">
        <v>788</v>
      </c>
      <c r="E14" s="33">
        <f t="shared" si="0"/>
        <v>135424</v>
      </c>
      <c r="F14" s="11">
        <f t="shared" si="1"/>
        <v>289984</v>
      </c>
      <c r="G14" s="12">
        <f t="shared" si="2"/>
        <v>620944</v>
      </c>
    </row>
    <row r="15" spans="2:12" ht="15" thickBot="1" x14ac:dyDescent="0.35">
      <c r="B15" s="20">
        <v>10</v>
      </c>
      <c r="C15" s="13">
        <v>961</v>
      </c>
      <c r="D15" s="13">
        <v>1601</v>
      </c>
      <c r="E15" s="34">
        <f t="shared" si="0"/>
        <v>923521</v>
      </c>
      <c r="F15" s="14">
        <f t="shared" si="1"/>
        <v>1538561</v>
      </c>
      <c r="G15" s="15">
        <f t="shared" si="2"/>
        <v>2563201</v>
      </c>
    </row>
    <row r="16" spans="2:12" x14ac:dyDescent="0.3">
      <c r="B16" s="25" t="s">
        <v>16</v>
      </c>
      <c r="C16" s="27">
        <f>SUM(C6:C15)</f>
        <v>3828</v>
      </c>
      <c r="D16" s="22">
        <f t="shared" ref="D16:G16" si="3">SUM(D6:D15)</f>
        <v>6389</v>
      </c>
      <c r="E16" s="35">
        <f t="shared" si="3"/>
        <v>2540284</v>
      </c>
      <c r="F16" s="22">
        <f t="shared" si="3"/>
        <v>4303108</v>
      </c>
      <c r="G16" s="23">
        <f t="shared" si="3"/>
        <v>7604693</v>
      </c>
    </row>
    <row r="17" spans="2:7" ht="15" thickBot="1" x14ac:dyDescent="0.35">
      <c r="B17" s="26" t="s">
        <v>17</v>
      </c>
      <c r="C17" s="28">
        <f>AVERAGE(C6:C15)</f>
        <v>382.8</v>
      </c>
      <c r="D17" s="14">
        <f>AVERAGE(D6:D15)</f>
        <v>638.9</v>
      </c>
      <c r="E17" s="34"/>
      <c r="F17" s="14"/>
      <c r="G17" s="15"/>
    </row>
    <row r="19" spans="2:7" ht="15" x14ac:dyDescent="0.3">
      <c r="B19" s="37" t="s">
        <v>23</v>
      </c>
      <c r="C19" s="3">
        <f>(F16-(B15*C17*D17)) / (E16-B15*C17^2)</f>
        <v>1.7279324262069859</v>
      </c>
      <c r="E19" s="38" t="s">
        <v>1</v>
      </c>
      <c r="F19" s="38" t="s">
        <v>2</v>
      </c>
    </row>
    <row r="20" spans="2:7" ht="15.6" thickBot="1" x14ac:dyDescent="0.35">
      <c r="B20" s="36" t="s">
        <v>22</v>
      </c>
      <c r="C20" s="3">
        <f>D17-C19*C17</f>
        <v>-22.552532752034267</v>
      </c>
      <c r="E20">
        <v>386</v>
      </c>
      <c r="F20" s="39">
        <f>$C$20+$C$19*E20</f>
        <v>644.42938376386235</v>
      </c>
    </row>
    <row r="21" spans="2:7" ht="15" thickTop="1" x14ac:dyDescent="0.3"/>
    <row r="22" spans="2:7" x14ac:dyDescent="0.3">
      <c r="C22" s="40">
        <f>(B15*F16 - C16*D16) / SQRT((B15*E16-C16^2)*(B15*G16-D16^2))</f>
        <v>0.95449657410468258</v>
      </c>
    </row>
    <row r="23" spans="2:7" ht="15" thickBot="1" x14ac:dyDescent="0.35">
      <c r="C23" s="41">
        <f>C22^2</f>
        <v>0.9110637099775758</v>
      </c>
    </row>
    <row r="24" spans="2:7" ht="15" thickTop="1" x14ac:dyDescent="0.3"/>
  </sheetData>
  <mergeCells count="1">
    <mergeCell ref="B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A4731-86F5-4CE2-8B8B-D442A9ED376A}">
  <dimension ref="B2:L24"/>
  <sheetViews>
    <sheetView topLeftCell="A4" workbookViewId="0">
      <selection activeCell="H19" sqref="H19"/>
    </sheetView>
  </sheetViews>
  <sheetFormatPr baseColWidth="10" defaultRowHeight="14.4" x14ac:dyDescent="0.3"/>
  <sheetData>
    <row r="2" spans="2:12" ht="31.8" customHeight="1" x14ac:dyDescent="0.3">
      <c r="B2" s="7" t="s">
        <v>18</v>
      </c>
      <c r="C2" s="7"/>
      <c r="D2" s="7"/>
      <c r="E2" s="7"/>
      <c r="F2" s="7"/>
      <c r="G2" s="7"/>
      <c r="H2" s="7"/>
      <c r="I2" s="7"/>
      <c r="J2" s="7"/>
      <c r="K2" s="7"/>
      <c r="L2" s="7"/>
    </row>
    <row r="3" spans="2:12" ht="15.6" x14ac:dyDescent="0.3">
      <c r="B3" s="6"/>
    </row>
    <row r="4" spans="2:12" ht="16.2" thickBot="1" x14ac:dyDescent="0.35">
      <c r="B4" s="6"/>
      <c r="C4" s="8" t="s">
        <v>1</v>
      </c>
      <c r="D4" s="8" t="s">
        <v>2</v>
      </c>
    </row>
    <row r="5" spans="2:12" ht="40.200000000000003" thickBot="1" x14ac:dyDescent="0.35">
      <c r="B5" s="21" t="s">
        <v>11</v>
      </c>
      <c r="C5" s="16" t="s">
        <v>12</v>
      </c>
      <c r="D5" s="31" t="s">
        <v>15</v>
      </c>
      <c r="E5" s="32" t="s">
        <v>3</v>
      </c>
      <c r="F5" s="17" t="s">
        <v>4</v>
      </c>
      <c r="G5" s="18" t="s">
        <v>5</v>
      </c>
    </row>
    <row r="6" spans="2:12" x14ac:dyDescent="0.3">
      <c r="B6" s="19">
        <v>1</v>
      </c>
      <c r="C6" s="9">
        <v>130</v>
      </c>
      <c r="D6" s="30">
        <v>15</v>
      </c>
      <c r="E6" s="33">
        <f>C6^2</f>
        <v>16900</v>
      </c>
      <c r="F6" s="11">
        <f>C6*D6</f>
        <v>1950</v>
      </c>
      <c r="G6" s="12">
        <f>D6^2</f>
        <v>225</v>
      </c>
    </row>
    <row r="7" spans="2:12" x14ac:dyDescent="0.3">
      <c r="B7" s="19">
        <v>2</v>
      </c>
      <c r="C7" s="10">
        <v>650</v>
      </c>
      <c r="D7" s="30">
        <v>69.900000000000006</v>
      </c>
      <c r="E7" s="33">
        <f t="shared" ref="E7:E15" si="0">C7^2</f>
        <v>422500</v>
      </c>
      <c r="F7" s="11">
        <f t="shared" ref="F7:F15" si="1">C7*D7</f>
        <v>45435.000000000007</v>
      </c>
      <c r="G7" s="12">
        <f t="shared" ref="G7:G15" si="2">D7^2</f>
        <v>4886.0100000000011</v>
      </c>
    </row>
    <row r="8" spans="2:12" x14ac:dyDescent="0.3">
      <c r="B8" s="19">
        <v>3</v>
      </c>
      <c r="C8" s="10">
        <v>99</v>
      </c>
      <c r="D8" s="30">
        <v>6.5</v>
      </c>
      <c r="E8" s="33">
        <f t="shared" si="0"/>
        <v>9801</v>
      </c>
      <c r="F8" s="11">
        <f t="shared" si="1"/>
        <v>643.5</v>
      </c>
      <c r="G8" s="12">
        <f t="shared" si="2"/>
        <v>42.25</v>
      </c>
    </row>
    <row r="9" spans="2:12" x14ac:dyDescent="0.3">
      <c r="B9" s="19">
        <v>4</v>
      </c>
      <c r="C9" s="10">
        <v>150</v>
      </c>
      <c r="D9" s="30">
        <v>22.4</v>
      </c>
      <c r="E9" s="33">
        <f t="shared" si="0"/>
        <v>22500</v>
      </c>
      <c r="F9" s="11">
        <f t="shared" si="1"/>
        <v>3360</v>
      </c>
      <c r="G9" s="12">
        <f t="shared" si="2"/>
        <v>501.75999999999993</v>
      </c>
    </row>
    <row r="10" spans="2:12" x14ac:dyDescent="0.3">
      <c r="B10" s="19">
        <v>5</v>
      </c>
      <c r="C10" s="10">
        <v>128</v>
      </c>
      <c r="D10" s="30">
        <v>28.4</v>
      </c>
      <c r="E10" s="33">
        <f t="shared" si="0"/>
        <v>16384</v>
      </c>
      <c r="F10" s="11">
        <f t="shared" si="1"/>
        <v>3635.2</v>
      </c>
      <c r="G10" s="12">
        <f t="shared" si="2"/>
        <v>806.56</v>
      </c>
    </row>
    <row r="11" spans="2:12" x14ac:dyDescent="0.3">
      <c r="B11" s="19">
        <v>6</v>
      </c>
      <c r="C11" s="10">
        <v>302</v>
      </c>
      <c r="D11" s="30">
        <v>65.900000000000006</v>
      </c>
      <c r="E11" s="33">
        <f t="shared" si="0"/>
        <v>91204</v>
      </c>
      <c r="F11" s="11">
        <f t="shared" si="1"/>
        <v>19901.800000000003</v>
      </c>
      <c r="G11" s="12">
        <f t="shared" si="2"/>
        <v>4342.8100000000004</v>
      </c>
    </row>
    <row r="12" spans="2:12" x14ac:dyDescent="0.3">
      <c r="B12" s="19">
        <v>7</v>
      </c>
      <c r="C12" s="10">
        <v>95</v>
      </c>
      <c r="D12" s="30">
        <v>19.399999999999999</v>
      </c>
      <c r="E12" s="33">
        <f t="shared" si="0"/>
        <v>9025</v>
      </c>
      <c r="F12" s="11">
        <f t="shared" si="1"/>
        <v>1842.9999999999998</v>
      </c>
      <c r="G12" s="12">
        <f t="shared" si="2"/>
        <v>376.35999999999996</v>
      </c>
    </row>
    <row r="13" spans="2:12" x14ac:dyDescent="0.3">
      <c r="B13" s="19">
        <v>8</v>
      </c>
      <c r="C13" s="10">
        <v>945</v>
      </c>
      <c r="D13" s="30">
        <v>198.7</v>
      </c>
      <c r="E13" s="33">
        <f t="shared" si="0"/>
        <v>893025</v>
      </c>
      <c r="F13" s="11">
        <f t="shared" si="1"/>
        <v>187771.5</v>
      </c>
      <c r="G13" s="12">
        <f t="shared" si="2"/>
        <v>39481.689999999995</v>
      </c>
    </row>
    <row r="14" spans="2:12" x14ac:dyDescent="0.3">
      <c r="B14" s="19">
        <v>9</v>
      </c>
      <c r="C14" s="10">
        <v>368</v>
      </c>
      <c r="D14" s="30">
        <v>38.799999999999997</v>
      </c>
      <c r="E14" s="33">
        <f t="shared" si="0"/>
        <v>135424</v>
      </c>
      <c r="F14" s="11">
        <f t="shared" si="1"/>
        <v>14278.4</v>
      </c>
      <c r="G14" s="12">
        <f t="shared" si="2"/>
        <v>1505.4399999999998</v>
      </c>
    </row>
    <row r="15" spans="2:12" ht="15" thickBot="1" x14ac:dyDescent="0.35">
      <c r="B15" s="20">
        <v>10</v>
      </c>
      <c r="C15" s="13">
        <v>961</v>
      </c>
      <c r="D15" s="29">
        <v>138.19999999999999</v>
      </c>
      <c r="E15" s="34">
        <f t="shared" si="0"/>
        <v>923521</v>
      </c>
      <c r="F15" s="14">
        <f t="shared" si="1"/>
        <v>132810.19999999998</v>
      </c>
      <c r="G15" s="15">
        <f t="shared" si="2"/>
        <v>19099.239999999998</v>
      </c>
    </row>
    <row r="16" spans="2:12" x14ac:dyDescent="0.3">
      <c r="B16" s="25" t="s">
        <v>16</v>
      </c>
      <c r="C16" s="27">
        <f>SUM(C6:C15)</f>
        <v>3828</v>
      </c>
      <c r="D16" s="22">
        <f t="shared" ref="D16:G16" si="3">SUM(D6:D15)</f>
        <v>603.20000000000005</v>
      </c>
      <c r="E16" s="35">
        <f t="shared" si="3"/>
        <v>2540284</v>
      </c>
      <c r="F16" s="22">
        <f t="shared" si="3"/>
        <v>411628.6</v>
      </c>
      <c r="G16" s="23">
        <f t="shared" si="3"/>
        <v>71267.12</v>
      </c>
    </row>
    <row r="17" spans="2:7" ht="15" thickBot="1" x14ac:dyDescent="0.35">
      <c r="B17" s="26" t="s">
        <v>17</v>
      </c>
      <c r="C17" s="28">
        <f>AVERAGE(C6:C15)</f>
        <v>382.8</v>
      </c>
      <c r="D17" s="14">
        <f>AVERAGE(D6:D15)</f>
        <v>60.320000000000007</v>
      </c>
      <c r="E17" s="34"/>
      <c r="F17" s="14"/>
      <c r="G17" s="15"/>
    </row>
    <row r="19" spans="2:7" ht="15" x14ac:dyDescent="0.3">
      <c r="B19" s="37" t="s">
        <v>23</v>
      </c>
      <c r="C19" s="3">
        <f>(F16-(B15*C17*D17)) / (E16-B15*C17^2)</f>
        <v>0.16812664988162895</v>
      </c>
      <c r="E19" s="38" t="s">
        <v>1</v>
      </c>
      <c r="F19" s="38" t="s">
        <v>2</v>
      </c>
    </row>
    <row r="20" spans="2:7" ht="15.6" thickBot="1" x14ac:dyDescent="0.35">
      <c r="B20" s="36" t="s">
        <v>22</v>
      </c>
      <c r="C20" s="3">
        <f>D17-C19*C17</f>
        <v>-4.0388815746875508</v>
      </c>
      <c r="E20">
        <v>386</v>
      </c>
      <c r="F20" s="39">
        <f>$C$20+$C$19*E20</f>
        <v>60.858005279621224</v>
      </c>
    </row>
    <row r="21" spans="2:7" ht="15" thickTop="1" x14ac:dyDescent="0.3"/>
    <row r="22" spans="2:7" x14ac:dyDescent="0.3">
      <c r="C22" s="40">
        <f>(B15*F16 - C16*D16) / SQRT((B15*E16-C16^2)*(B15*G16-D16^2))</f>
        <v>0.93330689814055112</v>
      </c>
    </row>
    <row r="23" spans="2:7" ht="15" thickBot="1" x14ac:dyDescent="0.35">
      <c r="C23" s="41">
        <f>C22^2</f>
        <v>0.87106176611673702</v>
      </c>
    </row>
    <row r="24" spans="2:7" ht="15" thickTop="1" x14ac:dyDescent="0.3"/>
  </sheetData>
  <mergeCells count="1">
    <mergeCell ref="B2:L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5E01D-E037-4598-8745-B70FA294905C}">
  <dimension ref="B2:L24"/>
  <sheetViews>
    <sheetView topLeftCell="A5" workbookViewId="0">
      <selection activeCell="H19" sqref="H19"/>
    </sheetView>
  </sheetViews>
  <sheetFormatPr baseColWidth="10" defaultRowHeight="14.4" x14ac:dyDescent="0.3"/>
  <sheetData>
    <row r="2" spans="2:12" ht="31.2" customHeight="1" x14ac:dyDescent="0.3">
      <c r="B2" s="7" t="s">
        <v>19</v>
      </c>
      <c r="C2" s="7"/>
      <c r="D2" s="7"/>
      <c r="E2" s="7"/>
      <c r="F2" s="7"/>
      <c r="G2" s="7"/>
      <c r="H2" s="7"/>
      <c r="I2" s="7"/>
      <c r="J2" s="7"/>
      <c r="K2" s="7"/>
      <c r="L2" s="7"/>
    </row>
    <row r="3" spans="2:12" ht="15.6" x14ac:dyDescent="0.3">
      <c r="B3" s="6"/>
    </row>
    <row r="4" spans="2:12" ht="16.2" thickBot="1" x14ac:dyDescent="0.35">
      <c r="B4" s="6"/>
      <c r="C4" s="8" t="s">
        <v>1</v>
      </c>
      <c r="D4" s="8" t="s">
        <v>2</v>
      </c>
    </row>
    <row r="5" spans="2:12" ht="53.4" thickBot="1" x14ac:dyDescent="0.35">
      <c r="B5" s="21" t="s">
        <v>11</v>
      </c>
      <c r="C5" s="16" t="s">
        <v>13</v>
      </c>
      <c r="D5" s="16" t="s">
        <v>14</v>
      </c>
      <c r="E5" s="32" t="s">
        <v>3</v>
      </c>
      <c r="F5" s="17" t="s">
        <v>4</v>
      </c>
      <c r="G5" s="18" t="s">
        <v>5</v>
      </c>
    </row>
    <row r="6" spans="2:12" x14ac:dyDescent="0.3">
      <c r="B6" s="19">
        <v>1</v>
      </c>
      <c r="C6" s="10">
        <v>163</v>
      </c>
      <c r="D6" s="10">
        <v>186</v>
      </c>
      <c r="E6" s="33">
        <f>C6^2</f>
        <v>26569</v>
      </c>
      <c r="F6" s="11">
        <f>C6*D6</f>
        <v>30318</v>
      </c>
      <c r="G6" s="12">
        <f>D6^2</f>
        <v>34596</v>
      </c>
    </row>
    <row r="7" spans="2:12" x14ac:dyDescent="0.3">
      <c r="B7" s="19">
        <v>2</v>
      </c>
      <c r="C7" s="10">
        <v>765</v>
      </c>
      <c r="D7" s="10">
        <v>699</v>
      </c>
      <c r="E7" s="33">
        <f t="shared" ref="E7:E15" si="0">C7^2</f>
        <v>585225</v>
      </c>
      <c r="F7" s="11">
        <f t="shared" ref="F7:F15" si="1">C7*D7</f>
        <v>534735</v>
      </c>
      <c r="G7" s="12">
        <f t="shared" ref="G7:G15" si="2">D7^2</f>
        <v>488601</v>
      </c>
    </row>
    <row r="8" spans="2:12" x14ac:dyDescent="0.3">
      <c r="B8" s="19">
        <v>3</v>
      </c>
      <c r="C8" s="10">
        <v>141</v>
      </c>
      <c r="D8" s="10">
        <v>132</v>
      </c>
      <c r="E8" s="33">
        <f t="shared" si="0"/>
        <v>19881</v>
      </c>
      <c r="F8" s="11">
        <f t="shared" si="1"/>
        <v>18612</v>
      </c>
      <c r="G8" s="12">
        <f t="shared" si="2"/>
        <v>17424</v>
      </c>
    </row>
    <row r="9" spans="2:12" x14ac:dyDescent="0.3">
      <c r="B9" s="19">
        <v>4</v>
      </c>
      <c r="C9" s="10">
        <v>166</v>
      </c>
      <c r="D9" s="10">
        <v>272</v>
      </c>
      <c r="E9" s="33">
        <f t="shared" si="0"/>
        <v>27556</v>
      </c>
      <c r="F9" s="11">
        <f t="shared" si="1"/>
        <v>45152</v>
      </c>
      <c r="G9" s="12">
        <f t="shared" si="2"/>
        <v>73984</v>
      </c>
    </row>
    <row r="10" spans="2:12" x14ac:dyDescent="0.3">
      <c r="B10" s="19">
        <v>5</v>
      </c>
      <c r="C10" s="10">
        <v>137</v>
      </c>
      <c r="D10" s="10">
        <v>291</v>
      </c>
      <c r="E10" s="33">
        <f t="shared" si="0"/>
        <v>18769</v>
      </c>
      <c r="F10" s="11">
        <f t="shared" si="1"/>
        <v>39867</v>
      </c>
      <c r="G10" s="12">
        <f t="shared" si="2"/>
        <v>84681</v>
      </c>
    </row>
    <row r="11" spans="2:12" x14ac:dyDescent="0.3">
      <c r="B11" s="19">
        <v>6</v>
      </c>
      <c r="C11" s="10">
        <v>355</v>
      </c>
      <c r="D11" s="10">
        <v>331</v>
      </c>
      <c r="E11" s="33">
        <f t="shared" si="0"/>
        <v>126025</v>
      </c>
      <c r="F11" s="11">
        <f t="shared" si="1"/>
        <v>117505</v>
      </c>
      <c r="G11" s="12">
        <f t="shared" si="2"/>
        <v>109561</v>
      </c>
    </row>
    <row r="12" spans="2:12" x14ac:dyDescent="0.3">
      <c r="B12" s="19">
        <v>7</v>
      </c>
      <c r="C12" s="10">
        <v>136</v>
      </c>
      <c r="D12" s="10">
        <v>199</v>
      </c>
      <c r="E12" s="33">
        <f t="shared" si="0"/>
        <v>18496</v>
      </c>
      <c r="F12" s="11">
        <f t="shared" si="1"/>
        <v>27064</v>
      </c>
      <c r="G12" s="12">
        <f t="shared" si="2"/>
        <v>39601</v>
      </c>
    </row>
    <row r="13" spans="2:12" x14ac:dyDescent="0.3">
      <c r="B13" s="19">
        <v>8</v>
      </c>
      <c r="C13" s="10">
        <v>1206</v>
      </c>
      <c r="D13" s="10">
        <v>1890</v>
      </c>
      <c r="E13" s="33">
        <f t="shared" si="0"/>
        <v>1454436</v>
      </c>
      <c r="F13" s="11">
        <f t="shared" si="1"/>
        <v>2279340</v>
      </c>
      <c r="G13" s="12">
        <f t="shared" si="2"/>
        <v>3572100</v>
      </c>
    </row>
    <row r="14" spans="2:12" x14ac:dyDescent="0.3">
      <c r="B14" s="19">
        <v>9</v>
      </c>
      <c r="C14" s="10">
        <v>433</v>
      </c>
      <c r="D14" s="10">
        <v>788</v>
      </c>
      <c r="E14" s="33">
        <f t="shared" si="0"/>
        <v>187489</v>
      </c>
      <c r="F14" s="11">
        <f t="shared" si="1"/>
        <v>341204</v>
      </c>
      <c r="G14" s="12">
        <f t="shared" si="2"/>
        <v>620944</v>
      </c>
    </row>
    <row r="15" spans="2:12" ht="15" thickBot="1" x14ac:dyDescent="0.35">
      <c r="B15" s="20">
        <v>10</v>
      </c>
      <c r="C15" s="13">
        <v>1130</v>
      </c>
      <c r="D15" s="13">
        <v>1601</v>
      </c>
      <c r="E15" s="34">
        <f t="shared" si="0"/>
        <v>1276900</v>
      </c>
      <c r="F15" s="14">
        <f t="shared" si="1"/>
        <v>1809130</v>
      </c>
      <c r="G15" s="15">
        <f t="shared" si="2"/>
        <v>2563201</v>
      </c>
    </row>
    <row r="16" spans="2:12" x14ac:dyDescent="0.3">
      <c r="B16" s="25" t="s">
        <v>16</v>
      </c>
      <c r="C16" s="27">
        <f>SUM(C6:C15)</f>
        <v>4632</v>
      </c>
      <c r="D16" s="22">
        <f t="shared" ref="D16:G16" si="3">SUM(D6:D15)</f>
        <v>6389</v>
      </c>
      <c r="E16" s="35">
        <f t="shared" si="3"/>
        <v>3741346</v>
      </c>
      <c r="F16" s="22">
        <f t="shared" si="3"/>
        <v>5242927</v>
      </c>
      <c r="G16" s="23">
        <f t="shared" si="3"/>
        <v>7604693</v>
      </c>
    </row>
    <row r="17" spans="2:7" ht="15" thickBot="1" x14ac:dyDescent="0.35">
      <c r="B17" s="26" t="s">
        <v>17</v>
      </c>
      <c r="C17" s="28">
        <f>AVERAGE(C6:C15)</f>
        <v>463.2</v>
      </c>
      <c r="D17" s="14">
        <f>AVERAGE(D6:D15)</f>
        <v>638.9</v>
      </c>
      <c r="E17" s="34"/>
      <c r="F17" s="14"/>
      <c r="G17" s="15"/>
    </row>
    <row r="19" spans="2:7" ht="15" x14ac:dyDescent="0.3">
      <c r="B19" s="37" t="s">
        <v>23</v>
      </c>
      <c r="C19" s="3">
        <f>(F16-(B15*C17*D17)) / (E16-B15*C17^2)</f>
        <v>1.4309669435511989</v>
      </c>
      <c r="E19" s="38" t="s">
        <v>1</v>
      </c>
      <c r="F19" s="38" t="s">
        <v>2</v>
      </c>
    </row>
    <row r="20" spans="2:7" ht="15.6" thickBot="1" x14ac:dyDescent="0.35">
      <c r="B20" s="36" t="s">
        <v>22</v>
      </c>
      <c r="C20" s="3">
        <f>D17-C19*C17</f>
        <v>-23.92388825291539</v>
      </c>
      <c r="E20">
        <v>386</v>
      </c>
      <c r="F20" s="39">
        <f>$C$20+$C$19*E20</f>
        <v>528.42935195784742</v>
      </c>
    </row>
    <row r="21" spans="2:7" ht="15" thickTop="1" x14ac:dyDescent="0.3"/>
    <row r="22" spans="2:7" x14ac:dyDescent="0.3">
      <c r="C22" s="40">
        <f>(B15*F16 - C16*D16) / SQRT((B15*E16-C16^2)*(B15*G16-D16^2))</f>
        <v>0.96311409314905272</v>
      </c>
    </row>
    <row r="23" spans="2:7" ht="15" thickBot="1" x14ac:dyDescent="0.35">
      <c r="C23" s="41">
        <f>C22^2</f>
        <v>0.92758875642232219</v>
      </c>
    </row>
    <row r="24" spans="2:7" ht="15" thickTop="1" x14ac:dyDescent="0.3"/>
  </sheetData>
  <mergeCells count="1">
    <mergeCell ref="B2:L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BBD66-2D84-462F-8624-5CBF5AAD3136}">
  <dimension ref="B2:L24"/>
  <sheetViews>
    <sheetView topLeftCell="A4" workbookViewId="0">
      <selection activeCell="H19" sqref="H19"/>
    </sheetView>
  </sheetViews>
  <sheetFormatPr baseColWidth="10" defaultRowHeight="14.4" x14ac:dyDescent="0.3"/>
  <sheetData>
    <row r="2" spans="2:12" ht="29.4" customHeight="1" x14ac:dyDescent="0.3">
      <c r="B2" s="7" t="s">
        <v>20</v>
      </c>
      <c r="C2" s="7"/>
      <c r="D2" s="7"/>
      <c r="E2" s="7"/>
      <c r="F2" s="7"/>
      <c r="G2" s="7"/>
      <c r="H2" s="7"/>
      <c r="I2" s="7"/>
      <c r="J2" s="7"/>
      <c r="K2" s="7"/>
      <c r="L2" s="7"/>
    </row>
    <row r="4" spans="2:12" ht="15" thickBot="1" x14ac:dyDescent="0.35">
      <c r="C4" s="8" t="s">
        <v>1</v>
      </c>
      <c r="D4" s="8" t="s">
        <v>2</v>
      </c>
    </row>
    <row r="5" spans="2:12" ht="53.4" thickBot="1" x14ac:dyDescent="0.35">
      <c r="B5" s="21" t="s">
        <v>11</v>
      </c>
      <c r="C5" s="16" t="s">
        <v>13</v>
      </c>
      <c r="D5" s="31" t="s">
        <v>15</v>
      </c>
      <c r="E5" s="32" t="s">
        <v>3</v>
      </c>
      <c r="F5" s="17" t="s">
        <v>4</v>
      </c>
      <c r="G5" s="18" t="s">
        <v>5</v>
      </c>
    </row>
    <row r="6" spans="2:12" x14ac:dyDescent="0.3">
      <c r="B6" s="19">
        <v>1</v>
      </c>
      <c r="C6" s="10">
        <v>163</v>
      </c>
      <c r="D6" s="30">
        <v>15</v>
      </c>
      <c r="E6" s="33">
        <f>C6^2</f>
        <v>26569</v>
      </c>
      <c r="F6" s="11">
        <f>C6*D6</f>
        <v>2445</v>
      </c>
      <c r="G6" s="12">
        <f>D6^2</f>
        <v>225</v>
      </c>
    </row>
    <row r="7" spans="2:12" x14ac:dyDescent="0.3">
      <c r="B7" s="19">
        <v>2</v>
      </c>
      <c r="C7" s="10">
        <v>765</v>
      </c>
      <c r="D7" s="30">
        <v>69.900000000000006</v>
      </c>
      <c r="E7" s="33">
        <f t="shared" ref="E7:E15" si="0">C7^2</f>
        <v>585225</v>
      </c>
      <c r="F7" s="11">
        <f t="shared" ref="F7:F15" si="1">C7*D7</f>
        <v>53473.500000000007</v>
      </c>
      <c r="G7" s="12">
        <f t="shared" ref="G7:G15" si="2">D7^2</f>
        <v>4886.0100000000011</v>
      </c>
    </row>
    <row r="8" spans="2:12" x14ac:dyDescent="0.3">
      <c r="B8" s="19">
        <v>3</v>
      </c>
      <c r="C8" s="10">
        <v>141</v>
      </c>
      <c r="D8" s="30">
        <v>6.5</v>
      </c>
      <c r="E8" s="33">
        <f t="shared" si="0"/>
        <v>19881</v>
      </c>
      <c r="F8" s="11">
        <f t="shared" si="1"/>
        <v>916.5</v>
      </c>
      <c r="G8" s="12">
        <f t="shared" si="2"/>
        <v>42.25</v>
      </c>
    </row>
    <row r="9" spans="2:12" x14ac:dyDescent="0.3">
      <c r="B9" s="19">
        <v>4</v>
      </c>
      <c r="C9" s="10">
        <v>166</v>
      </c>
      <c r="D9" s="30">
        <v>22.4</v>
      </c>
      <c r="E9" s="33">
        <f t="shared" si="0"/>
        <v>27556</v>
      </c>
      <c r="F9" s="11">
        <f t="shared" si="1"/>
        <v>3718.3999999999996</v>
      </c>
      <c r="G9" s="12">
        <f t="shared" si="2"/>
        <v>501.75999999999993</v>
      </c>
    </row>
    <row r="10" spans="2:12" x14ac:dyDescent="0.3">
      <c r="B10" s="19">
        <v>5</v>
      </c>
      <c r="C10" s="10">
        <v>137</v>
      </c>
      <c r="D10" s="30">
        <v>28.4</v>
      </c>
      <c r="E10" s="33">
        <f t="shared" si="0"/>
        <v>18769</v>
      </c>
      <c r="F10" s="11">
        <f t="shared" si="1"/>
        <v>3890.7999999999997</v>
      </c>
      <c r="G10" s="12">
        <f t="shared" si="2"/>
        <v>806.56</v>
      </c>
    </row>
    <row r="11" spans="2:12" x14ac:dyDescent="0.3">
      <c r="B11" s="19">
        <v>6</v>
      </c>
      <c r="C11" s="10">
        <v>355</v>
      </c>
      <c r="D11" s="30">
        <v>65.900000000000006</v>
      </c>
      <c r="E11" s="33">
        <f t="shared" si="0"/>
        <v>126025</v>
      </c>
      <c r="F11" s="11">
        <f t="shared" si="1"/>
        <v>23394.500000000004</v>
      </c>
      <c r="G11" s="12">
        <f t="shared" si="2"/>
        <v>4342.8100000000004</v>
      </c>
    </row>
    <row r="12" spans="2:12" x14ac:dyDescent="0.3">
      <c r="B12" s="19">
        <v>7</v>
      </c>
      <c r="C12" s="10">
        <v>136</v>
      </c>
      <c r="D12" s="30">
        <v>19.399999999999999</v>
      </c>
      <c r="E12" s="33">
        <f t="shared" si="0"/>
        <v>18496</v>
      </c>
      <c r="F12" s="11">
        <f t="shared" si="1"/>
        <v>2638.3999999999996</v>
      </c>
      <c r="G12" s="12">
        <f t="shared" si="2"/>
        <v>376.35999999999996</v>
      </c>
    </row>
    <row r="13" spans="2:12" x14ac:dyDescent="0.3">
      <c r="B13" s="19">
        <v>8</v>
      </c>
      <c r="C13" s="10">
        <v>1206</v>
      </c>
      <c r="D13" s="30">
        <v>198.7</v>
      </c>
      <c r="E13" s="33">
        <f t="shared" si="0"/>
        <v>1454436</v>
      </c>
      <c r="F13" s="11">
        <f t="shared" si="1"/>
        <v>239632.19999999998</v>
      </c>
      <c r="G13" s="12">
        <f t="shared" si="2"/>
        <v>39481.689999999995</v>
      </c>
    </row>
    <row r="14" spans="2:12" x14ac:dyDescent="0.3">
      <c r="B14" s="19">
        <v>9</v>
      </c>
      <c r="C14" s="10">
        <v>433</v>
      </c>
      <c r="D14" s="30">
        <v>38.799999999999997</v>
      </c>
      <c r="E14" s="33">
        <f t="shared" si="0"/>
        <v>187489</v>
      </c>
      <c r="F14" s="11">
        <f t="shared" si="1"/>
        <v>16800.399999999998</v>
      </c>
      <c r="G14" s="12">
        <f t="shared" si="2"/>
        <v>1505.4399999999998</v>
      </c>
    </row>
    <row r="15" spans="2:12" ht="15" thickBot="1" x14ac:dyDescent="0.35">
      <c r="B15" s="20">
        <v>10</v>
      </c>
      <c r="C15" s="13">
        <v>1130</v>
      </c>
      <c r="D15" s="29">
        <v>138.19999999999999</v>
      </c>
      <c r="E15" s="34">
        <f t="shared" si="0"/>
        <v>1276900</v>
      </c>
      <c r="F15" s="14">
        <f t="shared" si="1"/>
        <v>156166</v>
      </c>
      <c r="G15" s="15">
        <f t="shared" si="2"/>
        <v>19099.239999999998</v>
      </c>
    </row>
    <row r="16" spans="2:12" x14ac:dyDescent="0.3">
      <c r="B16" s="25" t="s">
        <v>16</v>
      </c>
      <c r="C16" s="27">
        <f>SUM(C6:C15)</f>
        <v>4632</v>
      </c>
      <c r="D16" s="22">
        <f t="shared" ref="D16:G16" si="3">SUM(D6:D15)</f>
        <v>603.20000000000005</v>
      </c>
      <c r="E16" s="35">
        <f t="shared" si="3"/>
        <v>3741346</v>
      </c>
      <c r="F16" s="22">
        <f t="shared" si="3"/>
        <v>503075.7</v>
      </c>
      <c r="G16" s="23">
        <f t="shared" si="3"/>
        <v>71267.12</v>
      </c>
    </row>
    <row r="17" spans="2:7" ht="15" thickBot="1" x14ac:dyDescent="0.35">
      <c r="B17" s="26" t="s">
        <v>17</v>
      </c>
      <c r="C17" s="28">
        <f>AVERAGE(C6:C15)</f>
        <v>463.2</v>
      </c>
      <c r="D17" s="14">
        <f>AVERAGE(D6:D15)</f>
        <v>60.320000000000007</v>
      </c>
      <c r="E17" s="34"/>
      <c r="F17" s="14"/>
      <c r="G17" s="15"/>
    </row>
    <row r="19" spans="2:7" ht="15" x14ac:dyDescent="0.3">
      <c r="B19" s="37" t="s">
        <v>23</v>
      </c>
      <c r="C19" s="3">
        <f>(F16-(B15*C17*D17)) / (E16-B15*C17^2)</f>
        <v>0.14016352638883628</v>
      </c>
      <c r="E19" s="38" t="s">
        <v>1</v>
      </c>
      <c r="F19" s="38" t="s">
        <v>2</v>
      </c>
    </row>
    <row r="20" spans="2:7" ht="15.6" thickBot="1" x14ac:dyDescent="0.35">
      <c r="B20" s="36" t="s">
        <v>22</v>
      </c>
      <c r="C20" s="3">
        <f>D17-C19*C17</f>
        <v>-4.6037454233089505</v>
      </c>
      <c r="E20">
        <v>386</v>
      </c>
      <c r="F20" s="39">
        <f>$C$20+$C$19*E20</f>
        <v>49.499375762781852</v>
      </c>
    </row>
    <row r="21" spans="2:7" ht="15" thickTop="1" x14ac:dyDescent="0.3"/>
    <row r="22" spans="2:7" x14ac:dyDescent="0.3">
      <c r="C22" s="40">
        <f>(B15*F16 - C16*D16) / SQRT((B15*E16-C16^2)*(B15*G16-D16^2))</f>
        <v>0.94803298743005071</v>
      </c>
    </row>
    <row r="23" spans="2:7" ht="15" thickBot="1" x14ac:dyDescent="0.35">
      <c r="C23" s="41">
        <f>C22^2</f>
        <v>0.89876654525554667</v>
      </c>
    </row>
    <row r="24" spans="2:7" ht="15" thickTop="1" x14ac:dyDescent="0.3"/>
  </sheetData>
  <mergeCells count="1">
    <mergeCell ref="B2:L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Ejemplo</vt:lpstr>
      <vt:lpstr>Test 1</vt:lpstr>
      <vt:lpstr>Test 2</vt:lpstr>
      <vt:lpstr>Test 3</vt:lpstr>
      <vt:lpstr>Test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Gratis Cortés</dc:creator>
  <cp:lastModifiedBy>Gratis Cortés</cp:lastModifiedBy>
  <dcterms:created xsi:type="dcterms:W3CDTF">2024-04-29T23:58:37Z</dcterms:created>
  <dcterms:modified xsi:type="dcterms:W3CDTF">2024-05-02T22:34:31Z</dcterms:modified>
</cp:coreProperties>
</file>