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o\Desktop\Offical_Projects\Language_Memory_Python\data\"/>
    </mc:Choice>
  </mc:AlternateContent>
  <xr:revisionPtr revIDLastSave="0" documentId="13_ncr:1_{80FAC560-68F6-4E98-9F29-BCEF33041025}" xr6:coauthVersionLast="47" xr6:coauthVersionMax="47" xr10:uidLastSave="{00000000-0000-0000-0000-000000000000}"/>
  <bookViews>
    <workbookView xWindow="2550" yWindow="2550" windowWidth="14400" windowHeight="74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72" i="1" l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<sst xmlns="http://schemas.openxmlformats.org/spreadsheetml/2006/main" count="773" uniqueCount="771">
  <si>
    <t>Japanese</t>
  </si>
  <si>
    <t>English</t>
  </si>
  <si>
    <t>、</t>
  </si>
  <si>
    <t>。</t>
  </si>
  <si>
    <t>何</t>
  </si>
  <si>
    <t>あ</t>
  </si>
  <si>
    <t>あなた</t>
  </si>
  <si>
    <t>言</t>
  </si>
  <si>
    <t>行</t>
  </si>
  <si>
    <t>人</t>
  </si>
  <si>
    <t>知</t>
  </si>
  <si>
    <t>）</t>
  </si>
  <si>
    <t>（</t>
  </si>
  <si>
    <t>事</t>
  </si>
  <si>
    <t>彼女</t>
  </si>
  <si>
    <t>お前</t>
  </si>
  <si>
    <t>話</t>
  </si>
  <si>
    <t>来</t>
  </si>
  <si>
    <t>分か</t>
  </si>
  <si>
    <t>者</t>
  </si>
  <si>
    <t>聞</t>
  </si>
  <si>
    <t>死</t>
  </si>
  <si>
    <t>時</t>
  </si>
  <si>
    <t>ああ</t>
  </si>
  <si>
    <t>殺</t>
  </si>
  <si>
    <t>前</t>
  </si>
  <si>
    <t>中</t>
  </si>
  <si>
    <t>達</t>
  </si>
  <si>
    <t>必要</t>
  </si>
  <si>
    <t>あの</t>
  </si>
  <si>
    <t>気</t>
  </si>
  <si>
    <t>大丈夫</t>
  </si>
  <si>
    <t>」</t>
  </si>
  <si>
    <t>「</t>
  </si>
  <si>
    <t>自分</t>
  </si>
  <si>
    <t>持</t>
  </si>
  <si>
    <t>本当</t>
  </si>
  <si>
    <t>時間</t>
  </si>
  <si>
    <t>我々</t>
  </si>
  <si>
    <t>一</t>
  </si>
  <si>
    <t>的</t>
  </si>
  <si>
    <t>無</t>
  </si>
  <si>
    <t>ありがとう</t>
  </si>
  <si>
    <t>家</t>
  </si>
  <si>
    <t>会</t>
  </si>
  <si>
    <t>日</t>
  </si>
  <si>
    <t>年</t>
  </si>
  <si>
    <t>仕事</t>
  </si>
  <si>
    <t>手</t>
  </si>
  <si>
    <t>一緒</t>
  </si>
  <si>
    <t>後</t>
  </si>
  <si>
    <t>出来</t>
  </si>
  <si>
    <t>他</t>
  </si>
  <si>
    <t>入</t>
  </si>
  <si>
    <t>電話</t>
  </si>
  <si>
    <t>目</t>
  </si>
  <si>
    <t>様</t>
  </si>
  <si>
    <t>分</t>
  </si>
  <si>
    <t>車</t>
  </si>
  <si>
    <t>所</t>
  </si>
  <si>
    <t>あんた</t>
  </si>
  <si>
    <t>度</t>
  </si>
  <si>
    <t>同じ</t>
  </si>
  <si>
    <t>場所</t>
  </si>
  <si>
    <t>問題</t>
  </si>
  <si>
    <t>子供</t>
  </si>
  <si>
    <t>愛</t>
  </si>
  <si>
    <t>金</t>
  </si>
  <si>
    <t>名前</t>
  </si>
  <si>
    <t>子</t>
  </si>
  <si>
    <t>信</t>
  </si>
  <si>
    <t>さあ</t>
  </si>
  <si>
    <t>少し</t>
  </si>
  <si>
    <t>使</t>
  </si>
  <si>
    <t>全て</t>
  </si>
  <si>
    <t>世界</t>
  </si>
  <si>
    <t>教え</t>
  </si>
  <si>
    <t>通り</t>
  </si>
  <si>
    <t>来る</t>
  </si>
  <si>
    <t>上</t>
  </si>
  <si>
    <t>入れ</t>
  </si>
  <si>
    <t>人間</t>
  </si>
  <si>
    <t>行け</t>
  </si>
  <si>
    <t>今日</t>
  </si>
  <si>
    <t>物</t>
  </si>
  <si>
    <t>女</t>
  </si>
  <si>
    <t>呼</t>
  </si>
  <si>
    <t>生き</t>
  </si>
  <si>
    <t>あれ</t>
  </si>
  <si>
    <t>じゃあ</t>
  </si>
  <si>
    <t>止め</t>
  </si>
  <si>
    <t>心配</t>
  </si>
  <si>
    <t>母</t>
  </si>
  <si>
    <t>連れ</t>
  </si>
  <si>
    <t>関係</t>
  </si>
  <si>
    <t>外</t>
  </si>
  <si>
    <t>家族</t>
  </si>
  <si>
    <t>起き</t>
  </si>
  <si>
    <t>意味</t>
  </si>
  <si>
    <t>神</t>
  </si>
  <si>
    <t>警察</t>
  </si>
  <si>
    <t>力</t>
  </si>
  <si>
    <t>最後</t>
  </si>
  <si>
    <t>作</t>
  </si>
  <si>
    <t>次</t>
  </si>
  <si>
    <t>息子</t>
  </si>
  <si>
    <t>取</t>
  </si>
  <si>
    <t>全部</t>
  </si>
  <si>
    <t>間</t>
  </si>
  <si>
    <t>書</t>
  </si>
  <si>
    <t>捜査</t>
  </si>
  <si>
    <t>起こ</t>
  </si>
  <si>
    <t>回</t>
  </si>
  <si>
    <t>別</t>
  </si>
  <si>
    <t>情報</t>
  </si>
  <si>
    <t>理由</t>
  </si>
  <si>
    <t>数</t>
  </si>
  <si>
    <t>一人</t>
  </si>
  <si>
    <t>部屋</t>
  </si>
  <si>
    <t>以上</t>
  </si>
  <si>
    <t>人生</t>
  </si>
  <si>
    <t>急</t>
  </si>
  <si>
    <t>食べ</t>
  </si>
  <si>
    <t>女性</t>
  </si>
  <si>
    <t>続け</t>
  </si>
  <si>
    <t>事件</t>
  </si>
  <si>
    <t>始め</t>
  </si>
  <si>
    <t>最初</t>
  </si>
  <si>
    <t>連絡</t>
  </si>
  <si>
    <t>まあ</t>
  </si>
  <si>
    <t>調べ</t>
  </si>
  <si>
    <t>安全</t>
  </si>
  <si>
    <t>下さ</t>
  </si>
  <si>
    <t>楽し</t>
  </si>
  <si>
    <t>殺人</t>
  </si>
  <si>
    <t>下</t>
  </si>
  <si>
    <t>万</t>
  </si>
  <si>
    <t>友達</t>
  </si>
  <si>
    <t>約束</t>
  </si>
  <si>
    <t>二</t>
  </si>
  <si>
    <t>結婚</t>
  </si>
  <si>
    <t>無理</t>
  </si>
  <si>
    <t>感じ</t>
  </si>
  <si>
    <t>得</t>
  </si>
  <si>
    <t>最高</t>
  </si>
  <si>
    <t>送</t>
  </si>
  <si>
    <t>計画</t>
  </si>
  <si>
    <t>仲間</t>
  </si>
  <si>
    <t>先</t>
  </si>
  <si>
    <t>可能</t>
  </si>
  <si>
    <t>あいつ</t>
  </si>
  <si>
    <t>あと</t>
  </si>
  <si>
    <t>明日</t>
  </si>
  <si>
    <t>変わ</t>
  </si>
  <si>
    <t>聞こえ</t>
  </si>
  <si>
    <t>確認</t>
  </si>
  <si>
    <t>命</t>
  </si>
  <si>
    <t>着</t>
  </si>
  <si>
    <t>与え</t>
  </si>
  <si>
    <t>全員</t>
  </si>
  <si>
    <t>動</t>
  </si>
  <si>
    <t>理解</t>
  </si>
  <si>
    <t>二人</t>
  </si>
  <si>
    <t>開け</t>
  </si>
  <si>
    <t>友人</t>
  </si>
  <si>
    <t>機</t>
  </si>
  <si>
    <t>不</t>
  </si>
  <si>
    <t>あげ</t>
  </si>
  <si>
    <t>離れ</t>
  </si>
  <si>
    <t>戦</t>
  </si>
  <si>
    <t>先生</t>
  </si>
  <si>
    <t>言え</t>
  </si>
  <si>
    <t>質問</t>
  </si>
  <si>
    <t>置</t>
  </si>
  <si>
    <t>犯人</t>
  </si>
  <si>
    <t>受け</t>
  </si>
  <si>
    <t>感</t>
  </si>
  <si>
    <t>第</t>
  </si>
  <si>
    <t>あぁ</t>
  </si>
  <si>
    <t>伝え</t>
  </si>
  <si>
    <t>素晴らし</t>
  </si>
  <si>
    <t>ドア</t>
  </si>
  <si>
    <t>本</t>
  </si>
  <si>
    <t>乗</t>
  </si>
  <si>
    <t>用</t>
  </si>
  <si>
    <t>感謝</t>
  </si>
  <si>
    <t>正し</t>
  </si>
  <si>
    <t>言葉</t>
  </si>
  <si>
    <t>大</t>
  </si>
  <si>
    <t>立</t>
  </si>
  <si>
    <t>写真</t>
  </si>
  <si>
    <t>２人</t>
  </si>
  <si>
    <t>説明</t>
  </si>
  <si>
    <t>博士</t>
  </si>
  <si>
    <t>強</t>
  </si>
  <si>
    <t>絶対</t>
  </si>
  <si>
    <t>座</t>
  </si>
  <si>
    <t>国</t>
  </si>
  <si>
    <t>向か</t>
  </si>
  <si>
    <t>名</t>
  </si>
  <si>
    <t>ある</t>
  </si>
  <si>
    <t>野郎</t>
  </si>
  <si>
    <t>番</t>
  </si>
  <si>
    <t>一番</t>
  </si>
  <si>
    <t>重要</t>
  </si>
  <si>
    <t>状況</t>
  </si>
  <si>
    <t>元気</t>
  </si>
  <si>
    <t>水</t>
  </si>
  <si>
    <t>変え</t>
  </si>
  <si>
    <t>十分</t>
  </si>
  <si>
    <t>週間</t>
  </si>
  <si>
    <t>やあ</t>
  </si>
  <si>
    <t>父親</t>
  </si>
  <si>
    <t>間違い</t>
  </si>
  <si>
    <t>王</t>
  </si>
  <si>
    <t>了解</t>
  </si>
  <si>
    <t>相手</t>
  </si>
  <si>
    <t>員</t>
  </si>
  <si>
    <t>声</t>
  </si>
  <si>
    <t>会え</t>
  </si>
  <si>
    <t>音</t>
  </si>
  <si>
    <t>多く</t>
  </si>
  <si>
    <t>消え</t>
  </si>
  <si>
    <t>会社</t>
  </si>
  <si>
    <t>簡単</t>
  </si>
  <si>
    <t>選</t>
  </si>
  <si>
    <t>残念</t>
  </si>
  <si>
    <t>自由</t>
  </si>
  <si>
    <t>自身</t>
  </si>
  <si>
    <t>等</t>
  </si>
  <si>
    <t>一体</t>
  </si>
  <si>
    <t>人々</t>
  </si>
  <si>
    <t>報告</t>
  </si>
  <si>
    <t>読</t>
  </si>
  <si>
    <t>過ぎ</t>
  </si>
  <si>
    <t>通</t>
  </si>
  <si>
    <t>アメリカ</t>
  </si>
  <si>
    <t>元</t>
  </si>
  <si>
    <t>命令</t>
  </si>
  <si>
    <t>高</t>
  </si>
  <si>
    <t>体</t>
  </si>
  <si>
    <t>大統領</t>
  </si>
  <si>
    <t>月</t>
  </si>
  <si>
    <t>警官</t>
  </si>
  <si>
    <t>語</t>
  </si>
  <si>
    <t>学校</t>
  </si>
  <si>
    <t>対</t>
  </si>
  <si>
    <t>決め</t>
  </si>
  <si>
    <t>真実</t>
  </si>
  <si>
    <t>初めて</t>
  </si>
  <si>
    <t>口</t>
  </si>
  <si>
    <t>大変</t>
  </si>
  <si>
    <t>要</t>
  </si>
  <si>
    <t>変</t>
  </si>
  <si>
    <t>戦争</t>
  </si>
  <si>
    <t>学</t>
  </si>
  <si>
    <t>あそこ</t>
  </si>
  <si>
    <t>武器</t>
  </si>
  <si>
    <t>店</t>
  </si>
  <si>
    <t>母親</t>
  </si>
  <si>
    <t>刑事</t>
  </si>
  <si>
    <t>気持ち</t>
  </si>
  <si>
    <t>間違</t>
  </si>
  <si>
    <t>運</t>
  </si>
  <si>
    <t>記録</t>
  </si>
  <si>
    <t>光</t>
  </si>
  <si>
    <t>手伝</t>
  </si>
  <si>
    <t>深</t>
  </si>
  <si>
    <t>落ち着</t>
  </si>
  <si>
    <t>存在</t>
  </si>
  <si>
    <t>実</t>
  </si>
  <si>
    <t>役</t>
  </si>
  <si>
    <t>病院</t>
  </si>
  <si>
    <t>住</t>
  </si>
  <si>
    <t>責任</t>
  </si>
  <si>
    <t>あっ</t>
  </si>
  <si>
    <t>普通</t>
  </si>
  <si>
    <t>行動</t>
  </si>
  <si>
    <t>大きな</t>
  </si>
  <si>
    <t>監視</t>
  </si>
  <si>
    <t>協力</t>
  </si>
  <si>
    <t>多分</t>
  </si>
  <si>
    <t>実際</t>
  </si>
  <si>
    <t>足</t>
  </si>
  <si>
    <t>地球</t>
  </si>
  <si>
    <t>生活</t>
  </si>
  <si>
    <t>任せ</t>
  </si>
  <si>
    <t>気分</t>
  </si>
  <si>
    <t>解決</t>
  </si>
  <si>
    <t>結果</t>
  </si>
  <si>
    <t>調査</t>
  </si>
  <si>
    <t>研究</t>
  </si>
  <si>
    <t>何処</t>
  </si>
  <si>
    <t>発見</t>
  </si>
  <si>
    <t>場</t>
  </si>
  <si>
    <t>大事</t>
  </si>
  <si>
    <t>止ま</t>
  </si>
  <si>
    <t>興味</t>
  </si>
  <si>
    <t>大き</t>
  </si>
  <si>
    <t>生</t>
  </si>
  <si>
    <t>なあ</t>
  </si>
  <si>
    <t>運転</t>
  </si>
  <si>
    <t>ヶ月</t>
  </si>
  <si>
    <t>多</t>
  </si>
  <si>
    <t>１人</t>
  </si>
  <si>
    <t>番号</t>
  </si>
  <si>
    <t>状態</t>
  </si>
  <si>
    <t>来い</t>
  </si>
  <si>
    <t>開</t>
  </si>
  <si>
    <t>上手</t>
  </si>
  <si>
    <t>済</t>
  </si>
  <si>
    <t>場合</t>
  </si>
  <si>
    <t>刑務</t>
  </si>
  <si>
    <t>今度</t>
  </si>
  <si>
    <t>以外</t>
  </si>
  <si>
    <t>朝</t>
  </si>
  <si>
    <t>飛行</t>
  </si>
  <si>
    <t>あまり</t>
  </si>
  <si>
    <t>近く</t>
  </si>
  <si>
    <t>後ろ</t>
  </si>
  <si>
    <t>目的</t>
  </si>
  <si>
    <t>歌</t>
  </si>
  <si>
    <t>面白</t>
  </si>
  <si>
    <t>弁護</t>
  </si>
  <si>
    <t>客</t>
  </si>
  <si>
    <t>売</t>
  </si>
  <si>
    <t>特別</t>
  </si>
  <si>
    <t>昨日</t>
  </si>
  <si>
    <t>少な</t>
  </si>
  <si>
    <t>認め</t>
  </si>
  <si>
    <t>死体</t>
  </si>
  <si>
    <t>医者</t>
  </si>
  <si>
    <t>装置</t>
  </si>
  <si>
    <t>共</t>
  </si>
  <si>
    <t>唯一</t>
  </si>
  <si>
    <t>あんな</t>
  </si>
  <si>
    <t>不明</t>
  </si>
  <si>
    <t>限り</t>
  </si>
  <si>
    <t>信用</t>
  </si>
  <si>
    <t>美し</t>
  </si>
  <si>
    <t>用意</t>
  </si>
  <si>
    <t>話せ</t>
  </si>
  <si>
    <t>移動</t>
  </si>
  <si>
    <t>映画</t>
  </si>
  <si>
    <t>美咲</t>
  </si>
  <si>
    <t>取引</t>
  </si>
  <si>
    <t>最近</t>
  </si>
  <si>
    <t>現場</t>
  </si>
  <si>
    <t>事故</t>
  </si>
  <si>
    <t>連中</t>
  </si>
  <si>
    <t>過去</t>
  </si>
  <si>
    <t>全く</t>
  </si>
  <si>
    <t>選択</t>
  </si>
  <si>
    <t>完全</t>
  </si>
  <si>
    <t>信じ</t>
  </si>
  <si>
    <t>信頼</t>
  </si>
  <si>
    <t>町</t>
  </si>
  <si>
    <t>何故</t>
  </si>
  <si>
    <t>始ま</t>
  </si>
  <si>
    <t>精神</t>
  </si>
  <si>
    <t>付け</t>
  </si>
  <si>
    <t>あら</t>
  </si>
  <si>
    <t>女の子</t>
  </si>
  <si>
    <t>気づ</t>
  </si>
  <si>
    <t>記憶</t>
  </si>
  <si>
    <t>頑張</t>
  </si>
  <si>
    <t>素敵</t>
  </si>
  <si>
    <t>身</t>
  </si>
  <si>
    <t>価値</t>
  </si>
  <si>
    <t>有</t>
  </si>
  <si>
    <t>非常</t>
  </si>
  <si>
    <t>三</t>
  </si>
  <si>
    <t>最も</t>
  </si>
  <si>
    <t>両親</t>
  </si>
  <si>
    <t>人物</t>
  </si>
  <si>
    <t>生まれ</t>
  </si>
  <si>
    <t>警備</t>
  </si>
  <si>
    <t>以前</t>
  </si>
  <si>
    <t>無事</t>
  </si>
  <si>
    <t>聞け</t>
  </si>
  <si>
    <t>決して</t>
  </si>
  <si>
    <t>銀行</t>
  </si>
  <si>
    <t>馬鹿</t>
  </si>
  <si>
    <t>裁判</t>
  </si>
  <si>
    <t>降り</t>
  </si>
  <si>
    <t>大学</t>
  </si>
  <si>
    <t>州</t>
  </si>
  <si>
    <t>今回</t>
  </si>
  <si>
    <t>空</t>
  </si>
  <si>
    <t>経験</t>
  </si>
  <si>
    <t>本物</t>
  </si>
  <si>
    <t>部</t>
  </si>
  <si>
    <t>化</t>
  </si>
  <si>
    <t>未来</t>
  </si>
  <si>
    <t>正直</t>
  </si>
  <si>
    <t>年間</t>
  </si>
  <si>
    <t>無駄</t>
  </si>
  <si>
    <t>現れ</t>
  </si>
  <si>
    <t>島</t>
  </si>
  <si>
    <t>病気</t>
  </si>
  <si>
    <t>内</t>
  </si>
  <si>
    <t>風</t>
  </si>
  <si>
    <t>結構</t>
  </si>
  <si>
    <t>治療</t>
  </si>
  <si>
    <t>予定</t>
  </si>
  <si>
    <t>点</t>
  </si>
  <si>
    <t>許可</t>
  </si>
  <si>
    <t>勇気</t>
  </si>
  <si>
    <t>最悪</t>
  </si>
  <si>
    <t>本気</t>
  </si>
  <si>
    <t>全然</t>
  </si>
  <si>
    <t>任務</t>
  </si>
  <si>
    <t>日本</t>
  </si>
  <si>
    <t>作戦</t>
  </si>
  <si>
    <t>成功</t>
  </si>
  <si>
    <t>進</t>
  </si>
  <si>
    <t>近づ</t>
  </si>
  <si>
    <t>品</t>
  </si>
  <si>
    <t>消</t>
  </si>
  <si>
    <t>小さな</t>
  </si>
  <si>
    <t>科学</t>
  </si>
  <si>
    <t>放</t>
  </si>
  <si>
    <t>向こう</t>
  </si>
  <si>
    <t>事実</t>
  </si>
  <si>
    <t>食</t>
  </si>
  <si>
    <t>関</t>
  </si>
  <si>
    <t>戦い</t>
  </si>
  <si>
    <t>少年</t>
  </si>
  <si>
    <t>爆発</t>
  </si>
  <si>
    <t>現実</t>
  </si>
  <si>
    <t>保護</t>
  </si>
  <si>
    <t>地下</t>
  </si>
  <si>
    <t>隊</t>
  </si>
  <si>
    <t>地</t>
  </si>
  <si>
    <t>別れ</t>
  </si>
  <si>
    <t>時代</t>
  </si>
  <si>
    <t>使え</t>
  </si>
  <si>
    <t>組織</t>
  </si>
  <si>
    <t>式</t>
  </si>
  <si>
    <t>落ち着け</t>
  </si>
  <si>
    <t>動物</t>
  </si>
  <si>
    <t>無し</t>
  </si>
  <si>
    <t>下が</t>
  </si>
  <si>
    <t>技術</t>
  </si>
  <si>
    <t>個人</t>
  </si>
  <si>
    <t>期待</t>
  </si>
  <si>
    <t>調子</t>
  </si>
  <si>
    <t>線</t>
  </si>
  <si>
    <t>局</t>
  </si>
  <si>
    <t>利用</t>
  </si>
  <si>
    <t>主人</t>
  </si>
  <si>
    <t>館</t>
  </si>
  <si>
    <t>毎日</t>
  </si>
  <si>
    <t>付</t>
  </si>
  <si>
    <t>当然</t>
  </si>
  <si>
    <t>患者</t>
  </si>
  <si>
    <t>全</t>
  </si>
  <si>
    <t>今朝</t>
  </si>
  <si>
    <t>過ご</t>
  </si>
  <si>
    <t>馬</t>
  </si>
  <si>
    <t>あー</t>
  </si>
  <si>
    <t>あたし</t>
  </si>
  <si>
    <t>立て</t>
  </si>
  <si>
    <t>地獄</t>
  </si>
  <si>
    <t>：</t>
  </si>
  <si>
    <t>合</t>
  </si>
  <si>
    <t>続</t>
  </si>
  <si>
    <t>陛下</t>
  </si>
  <si>
    <t>小さ</t>
  </si>
  <si>
    <t>火</t>
  </si>
  <si>
    <t>平気</t>
  </si>
  <si>
    <t>世話</t>
  </si>
  <si>
    <t>能力</t>
  </si>
  <si>
    <t>理子</t>
  </si>
  <si>
    <t>検査</t>
  </si>
  <si>
    <t>アレックス</t>
  </si>
  <si>
    <t>木</t>
  </si>
  <si>
    <t>号</t>
  </si>
  <si>
    <t>山</t>
  </si>
  <si>
    <t>解</t>
  </si>
  <si>
    <t>警部</t>
  </si>
  <si>
    <t>食事</t>
  </si>
  <si>
    <t>幸運</t>
  </si>
  <si>
    <t>構</t>
  </si>
  <si>
    <t>侵入</t>
  </si>
  <si>
    <t>駄目</t>
  </si>
  <si>
    <t>緊急</t>
  </si>
  <si>
    <t>親父</t>
  </si>
  <si>
    <t>気付</t>
  </si>
  <si>
    <t>主</t>
  </si>
  <si>
    <t>速</t>
  </si>
  <si>
    <t>代わり</t>
  </si>
  <si>
    <t>休</t>
  </si>
  <si>
    <t>原因</t>
  </si>
  <si>
    <t>警告</t>
  </si>
  <si>
    <t>山里</t>
  </si>
  <si>
    <t>特に</t>
  </si>
  <si>
    <t>部下</t>
  </si>
  <si>
    <t>運命</t>
  </si>
  <si>
    <t>到着</t>
  </si>
  <si>
    <t>自殺</t>
  </si>
  <si>
    <t>屋</t>
  </si>
  <si>
    <t>現在</t>
  </si>
  <si>
    <t>一部</t>
  </si>
  <si>
    <t>行為</t>
  </si>
  <si>
    <t>遺体</t>
  </si>
  <si>
    <t>大切</t>
  </si>
  <si>
    <t>関わ</t>
  </si>
  <si>
    <t>常</t>
  </si>
  <si>
    <t>感情</t>
  </si>
  <si>
    <t>夕食</t>
  </si>
  <si>
    <t>星</t>
  </si>
  <si>
    <t>達也</t>
  </si>
  <si>
    <t>手紙</t>
  </si>
  <si>
    <t>混乱</t>
  </si>
  <si>
    <t>支配</t>
  </si>
  <si>
    <t>影響</t>
  </si>
  <si>
    <t>受け入れ</t>
  </si>
  <si>
    <t>知れ</t>
  </si>
  <si>
    <t>行方</t>
  </si>
  <si>
    <t>少女</t>
  </si>
  <si>
    <t>位</t>
  </si>
  <si>
    <t>半分</t>
  </si>
  <si>
    <t>誕生</t>
  </si>
  <si>
    <t>超</t>
  </si>
  <si>
    <t>施設</t>
  </si>
  <si>
    <t>殺せ</t>
  </si>
  <si>
    <t>向け</t>
  </si>
  <si>
    <t>機会</t>
  </si>
  <si>
    <t>人類</t>
  </si>
  <si>
    <t>正確</t>
  </si>
  <si>
    <t>色々</t>
  </si>
  <si>
    <t>活動</t>
  </si>
  <si>
    <t>料理</t>
  </si>
  <si>
    <t>要求</t>
  </si>
  <si>
    <t>再</t>
  </si>
  <si>
    <t>指示</t>
  </si>
  <si>
    <t>部隊</t>
  </si>
  <si>
    <t>何者</t>
  </si>
  <si>
    <t>音楽</t>
  </si>
  <si>
    <t>上げ</t>
  </si>
  <si>
    <t>管理</t>
  </si>
  <si>
    <t>映像</t>
  </si>
  <si>
    <t>開始</t>
  </si>
  <si>
    <t>議員</t>
  </si>
  <si>
    <t>反対</t>
  </si>
  <si>
    <t>勝手</t>
  </si>
  <si>
    <t>器</t>
  </si>
  <si>
    <t>反応</t>
  </si>
  <si>
    <t>可愛</t>
  </si>
  <si>
    <t>権利</t>
  </si>
  <si>
    <t>女王</t>
  </si>
  <si>
    <t>師</t>
  </si>
  <si>
    <t>大好き</t>
  </si>
  <si>
    <t>面倒</t>
  </si>
  <si>
    <t>出発</t>
  </si>
  <si>
    <t>引</t>
  </si>
  <si>
    <t>保安</t>
  </si>
  <si>
    <t>上が</t>
  </si>
  <si>
    <t>決ま</t>
  </si>
  <si>
    <t>楽しみ</t>
  </si>
  <si>
    <t>行き</t>
  </si>
  <si>
    <t>将軍</t>
  </si>
  <si>
    <t>担当</t>
  </si>
  <si>
    <t>事態</t>
  </si>
  <si>
    <t>一杯</t>
  </si>
  <si>
    <t>近</t>
  </si>
  <si>
    <t>発</t>
  </si>
  <si>
    <t>取り戻</t>
  </si>
  <si>
    <t>偉大</t>
  </si>
  <si>
    <t>結局</t>
  </si>
  <si>
    <t>ロシア</t>
  </si>
  <si>
    <t>司令</t>
  </si>
  <si>
    <t>平和</t>
  </si>
  <si>
    <t>解放</t>
  </si>
  <si>
    <t>直</t>
  </si>
  <si>
    <t>事務</t>
  </si>
  <si>
    <t>瞬間</t>
  </si>
  <si>
    <t>教授</t>
  </si>
  <si>
    <t>示</t>
  </si>
  <si>
    <t>教会</t>
  </si>
  <si>
    <t>優し</t>
  </si>
  <si>
    <t>位置</t>
  </si>
  <si>
    <t>以来</t>
  </si>
  <si>
    <t>突然</t>
  </si>
  <si>
    <t>付き合</t>
  </si>
  <si>
    <t>集中</t>
  </si>
  <si>
    <t>通信</t>
  </si>
  <si>
    <t>あっち</t>
  </si>
  <si>
    <t>契約</t>
  </si>
  <si>
    <t>異常</t>
  </si>
  <si>
    <t>殺し</t>
  </si>
  <si>
    <t>部分</t>
  </si>
  <si>
    <t>様子</t>
  </si>
  <si>
    <t>沢山</t>
  </si>
  <si>
    <t>住所</t>
  </si>
  <si>
    <t>参加</t>
  </si>
  <si>
    <t>旅</t>
  </si>
  <si>
    <t>社</t>
  </si>
  <si>
    <t>重</t>
  </si>
  <si>
    <t>自然</t>
  </si>
  <si>
    <t>殺害</t>
  </si>
  <si>
    <t>園</t>
  </si>
  <si>
    <t>速人</t>
  </si>
  <si>
    <t>途中</t>
  </si>
  <si>
    <t>証言</t>
  </si>
  <si>
    <t>夏美</t>
  </si>
  <si>
    <t>取れ</t>
  </si>
  <si>
    <t>前回</t>
  </si>
  <si>
    <t>手術</t>
  </si>
  <si>
    <t>強盗</t>
  </si>
  <si>
    <t>種</t>
  </si>
  <si>
    <t>魔女</t>
  </si>
  <si>
    <t>信号</t>
  </si>
  <si>
    <t>専門</t>
  </si>
  <si>
    <t>閣下</t>
  </si>
  <si>
    <t>会議</t>
  </si>
  <si>
    <t>美月</t>
  </si>
  <si>
    <t>提供</t>
  </si>
  <si>
    <t>離</t>
  </si>
  <si>
    <t>荷物</t>
  </si>
  <si>
    <t>安心</t>
  </si>
  <si>
    <t>基地</t>
  </si>
  <si>
    <t>目撃</t>
  </si>
  <si>
    <t>動き</t>
  </si>
  <si>
    <t>指</t>
  </si>
  <si>
    <t>〜</t>
  </si>
  <si>
    <t>時々</t>
  </si>
  <si>
    <t>怪物</t>
  </si>
  <si>
    <t>会話</t>
  </si>
  <si>
    <t>受け取</t>
  </si>
  <si>
    <t>一致</t>
  </si>
  <si>
    <t>全体</t>
  </si>
  <si>
    <t>徳井</t>
  </si>
  <si>
    <t>アンタ</t>
  </si>
  <si>
    <t>親</t>
  </si>
  <si>
    <t>天使</t>
  </si>
  <si>
    <t>勝利</t>
  </si>
  <si>
    <t>主義</t>
  </si>
  <si>
    <t>旅行</t>
  </si>
  <si>
    <t>死亡</t>
  </si>
  <si>
    <t>夫人</t>
  </si>
  <si>
    <t>目標</t>
  </si>
  <si>
    <t>個</t>
  </si>
  <si>
    <t>中国</t>
  </si>
  <si>
    <t>生徒</t>
  </si>
  <si>
    <t>建物</t>
  </si>
  <si>
    <t>確信</t>
  </si>
  <si>
    <t>出会</t>
  </si>
  <si>
    <t>使用</t>
  </si>
  <si>
    <t>台</t>
  </si>
  <si>
    <t>社会</t>
  </si>
  <si>
    <t>周り</t>
  </si>
  <si>
    <t>市民</t>
  </si>
  <si>
    <t>色</t>
  </si>
  <si>
    <t>停止</t>
  </si>
  <si>
    <t>曲</t>
  </si>
  <si>
    <t>実験</t>
  </si>
  <si>
    <t>直接</t>
  </si>
  <si>
    <t>川</t>
  </si>
  <si>
    <t>ありがと</t>
  </si>
  <si>
    <t>実行</t>
  </si>
  <si>
    <t>半</t>
  </si>
  <si>
    <t>乗せ</t>
  </si>
  <si>
    <t>後悔</t>
  </si>
  <si>
    <t>案内</t>
  </si>
  <si>
    <t>禁止</t>
  </si>
  <si>
    <t>距離</t>
  </si>
  <si>
    <t>次第</t>
  </si>
  <si>
    <t>感染</t>
  </si>
  <si>
    <t>制御</t>
  </si>
  <si>
    <t>有名</t>
  </si>
  <si>
    <t>戦闘</t>
  </si>
  <si>
    <t>以内</t>
  </si>
  <si>
    <t>書類</t>
  </si>
  <si>
    <t>偶然</t>
  </si>
  <si>
    <t>機械</t>
  </si>
  <si>
    <t>最終</t>
  </si>
  <si>
    <t>無視</t>
  </si>
  <si>
    <t>』</t>
  </si>
  <si>
    <t>王子</t>
  </si>
  <si>
    <t>呼吸</t>
  </si>
  <si>
    <t>巨人</t>
  </si>
  <si>
    <t>軍隊</t>
  </si>
  <si>
    <t>支援</t>
  </si>
  <si>
    <t>大人</t>
  </si>
  <si>
    <t>同意</t>
  </si>
  <si>
    <t>恋人</t>
  </si>
  <si>
    <t>知り合い</t>
  </si>
  <si>
    <t>努力</t>
  </si>
  <si>
    <t>白</t>
  </si>
  <si>
    <t>足り</t>
  </si>
  <si>
    <t>進め</t>
  </si>
  <si>
    <t>惑星</t>
  </si>
  <si>
    <t>味方</t>
  </si>
  <si>
    <t>回復</t>
  </si>
  <si>
    <t>新聞</t>
  </si>
  <si>
    <t>『</t>
  </si>
  <si>
    <t>話し</t>
  </si>
  <si>
    <t>アパート</t>
  </si>
  <si>
    <t>組</t>
  </si>
  <si>
    <t>アア</t>
  </si>
  <si>
    <t>生き残</t>
  </si>
  <si>
    <t>一生</t>
  </si>
  <si>
    <t>処理</t>
  </si>
  <si>
    <t>兵器</t>
  </si>
  <si>
    <t>方向</t>
  </si>
  <si>
    <t>決定</t>
  </si>
  <si>
    <t>当た</t>
  </si>
  <si>
    <t>アクセス</t>
  </si>
  <si>
    <t>満足</t>
  </si>
  <si>
    <t>クレア</t>
  </si>
  <si>
    <t>神経</t>
  </si>
  <si>
    <t>症</t>
  </si>
  <si>
    <t>親友</t>
  </si>
  <si>
    <t>流</t>
  </si>
  <si>
    <t>分析</t>
  </si>
  <si>
    <t>不思議</t>
  </si>
  <si>
    <t>限</t>
  </si>
  <si>
    <t>半田</t>
  </si>
  <si>
    <t>物語</t>
  </si>
  <si>
    <t>ア</t>
  </si>
  <si>
    <t>練習</t>
  </si>
  <si>
    <t>久し</t>
  </si>
  <si>
    <t>他人</t>
  </si>
  <si>
    <t>両方</t>
  </si>
  <si>
    <t>南</t>
  </si>
  <si>
    <t>成長</t>
  </si>
  <si>
    <t>～</t>
  </si>
  <si>
    <t>再び</t>
  </si>
  <si>
    <t>医</t>
  </si>
  <si>
    <t>指揮</t>
  </si>
  <si>
    <t>最大</t>
  </si>
  <si>
    <t>病</t>
  </si>
  <si>
    <t>記事</t>
  </si>
  <si>
    <t>時計</t>
  </si>
  <si>
    <t>アラン</t>
  </si>
  <si>
    <t>手段</t>
  </si>
  <si>
    <t>高校</t>
  </si>
  <si>
    <t>太陽</t>
  </si>
  <si>
    <t>具合</t>
  </si>
  <si>
    <t>青</t>
  </si>
  <si>
    <t>向</t>
  </si>
  <si>
    <t>才能</t>
  </si>
  <si>
    <t>交換</t>
  </si>
  <si>
    <t>所有</t>
  </si>
  <si>
    <t>最低</t>
  </si>
  <si>
    <t>救急</t>
  </si>
  <si>
    <t>魅力</t>
  </si>
  <si>
    <t>楽</t>
  </si>
  <si>
    <t>応答</t>
  </si>
  <si>
    <t>最</t>
  </si>
  <si>
    <t>修理</t>
  </si>
  <si>
    <t>勉強</t>
  </si>
  <si>
    <t>提案</t>
  </si>
  <si>
    <t>資金</t>
  </si>
  <si>
    <t>社長</t>
  </si>
  <si>
    <t>ありさ</t>
  </si>
  <si>
    <t>試合</t>
  </si>
  <si>
    <t>気の毒</t>
  </si>
  <si>
    <t>金持ち</t>
  </si>
  <si>
    <t>安定</t>
  </si>
  <si>
    <t>指紋</t>
  </si>
  <si>
    <t>流れ</t>
  </si>
  <si>
    <t>経</t>
  </si>
  <si>
    <t>団</t>
  </si>
  <si>
    <t>代</t>
  </si>
  <si>
    <t>日間</t>
  </si>
  <si>
    <t>午後</t>
  </si>
  <si>
    <t>政治</t>
  </si>
  <si>
    <t>正体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</si>
</sst>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20"/>
  <sheetViews>
    <sheetView tabSelected="1" workbookViewId="0"/>
  </sheetViews>
  <sheetFormatPr defaultColWidth="12.632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" t="str">
        <f ca="1">IFERROR(__xludf.DUMMYFUNCTION("GOOGLETRANSLATE(A2,""ja"",""en"")"),",")</f>
        <v>,</v>
      </c>
    </row>
    <row r="3" spans="1:2" ht="15.75" customHeight="1">
      <c r="A3" s="2" t="s">
        <v>3</v>
      </c>
      <c r="B3" s="1" t="str">
        <f ca="1">IFERROR(__xludf.DUMMYFUNCTION("GOOGLETRANSLATE(A3,""ja"",""en"")"),".")</f>
        <v>.</v>
      </c>
    </row>
    <row r="4" spans="1:2" ht="15.75" customHeight="1">
      <c r="A4" s="2" t="s">
        <v>4</v>
      </c>
      <c r="B4" s="1" t="str">
        <f ca="1">IFERROR(__xludf.DUMMYFUNCTION("GOOGLETRANSLATE(A4,""ja"",""en"")"),"what")</f>
        <v>what</v>
      </c>
    </row>
    <row r="5" spans="1:2" ht="15.75" customHeight="1">
      <c r="A5" s="2" t="s">
        <v>5</v>
      </c>
      <c r="B5" s="1" t="str">
        <f ca="1">IFERROR(__xludf.DUMMYFUNCTION("GOOGLETRANSLATE(A5,""ja"",""en"")"),"a")</f>
        <v>a</v>
      </c>
    </row>
    <row r="6" spans="1:2" ht="15.75" customHeight="1">
      <c r="A6" s="2" t="s">
        <v>6</v>
      </c>
      <c r="B6" s="1" t="str">
        <f ca="1">IFERROR(__xludf.DUMMYFUNCTION("GOOGLETRANSLATE(A6,""ja"",""en"")"),"you")</f>
        <v>you</v>
      </c>
    </row>
    <row r="7" spans="1:2" ht="15.75" customHeight="1">
      <c r="A7" s="2" t="s">
        <v>7</v>
      </c>
      <c r="B7" s="1" t="str">
        <f ca="1">IFERROR(__xludf.DUMMYFUNCTION("GOOGLETRANSLATE(A7,""ja"",""en"")"),"words")</f>
        <v>words</v>
      </c>
    </row>
    <row r="8" spans="1:2" ht="15.75" customHeight="1">
      <c r="A8" s="2" t="s">
        <v>8</v>
      </c>
      <c r="B8" s="1" t="str">
        <f ca="1">IFERROR(__xludf.DUMMYFUNCTION("GOOGLETRANSLATE(A8,""ja"",""en"")"),"line")</f>
        <v>line</v>
      </c>
    </row>
    <row r="9" spans="1:2" ht="15.75" customHeight="1">
      <c r="A9" s="2" t="s">
        <v>9</v>
      </c>
      <c r="B9" s="1" t="str">
        <f ca="1">IFERROR(__xludf.DUMMYFUNCTION("GOOGLETRANSLATE(A9,""ja"",""en"")"),"people")</f>
        <v>people</v>
      </c>
    </row>
    <row r="10" spans="1:2" ht="15.75" customHeight="1">
      <c r="A10" s="2" t="s">
        <v>10</v>
      </c>
      <c r="B10" s="1" t="str">
        <f ca="1">IFERROR(__xludf.DUMMYFUNCTION("GOOGLETRANSLATE(A10,""ja"",""en"")"),"knowledge")</f>
        <v>knowledge</v>
      </c>
    </row>
    <row r="11" spans="1:2" ht="15.75" customHeight="1">
      <c r="A11" s="2" t="s">
        <v>11</v>
      </c>
      <c r="B11" s="1" t="str">
        <f ca="1">IFERROR(__xludf.DUMMYFUNCTION("GOOGLETRANSLATE(A11,""ja"",""en"")"),")")</f>
        <v>)</v>
      </c>
    </row>
    <row r="12" spans="1:2" ht="15.5">
      <c r="A12" s="2" t="s">
        <v>12</v>
      </c>
      <c r="B12" s="1" t="str">
        <f ca="1">IFERROR(__xludf.DUMMYFUNCTION("GOOGLETRANSLATE(A12,""ja"",""en"")"),"(")</f>
        <v>(</v>
      </c>
    </row>
    <row r="13" spans="1:2" ht="15.5">
      <c r="A13" s="2" t="s">
        <v>13</v>
      </c>
      <c r="B13" s="1" t="str">
        <f ca="1">IFERROR(__xludf.DUMMYFUNCTION("GOOGLETRANSLATE(A13,""ja"",""en"")"),"case")</f>
        <v>case</v>
      </c>
    </row>
    <row r="14" spans="1:2" ht="15.5">
      <c r="A14" s="2" t="s">
        <v>14</v>
      </c>
      <c r="B14" s="1" t="str">
        <f ca="1">IFERROR(__xludf.DUMMYFUNCTION("GOOGLETRANSLATE(A14,""ja"",""en"")"),"she")</f>
        <v>she</v>
      </c>
    </row>
    <row r="15" spans="1:2" ht="15.5">
      <c r="A15" s="2" t="s">
        <v>15</v>
      </c>
      <c r="B15" s="1" t="str">
        <f ca="1">IFERROR(__xludf.DUMMYFUNCTION("GOOGLETRANSLATE(A15,""ja"",""en"")"),"you")</f>
        <v>you</v>
      </c>
    </row>
    <row r="16" spans="1:2" ht="15.5">
      <c r="A16" s="2" t="s">
        <v>16</v>
      </c>
      <c r="B16" s="1" t="str">
        <f ca="1">IFERROR(__xludf.DUMMYFUNCTION("GOOGLETRANSLATE(A16,""ja"",""en"")"),"story")</f>
        <v>story</v>
      </c>
    </row>
    <row r="17" spans="1:2" ht="15.5">
      <c r="A17" s="2" t="s">
        <v>17</v>
      </c>
      <c r="B17" s="1" t="str">
        <f ca="1">IFERROR(__xludf.DUMMYFUNCTION("GOOGLETRANSLATE(A17,""ja"",""en"")"),"Next")</f>
        <v>Next</v>
      </c>
    </row>
    <row r="18" spans="1:2" ht="15.5">
      <c r="A18" s="2" t="s">
        <v>18</v>
      </c>
      <c r="B18" s="1" t="str">
        <f ca="1">IFERROR(__xludf.DUMMYFUNCTION("GOOGLETRANSLATE(A18,""ja"",""en"")"),"minutes")</f>
        <v>minutes</v>
      </c>
    </row>
    <row r="19" spans="1:2" ht="15.5">
      <c r="A19" s="2" t="s">
        <v>19</v>
      </c>
      <c r="B19" s="1" t="str">
        <f ca="1">IFERROR(__xludf.DUMMYFUNCTION("GOOGLETRANSLATE(A19,""ja"",""en"")"),"person")</f>
        <v>person</v>
      </c>
    </row>
    <row r="20" spans="1:2" ht="15.5">
      <c r="A20" s="2" t="s">
        <v>20</v>
      </c>
      <c r="B20" s="1" t="str">
        <f ca="1">IFERROR(__xludf.DUMMYFUNCTION("GOOGLETRANSLATE(A20,""ja"",""en"")"),"Listen")</f>
        <v>Listen</v>
      </c>
    </row>
    <row r="21" spans="1:2" ht="15.5">
      <c r="A21" s="2" t="s">
        <v>21</v>
      </c>
      <c r="B21" s="1" t="str">
        <f ca="1">IFERROR(__xludf.DUMMYFUNCTION("GOOGLETRANSLATE(A21,""ja"",""en"")"),"death")</f>
        <v>death</v>
      </c>
    </row>
    <row r="22" spans="1:2" ht="15.5">
      <c r="A22" s="2" t="s">
        <v>22</v>
      </c>
      <c r="B22" s="1" t="str">
        <f ca="1">IFERROR(__xludf.DUMMYFUNCTION("GOOGLETRANSLATE(A22,""ja"",""en"")"),"time")</f>
        <v>time</v>
      </c>
    </row>
    <row r="23" spans="1:2" ht="15.5">
      <c r="A23" s="2" t="s">
        <v>23</v>
      </c>
      <c r="B23" s="1" t="str">
        <f ca="1">IFERROR(__xludf.DUMMYFUNCTION("GOOGLETRANSLATE(A23,""ja"",""en"")"),"ah")</f>
        <v>ah</v>
      </c>
    </row>
    <row r="24" spans="1:2" ht="15.5">
      <c r="A24" s="2" t="s">
        <v>24</v>
      </c>
      <c r="B24" s="1" t="str">
        <f ca="1">IFERROR(__xludf.DUMMYFUNCTION("GOOGLETRANSLATE(A24,""ja"",""en"")"),"murder")</f>
        <v>murder</v>
      </c>
    </row>
    <row r="25" spans="1:2" ht="15.5">
      <c r="A25" s="2" t="s">
        <v>25</v>
      </c>
      <c r="B25" s="1" t="str">
        <f ca="1">IFERROR(__xludf.DUMMYFUNCTION("GOOGLETRANSLATE(A25,""ja"",""en"")"),"before")</f>
        <v>before</v>
      </c>
    </row>
    <row r="26" spans="1:2" ht="15.5">
      <c r="A26" s="2" t="s">
        <v>26</v>
      </c>
      <c r="B26" s="1" t="str">
        <f ca="1">IFERROR(__xludf.DUMMYFUNCTION("GOOGLETRANSLATE(A26,""ja"",""en"")"),"Medium")</f>
        <v>Medium</v>
      </c>
    </row>
    <row r="27" spans="1:2" ht="15.5">
      <c r="A27" s="2" t="s">
        <v>27</v>
      </c>
      <c r="B27" s="1" t="str">
        <f ca="1">IFERROR(__xludf.DUMMYFUNCTION("GOOGLETRANSLATE(A27,""ja"",""en"")"),"reach")</f>
        <v>reach</v>
      </c>
    </row>
    <row r="28" spans="1:2" ht="15.5">
      <c r="A28" s="2" t="s">
        <v>28</v>
      </c>
      <c r="B28" s="1" t="str">
        <f ca="1">IFERROR(__xludf.DUMMYFUNCTION("GOOGLETRANSLATE(A28,""ja"",""en"")"),"need")</f>
        <v>need</v>
      </c>
    </row>
    <row r="29" spans="1:2" ht="15.5">
      <c r="A29" s="2" t="s">
        <v>29</v>
      </c>
      <c r="B29" s="1" t="str">
        <f ca="1">IFERROR(__xludf.DUMMYFUNCTION("GOOGLETRANSLATE(A29,""ja"",""en"")"),"that")</f>
        <v>that</v>
      </c>
    </row>
    <row r="30" spans="1:2" ht="15.5">
      <c r="A30" s="2" t="s">
        <v>30</v>
      </c>
      <c r="B30" s="1" t="str">
        <f ca="1">IFERROR(__xludf.DUMMYFUNCTION("GOOGLETRANSLATE(A30,""ja"",""en"")"),"air")</f>
        <v>air</v>
      </c>
    </row>
    <row r="31" spans="1:2" ht="15.5">
      <c r="A31" s="2" t="s">
        <v>31</v>
      </c>
      <c r="B31" s="1" t="str">
        <f ca="1">IFERROR(__xludf.DUMMYFUNCTION("GOOGLETRANSLATE(A31,""ja"",""en"")"),"Are you okay")</f>
        <v>Are you okay</v>
      </c>
    </row>
    <row r="32" spans="1:2" ht="15.5">
      <c r="A32" s="2" t="s">
        <v>32</v>
      </c>
      <c r="B32" s="1" t="str">
        <f ca="1">IFERROR(__xludf.DUMMYFUNCTION("GOOGLETRANSLATE(A32,""ja"",""en"")"),"”")</f>
        <v>”</v>
      </c>
    </row>
    <row r="33" spans="1:2" ht="15.5">
      <c r="A33" s="2" t="s">
        <v>33</v>
      </c>
      <c r="B33" s="1" t="str">
        <f ca="1">IFERROR(__xludf.DUMMYFUNCTION("GOOGLETRANSLATE(A33,""ja"",""en"")"),"""")</f>
        <v>"</v>
      </c>
    </row>
    <row r="34" spans="1:2" ht="15.5">
      <c r="A34" s="2" t="s">
        <v>34</v>
      </c>
      <c r="B34" s="1" t="str">
        <f ca="1">IFERROR(__xludf.DUMMYFUNCTION("GOOGLETRANSLATE(A34,""ja"",""en"")"),"myself")</f>
        <v>myself</v>
      </c>
    </row>
    <row r="35" spans="1:2" ht="15.5">
      <c r="A35" s="2" t="s">
        <v>35</v>
      </c>
      <c r="B35" s="1" t="str">
        <f ca="1">IFERROR(__xludf.DUMMYFUNCTION("GOOGLETRANSLATE(A35,""ja"",""en"")"),"Hold")</f>
        <v>Hold</v>
      </c>
    </row>
    <row r="36" spans="1:2" ht="15.5">
      <c r="A36" s="2" t="s">
        <v>36</v>
      </c>
      <c r="B36" s="1" t="str">
        <f ca="1">IFERROR(__xludf.DUMMYFUNCTION("GOOGLETRANSLATE(A36,""ja"",""en"")"),"TRUE")</f>
        <v>TRUE</v>
      </c>
    </row>
    <row r="37" spans="1:2" ht="15.5">
      <c r="A37" s="2" t="s">
        <v>37</v>
      </c>
      <c r="B37" s="1" t="str">
        <f ca="1">IFERROR(__xludf.DUMMYFUNCTION("GOOGLETRANSLATE(A37,""ja"",""en"")"),"time")</f>
        <v>time</v>
      </c>
    </row>
    <row r="38" spans="1:2" ht="15.5">
      <c r="A38" s="2" t="s">
        <v>38</v>
      </c>
      <c r="B38" s="1" t="str">
        <f ca="1">IFERROR(__xludf.DUMMYFUNCTION("GOOGLETRANSLATE(A38,""ja"",""en"")"),"we")</f>
        <v>we</v>
      </c>
    </row>
    <row r="39" spans="1:2" ht="15.5">
      <c r="A39" s="2" t="s">
        <v>39</v>
      </c>
      <c r="B39" s="1" t="str">
        <f ca="1">IFERROR(__xludf.DUMMYFUNCTION("GOOGLETRANSLATE(A39,""ja"",""en"")"),"one")</f>
        <v>one</v>
      </c>
    </row>
    <row r="40" spans="1:2" ht="15.5">
      <c r="A40" s="2" t="s">
        <v>40</v>
      </c>
      <c r="B40" s="1" t="str">
        <f ca="1">IFERROR(__xludf.DUMMYFUNCTION("GOOGLETRANSLATE(A40,""ja"",""en"")"),"target")</f>
        <v>target</v>
      </c>
    </row>
    <row r="41" spans="1:2" ht="15.5">
      <c r="A41" s="2" t="s">
        <v>41</v>
      </c>
      <c r="B41" s="1" t="str">
        <f ca="1">IFERROR(__xludf.DUMMYFUNCTION("GOOGLETRANSLATE(A41,""ja"",""en"")"),"None")</f>
        <v>None</v>
      </c>
    </row>
    <row r="42" spans="1:2" ht="15.5">
      <c r="A42" s="2" t="s">
        <v>42</v>
      </c>
      <c r="B42" s="1" t="str">
        <f ca="1">IFERROR(__xludf.DUMMYFUNCTION("GOOGLETRANSLATE(A42,""ja"",""en"")"),"thank you")</f>
        <v>thank you</v>
      </c>
    </row>
    <row r="43" spans="1:2" ht="15.5">
      <c r="A43" s="2" t="s">
        <v>43</v>
      </c>
      <c r="B43" s="1" t="str">
        <f ca="1">IFERROR(__xludf.DUMMYFUNCTION("GOOGLETRANSLATE(A43,""ja"",""en"")"),"house")</f>
        <v>house</v>
      </c>
    </row>
    <row r="44" spans="1:2" ht="15.5">
      <c r="A44" s="2" t="s">
        <v>44</v>
      </c>
      <c r="B44" s="1" t="str">
        <f ca="1">IFERROR(__xludf.DUMMYFUNCTION("GOOGLETRANSLATE(A44,""ja"",""en"")"),"meeting")</f>
        <v>meeting</v>
      </c>
    </row>
    <row r="45" spans="1:2" ht="15.5">
      <c r="A45" s="2" t="s">
        <v>45</v>
      </c>
      <c r="B45" s="1" t="str">
        <f ca="1">IFERROR(__xludf.DUMMYFUNCTION("GOOGLETRANSLATE(A45,""ja"",""en"")"),"day")</f>
        <v>day</v>
      </c>
    </row>
    <row r="46" spans="1:2" ht="15.5">
      <c r="A46" s="2" t="s">
        <v>46</v>
      </c>
      <c r="B46" s="1" t="str">
        <f ca="1">IFERROR(__xludf.DUMMYFUNCTION("GOOGLETRANSLATE(A46,""ja"",""en"")"),"year")</f>
        <v>year</v>
      </c>
    </row>
    <row r="47" spans="1:2" ht="15.5">
      <c r="A47" s="2" t="s">
        <v>47</v>
      </c>
      <c r="B47" s="1" t="str">
        <f ca="1">IFERROR(__xludf.DUMMYFUNCTION("GOOGLETRANSLATE(A47,""ja"",""en"")"),"work")</f>
        <v>work</v>
      </c>
    </row>
    <row r="48" spans="1:2" ht="15.5">
      <c r="A48" s="2" t="s">
        <v>48</v>
      </c>
      <c r="B48" s="1" t="str">
        <f ca="1">IFERROR(__xludf.DUMMYFUNCTION("GOOGLETRANSLATE(A48,""ja"",""en"")"),"hand")</f>
        <v>hand</v>
      </c>
    </row>
    <row r="49" spans="1:2" ht="15.5">
      <c r="A49" s="2" t="s">
        <v>49</v>
      </c>
      <c r="B49" s="1" t="str">
        <f ca="1">IFERROR(__xludf.DUMMYFUNCTION("GOOGLETRANSLATE(A49,""ja"",""en"")"),"together")</f>
        <v>together</v>
      </c>
    </row>
    <row r="50" spans="1:2" ht="15.5">
      <c r="A50" s="2" t="s">
        <v>50</v>
      </c>
      <c r="B50" s="1" t="str">
        <f ca="1">IFERROR(__xludf.DUMMYFUNCTION("GOOGLETRANSLATE(A50,""ja"",""en"")"),"rear")</f>
        <v>rear</v>
      </c>
    </row>
    <row r="51" spans="1:2" ht="15.5">
      <c r="A51" s="2" t="s">
        <v>51</v>
      </c>
      <c r="B51" s="1" t="str">
        <f ca="1">IFERROR(__xludf.DUMMYFUNCTION("GOOGLETRANSLATE(A51,""ja"",""en"")"),"Done")</f>
        <v>Done</v>
      </c>
    </row>
    <row r="52" spans="1:2" ht="15.5">
      <c r="A52" s="2" t="s">
        <v>52</v>
      </c>
      <c r="B52" s="1" t="str">
        <f ca="1">IFERROR(__xludf.DUMMYFUNCTION("GOOGLETRANSLATE(A52,""ja"",""en"")"),"others")</f>
        <v>others</v>
      </c>
    </row>
    <row r="53" spans="1:2" ht="15.5">
      <c r="A53" s="2" t="s">
        <v>53</v>
      </c>
      <c r="B53" s="1" t="str">
        <f ca="1">IFERROR(__xludf.DUMMYFUNCTION("GOOGLETRANSLATE(A53,""ja"",""en"")"),"Enter")</f>
        <v>Enter</v>
      </c>
    </row>
    <row r="54" spans="1:2" ht="15.5">
      <c r="A54" s="2" t="s">
        <v>54</v>
      </c>
      <c r="B54" s="1" t="str">
        <f ca="1">IFERROR(__xludf.DUMMYFUNCTION("GOOGLETRANSLATE(A54,""ja"",""en"")"),"phone")</f>
        <v>phone</v>
      </c>
    </row>
    <row r="55" spans="1:2" ht="15.5">
      <c r="A55" s="2" t="s">
        <v>55</v>
      </c>
      <c r="B55" s="1" t="str">
        <f ca="1">IFERROR(__xludf.DUMMYFUNCTION("GOOGLETRANSLATE(A55,""ja"",""en"")"),"eye")</f>
        <v>eye</v>
      </c>
    </row>
    <row r="56" spans="1:2" ht="15.5">
      <c r="A56" s="2" t="s">
        <v>56</v>
      </c>
      <c r="B56" s="1" t="str">
        <f ca="1">IFERROR(__xludf.DUMMYFUNCTION("GOOGLETRANSLATE(A56,""ja"",""en"")"),"Mr.")</f>
        <v>Mr.</v>
      </c>
    </row>
    <row r="57" spans="1:2" ht="15.5">
      <c r="A57" s="2" t="s">
        <v>57</v>
      </c>
      <c r="B57" s="1" t="str">
        <f ca="1">IFERROR(__xludf.DUMMYFUNCTION("GOOGLETRANSLATE(A57,""ja"",""en"")"),"minutes")</f>
        <v>minutes</v>
      </c>
    </row>
    <row r="58" spans="1:2" ht="15.5">
      <c r="A58" s="2" t="s">
        <v>58</v>
      </c>
      <c r="B58" s="1" t="str">
        <f ca="1">IFERROR(__xludf.DUMMYFUNCTION("GOOGLETRANSLATE(A58,""ja"",""en"")"),"car")</f>
        <v>car</v>
      </c>
    </row>
    <row r="59" spans="1:2" ht="15.5">
      <c r="A59" s="2" t="s">
        <v>59</v>
      </c>
      <c r="B59" s="1" t="str">
        <f ca="1">IFERROR(__xludf.DUMMYFUNCTION("GOOGLETRANSLATE(A59,""ja"",""en"")"),"place")</f>
        <v>place</v>
      </c>
    </row>
    <row r="60" spans="1:2" ht="15.5">
      <c r="A60" s="2" t="s">
        <v>60</v>
      </c>
      <c r="B60" s="1" t="str">
        <f ca="1">IFERROR(__xludf.DUMMYFUNCTION("GOOGLETRANSLATE(A60,""ja"",""en"")"),"You")</f>
        <v>You</v>
      </c>
    </row>
    <row r="61" spans="1:2" ht="15.5">
      <c r="A61" s="2" t="s">
        <v>61</v>
      </c>
      <c r="B61" s="1" t="str">
        <f ca="1">IFERROR(__xludf.DUMMYFUNCTION("GOOGLETRANSLATE(A61,""ja"",""en"")"),"degree")</f>
        <v>degree</v>
      </c>
    </row>
    <row r="62" spans="1:2" ht="15.5">
      <c r="A62" s="2" t="s">
        <v>62</v>
      </c>
      <c r="B62" s="1" t="str">
        <f ca="1">IFERROR(__xludf.DUMMYFUNCTION("GOOGLETRANSLATE(A62,""ja"",""en"")"),"same")</f>
        <v>same</v>
      </c>
    </row>
    <row r="63" spans="1:2" ht="15.5">
      <c r="A63" s="2" t="s">
        <v>63</v>
      </c>
      <c r="B63" s="1" t="str">
        <f ca="1">IFERROR(__xludf.DUMMYFUNCTION("GOOGLETRANSLATE(A63,""ja"",""en"")"),"place")</f>
        <v>place</v>
      </c>
    </row>
    <row r="64" spans="1:2" ht="15.5">
      <c r="A64" s="2" t="s">
        <v>64</v>
      </c>
      <c r="B64" s="1" t="str">
        <f ca="1">IFERROR(__xludf.DUMMYFUNCTION("GOOGLETRANSLATE(A64,""ja"",""en"")"),"problem")</f>
        <v>problem</v>
      </c>
    </row>
    <row r="65" spans="1:2" ht="15.5">
      <c r="A65" s="2" t="s">
        <v>65</v>
      </c>
      <c r="B65" s="1" t="str">
        <f ca="1">IFERROR(__xludf.DUMMYFUNCTION("GOOGLETRANSLATE(A65,""ja"",""en"")"),"child")</f>
        <v>child</v>
      </c>
    </row>
    <row r="66" spans="1:2" ht="15.5">
      <c r="A66" s="2" t="s">
        <v>66</v>
      </c>
      <c r="B66" s="1" t="str">
        <f ca="1">IFERROR(__xludf.DUMMYFUNCTION("GOOGLETRANSLATE(A66,""ja"",""en"")"),"love")</f>
        <v>love</v>
      </c>
    </row>
    <row r="67" spans="1:2" ht="15.5">
      <c r="A67" s="2" t="s">
        <v>67</v>
      </c>
      <c r="B67" s="1" t="str">
        <f ca="1">IFERROR(__xludf.DUMMYFUNCTION("GOOGLETRANSLATE(A67,""ja"",""en"")"),"gold")</f>
        <v>gold</v>
      </c>
    </row>
    <row r="68" spans="1:2" ht="15.5">
      <c r="A68" s="2" t="s">
        <v>68</v>
      </c>
      <c r="B68" s="1" t="str">
        <f ca="1">IFERROR(__xludf.DUMMYFUNCTION("GOOGLETRANSLATE(A68,""ja"",""en"")"),"name")</f>
        <v>name</v>
      </c>
    </row>
    <row r="69" spans="1:2" ht="15.5">
      <c r="A69" s="2" t="s">
        <v>69</v>
      </c>
      <c r="B69" s="1" t="str">
        <f ca="1">IFERROR(__xludf.DUMMYFUNCTION("GOOGLETRANSLATE(A69,""ja"",""en"")"),"child")</f>
        <v>child</v>
      </c>
    </row>
    <row r="70" spans="1:2" ht="15.5">
      <c r="A70" s="2" t="s">
        <v>70</v>
      </c>
      <c r="B70" s="1" t="str">
        <f ca="1">IFERROR(__xludf.DUMMYFUNCTION("GOOGLETRANSLATE(A70,""ja"",""en"")"),"Faith")</f>
        <v>Faith</v>
      </c>
    </row>
    <row r="71" spans="1:2" ht="15.5">
      <c r="A71" s="2" t="s">
        <v>71</v>
      </c>
      <c r="B71" s="1" t="str">
        <f ca="1">IFERROR(__xludf.DUMMYFUNCTION("GOOGLETRANSLATE(A71,""ja"",""en"")"),"here we go")</f>
        <v>here we go</v>
      </c>
    </row>
    <row r="72" spans="1:2" ht="15.5">
      <c r="A72" s="2" t="s">
        <v>72</v>
      </c>
      <c r="B72" s="1" t="str">
        <f ca="1">IFERROR(__xludf.DUMMYFUNCTION("GOOGLETRANSLATE(A72,""ja"",""en"")"),"a bit")</f>
        <v>a bit</v>
      </c>
    </row>
    <row r="73" spans="1:2" ht="15.5">
      <c r="A73" s="2" t="s">
        <v>73</v>
      </c>
      <c r="B73" s="1" t="str">
        <f ca="1">IFERROR(__xludf.DUMMYFUNCTION("GOOGLETRANSLATE(A73,""ja"",""en"")"),"messenger")</f>
        <v>messenger</v>
      </c>
    </row>
    <row r="74" spans="1:2" ht="15.5">
      <c r="A74" s="2" t="s">
        <v>74</v>
      </c>
      <c r="B74" s="1" t="str">
        <f ca="1">IFERROR(__xludf.DUMMYFUNCTION("GOOGLETRANSLATE(A74,""ja"",""en"")"),"all")</f>
        <v>all</v>
      </c>
    </row>
    <row r="75" spans="1:2" ht="15.5">
      <c r="A75" s="2" t="s">
        <v>75</v>
      </c>
      <c r="B75" s="1" t="str">
        <f ca="1">IFERROR(__xludf.DUMMYFUNCTION("GOOGLETRANSLATE(A75,""ja"",""en"")"),"world")</f>
        <v>world</v>
      </c>
    </row>
    <row r="76" spans="1:2" ht="15.5">
      <c r="A76" s="2" t="s">
        <v>76</v>
      </c>
      <c r="B76" s="1" t="str">
        <f ca="1">IFERROR(__xludf.DUMMYFUNCTION("GOOGLETRANSLATE(A76,""ja"",""en"")"),"lesson")</f>
        <v>lesson</v>
      </c>
    </row>
    <row r="77" spans="1:2" ht="15.5">
      <c r="A77" s="2" t="s">
        <v>77</v>
      </c>
      <c r="B77" s="1" t="str">
        <f ca="1">IFERROR(__xludf.DUMMYFUNCTION("GOOGLETRANSLATE(A77,""ja"",""en"")"),"street")</f>
        <v>street</v>
      </c>
    </row>
    <row r="78" spans="1:2" ht="15.5">
      <c r="A78" s="2" t="s">
        <v>78</v>
      </c>
      <c r="B78" s="1" t="str">
        <f ca="1">IFERROR(__xludf.DUMMYFUNCTION("GOOGLETRANSLATE(A78,""ja"",""en"")"),"come")</f>
        <v>come</v>
      </c>
    </row>
    <row r="79" spans="1:2" ht="15.5">
      <c r="A79" s="2" t="s">
        <v>79</v>
      </c>
      <c r="B79" s="1" t="str">
        <f ca="1">IFERROR(__xludf.DUMMYFUNCTION("GOOGLETRANSLATE(A79,""ja"",""en"")"),"above")</f>
        <v>above</v>
      </c>
    </row>
    <row r="80" spans="1:2" ht="15.5">
      <c r="A80" s="2" t="s">
        <v>80</v>
      </c>
      <c r="B80" s="1" t="str">
        <f ca="1">IFERROR(__xludf.DUMMYFUNCTION("GOOGLETRANSLATE(A80,""ja"",""en"")"),"Get in")</f>
        <v>Get in</v>
      </c>
    </row>
    <row r="81" spans="1:2" ht="15.5">
      <c r="A81" s="2" t="s">
        <v>81</v>
      </c>
      <c r="B81" s="1" t="str">
        <f ca="1">IFERROR(__xludf.DUMMYFUNCTION("GOOGLETRANSLATE(A81,""ja"",""en"")"),"human")</f>
        <v>human</v>
      </c>
    </row>
    <row r="82" spans="1:2" ht="15.5">
      <c r="A82" s="2" t="s">
        <v>82</v>
      </c>
      <c r="B82" s="1" t="str">
        <f ca="1">IFERROR(__xludf.DUMMYFUNCTION("GOOGLETRANSLATE(A82,""ja"",""en"")"),"Go")</f>
        <v>Go</v>
      </c>
    </row>
    <row r="83" spans="1:2" ht="15.5">
      <c r="A83" s="2" t="s">
        <v>83</v>
      </c>
      <c r="B83" s="1" t="str">
        <f ca="1">IFERROR(__xludf.DUMMYFUNCTION("GOOGLETRANSLATE(A83,""ja"",""en"")"),"today")</f>
        <v>today</v>
      </c>
    </row>
    <row r="84" spans="1:2" ht="15.5">
      <c r="A84" s="2" t="s">
        <v>84</v>
      </c>
      <c r="B84" s="1" t="str">
        <f ca="1">IFERROR(__xludf.DUMMYFUNCTION("GOOGLETRANSLATE(A84,""ja"",""en"")"),"thing")</f>
        <v>thing</v>
      </c>
    </row>
    <row r="85" spans="1:2" ht="15.5">
      <c r="A85" s="2" t="s">
        <v>85</v>
      </c>
      <c r="B85" s="1" t="str">
        <f ca="1">IFERROR(__xludf.DUMMYFUNCTION("GOOGLETRANSLATE(A85,""ja"",""en"")"),"woman")</f>
        <v>woman</v>
      </c>
    </row>
    <row r="86" spans="1:2" ht="15.5">
      <c r="A86" s="2" t="s">
        <v>86</v>
      </c>
      <c r="B86" s="1" t="str">
        <f ca="1">IFERROR(__xludf.DUMMYFUNCTION("GOOGLETRANSLATE(A86,""ja"",""en"")"),"call")</f>
        <v>call</v>
      </c>
    </row>
    <row r="87" spans="1:2" ht="15.5">
      <c r="A87" s="2" t="s">
        <v>87</v>
      </c>
      <c r="B87" s="1" t="str">
        <f ca="1">IFERROR(__xludf.DUMMYFUNCTION("GOOGLETRANSLATE(A87,""ja"",""en"")"),"alive")</f>
        <v>alive</v>
      </c>
    </row>
    <row r="88" spans="1:2" ht="15.5">
      <c r="A88" s="2" t="s">
        <v>88</v>
      </c>
      <c r="B88" s="1" t="str">
        <f ca="1">IFERROR(__xludf.DUMMYFUNCTION("GOOGLETRANSLATE(A88,""ja"",""en"")"),"That")</f>
        <v>That</v>
      </c>
    </row>
    <row r="89" spans="1:2" ht="15.5">
      <c r="A89" s="2" t="s">
        <v>89</v>
      </c>
      <c r="B89" s="1" t="str">
        <f ca="1">IFERROR(__xludf.DUMMYFUNCTION("GOOGLETRANSLATE(A89,""ja"",""en"")"),"Well then")</f>
        <v>Well then</v>
      </c>
    </row>
    <row r="90" spans="1:2" ht="15.5">
      <c r="A90" s="2" t="s">
        <v>90</v>
      </c>
      <c r="B90" s="1" t="str">
        <f ca="1">IFERROR(__xludf.DUMMYFUNCTION("GOOGLETRANSLATE(A90,""ja"",""en"")"),"stop")</f>
        <v>stop</v>
      </c>
    </row>
    <row r="91" spans="1:2" ht="15.5">
      <c r="A91" s="2" t="s">
        <v>91</v>
      </c>
      <c r="B91" s="1" t="str">
        <f ca="1">IFERROR(__xludf.DUMMYFUNCTION("GOOGLETRANSLATE(A91,""ja"",""en"")"),"anxiety")</f>
        <v>anxiety</v>
      </c>
    </row>
    <row r="92" spans="1:2" ht="15.5">
      <c r="A92" s="2" t="s">
        <v>92</v>
      </c>
      <c r="B92" s="1" t="str">
        <f ca="1">IFERROR(__xludf.DUMMYFUNCTION("GOOGLETRANSLATE(A92,""ja"",""en"")"),"mother")</f>
        <v>mother</v>
      </c>
    </row>
    <row r="93" spans="1:2" ht="15.5">
      <c r="A93" s="2" t="s">
        <v>93</v>
      </c>
      <c r="B93" s="1" t="str">
        <f ca="1">IFERROR(__xludf.DUMMYFUNCTION("GOOGLETRANSLATE(A93,""ja"",""en"")"),"companion")</f>
        <v>companion</v>
      </c>
    </row>
    <row r="94" spans="1:2" ht="15.5">
      <c r="A94" s="2" t="s">
        <v>94</v>
      </c>
      <c r="B94" s="1" t="str">
        <f ca="1">IFERROR(__xludf.DUMMYFUNCTION("GOOGLETRANSLATE(A94,""ja"",""en"")"),"relationship")</f>
        <v>relationship</v>
      </c>
    </row>
    <row r="95" spans="1:2" ht="15.5">
      <c r="A95" s="2" t="s">
        <v>95</v>
      </c>
      <c r="B95" s="1" t="str">
        <f ca="1">IFERROR(__xludf.DUMMYFUNCTION("GOOGLETRANSLATE(A95,""ja"",""en"")"),"outside")</f>
        <v>outside</v>
      </c>
    </row>
    <row r="96" spans="1:2" ht="15.5">
      <c r="A96" s="2" t="s">
        <v>96</v>
      </c>
      <c r="B96" s="1" t="str">
        <f ca="1">IFERROR(__xludf.DUMMYFUNCTION("GOOGLETRANSLATE(A96,""ja"",""en"")"),"family")</f>
        <v>family</v>
      </c>
    </row>
    <row r="97" spans="1:2" ht="15.5">
      <c r="A97" s="2" t="s">
        <v>97</v>
      </c>
      <c r="B97" s="1" t="str">
        <f ca="1">IFERROR(__xludf.DUMMYFUNCTION("GOOGLETRANSLATE(A97,""ja"",""en"")"),"wake up")</f>
        <v>wake up</v>
      </c>
    </row>
    <row r="98" spans="1:2" ht="15.5">
      <c r="A98" s="2" t="s">
        <v>98</v>
      </c>
      <c r="B98" s="1" t="str">
        <f ca="1">IFERROR(__xludf.DUMMYFUNCTION("GOOGLETRANSLATE(A98,""ja"",""en"")"),"meaning")</f>
        <v>meaning</v>
      </c>
    </row>
    <row r="99" spans="1:2" ht="15.5">
      <c r="A99" s="2" t="s">
        <v>99</v>
      </c>
      <c r="B99" s="1" t="str">
        <f ca="1">IFERROR(__xludf.DUMMYFUNCTION("GOOGLETRANSLATE(A99,""ja"",""en"")"),"God")</f>
        <v>God</v>
      </c>
    </row>
    <row r="100" spans="1:2" ht="15.5">
      <c r="A100" s="2" t="s">
        <v>100</v>
      </c>
      <c r="B100" s="1" t="str">
        <f ca="1">IFERROR(__xludf.DUMMYFUNCTION("GOOGLETRANSLATE(A100,""ja"",""en"")"),"police")</f>
        <v>police</v>
      </c>
    </row>
    <row r="101" spans="1:2" ht="15.5">
      <c r="A101" s="2" t="s">
        <v>101</v>
      </c>
      <c r="B101" s="1" t="str">
        <f ca="1">IFERROR(__xludf.DUMMYFUNCTION("GOOGLETRANSLATE(A101,""ja"",""en"")"),"force")</f>
        <v>force</v>
      </c>
    </row>
    <row r="102" spans="1:2" ht="15.5">
      <c r="A102" s="2" t="s">
        <v>102</v>
      </c>
      <c r="B102" s="1" t="str">
        <f ca="1">IFERROR(__xludf.DUMMYFUNCTION("GOOGLETRANSLATE(A102,""ja"",""en"")"),"last")</f>
        <v>last</v>
      </c>
    </row>
    <row r="103" spans="1:2" ht="15.5">
      <c r="A103" s="2" t="s">
        <v>103</v>
      </c>
      <c r="B103" s="1" t="str">
        <f ca="1">IFERROR(__xludf.DUMMYFUNCTION("GOOGLETRANSLATE(A103,""ja"",""en"")"),"Made by")</f>
        <v>Made by</v>
      </c>
    </row>
    <row r="104" spans="1:2" ht="15.5">
      <c r="A104" s="2" t="s">
        <v>104</v>
      </c>
      <c r="B104" s="1" t="str">
        <f ca="1">IFERROR(__xludf.DUMMYFUNCTION("GOOGLETRANSLATE(A104,""ja"",""en"")"),"Next")</f>
        <v>Next</v>
      </c>
    </row>
    <row r="105" spans="1:2" ht="15.5">
      <c r="A105" s="2" t="s">
        <v>105</v>
      </c>
      <c r="B105" s="1" t="str">
        <f ca="1">IFERROR(__xludf.DUMMYFUNCTION("GOOGLETRANSLATE(A105,""ja"",""en"")"),"son")</f>
        <v>son</v>
      </c>
    </row>
    <row r="106" spans="1:2" ht="15.5">
      <c r="A106" s="2" t="s">
        <v>106</v>
      </c>
      <c r="B106" s="1" t="str">
        <f ca="1">IFERROR(__xludf.DUMMYFUNCTION("GOOGLETRANSLATE(A106,""ja"",""en"")"),"Tori")</f>
        <v>Tori</v>
      </c>
    </row>
    <row r="107" spans="1:2" ht="15.5">
      <c r="A107" s="2" t="s">
        <v>107</v>
      </c>
      <c r="B107" s="1" t="str">
        <f ca="1">IFERROR(__xludf.DUMMYFUNCTION("GOOGLETRANSLATE(A107,""ja"",""en"")"),"All")</f>
        <v>All</v>
      </c>
    </row>
    <row r="108" spans="1:2" ht="15.5">
      <c r="A108" s="2" t="s">
        <v>108</v>
      </c>
      <c r="B108" s="1" t="str">
        <f ca="1">IFERROR(__xludf.DUMMYFUNCTION("GOOGLETRANSLATE(A108,""ja"",""en"")"),"between")</f>
        <v>between</v>
      </c>
    </row>
    <row r="109" spans="1:2" ht="15.5">
      <c r="A109" s="2" t="s">
        <v>109</v>
      </c>
      <c r="B109" s="1" t="str">
        <f ca="1">IFERROR(__xludf.DUMMYFUNCTION("GOOGLETRANSLATE(A109,""ja"",""en"")"),"calligraphy")</f>
        <v>calligraphy</v>
      </c>
    </row>
    <row r="110" spans="1:2" ht="15.5">
      <c r="A110" s="2" t="s">
        <v>110</v>
      </c>
      <c r="B110" s="1" t="str">
        <f ca="1">IFERROR(__xludf.DUMMYFUNCTION("GOOGLETRANSLATE(A110,""ja"",""en"")"),"investigation")</f>
        <v>investigation</v>
      </c>
    </row>
    <row r="111" spans="1:2" ht="15.5">
      <c r="A111" s="2" t="s">
        <v>111</v>
      </c>
      <c r="B111" s="1" t="str">
        <f ca="1">IFERROR(__xludf.DUMMYFUNCTION("GOOGLETRANSLATE(A111,""ja"",""en"")"),"wake up")</f>
        <v>wake up</v>
      </c>
    </row>
    <row r="112" spans="1:2" ht="15.5">
      <c r="A112" s="2" t="s">
        <v>112</v>
      </c>
      <c r="B112" s="1" t="str">
        <f ca="1">IFERROR(__xludf.DUMMYFUNCTION("GOOGLETRANSLATE(A112,""ja"",""en"")"),"times")</f>
        <v>times</v>
      </c>
    </row>
    <row r="113" spans="1:2" ht="15.5">
      <c r="A113" s="2" t="s">
        <v>113</v>
      </c>
      <c r="B113" s="1" t="str">
        <f ca="1">IFERROR(__xludf.DUMMYFUNCTION("GOOGLETRANSLATE(A113,""ja"",""en"")"),"another")</f>
        <v>another</v>
      </c>
    </row>
    <row r="114" spans="1:2" ht="15.5">
      <c r="A114" s="2" t="s">
        <v>114</v>
      </c>
      <c r="B114" s="1" t="str">
        <f ca="1">IFERROR(__xludf.DUMMYFUNCTION("GOOGLETRANSLATE(A114,""ja"",""en"")"),"information")</f>
        <v>information</v>
      </c>
    </row>
    <row r="115" spans="1:2" ht="15.5">
      <c r="A115" s="2" t="s">
        <v>115</v>
      </c>
      <c r="B115" s="1" t="str">
        <f ca="1">IFERROR(__xludf.DUMMYFUNCTION("GOOGLETRANSLATE(A115,""ja"",""en"")"),"reason")</f>
        <v>reason</v>
      </c>
    </row>
    <row r="116" spans="1:2" ht="15.5">
      <c r="A116" s="2" t="s">
        <v>116</v>
      </c>
      <c r="B116" s="1" t="str">
        <f ca="1">IFERROR(__xludf.DUMMYFUNCTION("GOOGLETRANSLATE(A116,""ja"",""en"")"),"number")</f>
        <v>number</v>
      </c>
    </row>
    <row r="117" spans="1:2" ht="15.5">
      <c r="A117" s="2" t="s">
        <v>117</v>
      </c>
      <c r="B117" s="1" t="str">
        <f ca="1">IFERROR(__xludf.DUMMYFUNCTION("GOOGLETRANSLATE(A117,""ja"",""en"")"),"alone")</f>
        <v>alone</v>
      </c>
    </row>
    <row r="118" spans="1:2" ht="15.5">
      <c r="A118" s="2" t="s">
        <v>118</v>
      </c>
      <c r="B118" s="1" t="str">
        <f ca="1">IFERROR(__xludf.DUMMYFUNCTION("GOOGLETRANSLATE(A118,""ja"",""en"")"),"room")</f>
        <v>room</v>
      </c>
    </row>
    <row r="119" spans="1:2" ht="15.5">
      <c r="A119" s="2" t="s">
        <v>119</v>
      </c>
      <c r="B119" s="1" t="str">
        <f ca="1">IFERROR(__xludf.DUMMYFUNCTION("GOOGLETRANSLATE(A119,""ja"",""en"")"),"That's all")</f>
        <v>That's all</v>
      </c>
    </row>
    <row r="120" spans="1:2" ht="15.5">
      <c r="A120" s="2" t="s">
        <v>120</v>
      </c>
      <c r="B120" s="1" t="str">
        <f ca="1">IFERROR(__xludf.DUMMYFUNCTION("GOOGLETRANSLATE(A120,""ja"",""en"")"),"life")</f>
        <v>life</v>
      </c>
    </row>
    <row r="121" spans="1:2" ht="15.5">
      <c r="A121" s="2" t="s">
        <v>121</v>
      </c>
      <c r="B121" s="1" t="str">
        <f ca="1">IFERROR(__xludf.DUMMYFUNCTION("GOOGLETRANSLATE(A121,""ja"",""en"")"),"suddenly")</f>
        <v>suddenly</v>
      </c>
    </row>
    <row r="122" spans="1:2" ht="15.5">
      <c r="A122" s="2" t="s">
        <v>122</v>
      </c>
      <c r="B122" s="1" t="str">
        <f ca="1">IFERROR(__xludf.DUMMYFUNCTION("GOOGLETRANSLATE(A122,""ja"",""en"")"),"eat")</f>
        <v>eat</v>
      </c>
    </row>
    <row r="123" spans="1:2" ht="15.5">
      <c r="A123" s="2" t="s">
        <v>123</v>
      </c>
      <c r="B123" s="1" t="str">
        <f ca="1">IFERROR(__xludf.DUMMYFUNCTION("GOOGLETRANSLATE(A123,""ja"",""en"")"),"woman")</f>
        <v>woman</v>
      </c>
    </row>
    <row r="124" spans="1:2" ht="15.5">
      <c r="A124" s="2" t="s">
        <v>124</v>
      </c>
      <c r="B124" s="1" t="str">
        <f ca="1">IFERROR(__xludf.DUMMYFUNCTION("GOOGLETRANSLATE(A124,""ja"",""en"")"),"continue")</f>
        <v>continue</v>
      </c>
    </row>
    <row r="125" spans="1:2" ht="15.5">
      <c r="A125" s="2" t="s">
        <v>125</v>
      </c>
      <c r="B125" s="1" t="str">
        <f ca="1">IFERROR(__xludf.DUMMYFUNCTION("GOOGLETRANSLATE(A125,""ja"",""en"")"),"incident")</f>
        <v>incident</v>
      </c>
    </row>
    <row r="126" spans="1:2" ht="15.5">
      <c r="A126" s="2" t="s">
        <v>126</v>
      </c>
      <c r="B126" s="1" t="str">
        <f ca="1">IFERROR(__xludf.DUMMYFUNCTION("GOOGLETRANSLATE(A126,""ja"",""en"")"),"beginning")</f>
        <v>beginning</v>
      </c>
    </row>
    <row r="127" spans="1:2" ht="15.5">
      <c r="A127" s="2" t="s">
        <v>127</v>
      </c>
      <c r="B127" s="1" t="str">
        <f ca="1">IFERROR(__xludf.DUMMYFUNCTION("GOOGLETRANSLATE(A127,""ja"",""en"")"),"first")</f>
        <v>first</v>
      </c>
    </row>
    <row r="128" spans="1:2" ht="15.5">
      <c r="A128" s="2" t="s">
        <v>128</v>
      </c>
      <c r="B128" s="1" t="str">
        <f ca="1">IFERROR(__xludf.DUMMYFUNCTION("GOOGLETRANSLATE(A128,""ja"",""en"")"),"contact")</f>
        <v>contact</v>
      </c>
    </row>
    <row r="129" spans="1:2" ht="15.5">
      <c r="A129" s="2" t="s">
        <v>129</v>
      </c>
      <c r="B129" s="1" t="str">
        <f ca="1">IFERROR(__xludf.DUMMYFUNCTION("GOOGLETRANSLATE(A129,""ja"",""en"")"),"oh dear")</f>
        <v>oh dear</v>
      </c>
    </row>
    <row r="130" spans="1:2" ht="15.5">
      <c r="A130" s="2" t="s">
        <v>130</v>
      </c>
      <c r="B130" s="1" t="str">
        <f ca="1">IFERROR(__xludf.DUMMYFUNCTION("GOOGLETRANSLATE(A130,""ja"",""en"")"),"Investigation")</f>
        <v>Investigation</v>
      </c>
    </row>
    <row r="131" spans="1:2" ht="15.5">
      <c r="A131" s="2" t="s">
        <v>131</v>
      </c>
      <c r="B131" s="1" t="str">
        <f ca="1">IFERROR(__xludf.DUMMYFUNCTION("GOOGLETRANSLATE(A131,""ja"",""en"")"),"safety")</f>
        <v>safety</v>
      </c>
    </row>
    <row r="132" spans="1:2" ht="15.5">
      <c r="A132" s="2" t="s">
        <v>132</v>
      </c>
      <c r="B132" s="1" t="str">
        <f ca="1">IFERROR(__xludf.DUMMYFUNCTION("GOOGLETRANSLATE(A132,""ja"",""en"")"),"Down")</f>
        <v>Down</v>
      </c>
    </row>
    <row r="133" spans="1:2" ht="15.5">
      <c r="A133" s="2" t="s">
        <v>133</v>
      </c>
      <c r="B133" s="1" t="str">
        <f ca="1">IFERROR(__xludf.DUMMYFUNCTION("GOOGLETRANSLATE(A133,""ja"",""en"")"),"fun")</f>
        <v>fun</v>
      </c>
    </row>
    <row r="134" spans="1:2" ht="15.5">
      <c r="A134" s="2" t="s">
        <v>134</v>
      </c>
      <c r="B134" s="1" t="str">
        <f ca="1">IFERROR(__xludf.DUMMYFUNCTION("GOOGLETRANSLATE(A134,""ja"",""en"")"),"murder")</f>
        <v>murder</v>
      </c>
    </row>
    <row r="135" spans="1:2" ht="15.5">
      <c r="A135" s="2" t="s">
        <v>135</v>
      </c>
      <c r="B135" s="1" t="str">
        <f ca="1">IFERROR(__xludf.DUMMYFUNCTION("GOOGLETRANSLATE(A135,""ja"",""en"")"),"under")</f>
        <v>under</v>
      </c>
    </row>
    <row r="136" spans="1:2" ht="15.5">
      <c r="A136" s="2" t="s">
        <v>136</v>
      </c>
      <c r="B136" s="1" t="str">
        <f ca="1">IFERROR(__xludf.DUMMYFUNCTION("GOOGLETRANSLATE(A136,""ja"",""en"")"),"Ten thousand")</f>
        <v>Ten thousand</v>
      </c>
    </row>
    <row r="137" spans="1:2" ht="15.5">
      <c r="A137" s="2" t="s">
        <v>137</v>
      </c>
      <c r="B137" s="1" t="str">
        <f ca="1">IFERROR(__xludf.DUMMYFUNCTION("GOOGLETRANSLATE(A137,""ja"",""en"")"),"friend")</f>
        <v>friend</v>
      </c>
    </row>
    <row r="138" spans="1:2" ht="15.5">
      <c r="A138" s="2" t="s">
        <v>138</v>
      </c>
      <c r="B138" s="1" t="str">
        <f ca="1">IFERROR(__xludf.DUMMYFUNCTION("GOOGLETRANSLATE(A138,""ja"",""en"")"),"promise")</f>
        <v>promise</v>
      </c>
    </row>
    <row r="139" spans="1:2" ht="15.5">
      <c r="A139" s="2" t="s">
        <v>139</v>
      </c>
      <c r="B139" s="1" t="str">
        <f ca="1">IFERROR(__xludf.DUMMYFUNCTION("GOOGLETRANSLATE(A139,""ja"",""en"")"),"two")</f>
        <v>two</v>
      </c>
    </row>
    <row r="140" spans="1:2" ht="15.5">
      <c r="A140" s="2" t="s">
        <v>140</v>
      </c>
      <c r="B140" s="1" t="str">
        <f ca="1">IFERROR(__xludf.DUMMYFUNCTION("GOOGLETRANSLATE(A140,""ja"",""en"")"),"marriage")</f>
        <v>marriage</v>
      </c>
    </row>
    <row r="141" spans="1:2" ht="15.5">
      <c r="A141" s="2" t="s">
        <v>141</v>
      </c>
      <c r="B141" s="1" t="str">
        <f ca="1">IFERROR(__xludf.DUMMYFUNCTION("GOOGLETRANSLATE(A141,""ja"",""en"")"),"Impossible")</f>
        <v>Impossible</v>
      </c>
    </row>
    <row r="142" spans="1:2" ht="15.5">
      <c r="A142" s="2" t="s">
        <v>142</v>
      </c>
      <c r="B142" s="1" t="str">
        <f ca="1">IFERROR(__xludf.DUMMYFUNCTION("GOOGLETRANSLATE(A142,""ja"",""en"")"),"feeling")</f>
        <v>feeling</v>
      </c>
    </row>
    <row r="143" spans="1:2" ht="15.5">
      <c r="A143" s="2" t="s">
        <v>143</v>
      </c>
      <c r="B143" s="1" t="str">
        <f ca="1">IFERROR(__xludf.DUMMYFUNCTION("GOOGLETRANSLATE(A143,""ja"",""en"")"),"profit")</f>
        <v>profit</v>
      </c>
    </row>
    <row r="144" spans="1:2" ht="15.5">
      <c r="A144" s="2" t="s">
        <v>144</v>
      </c>
      <c r="B144" s="1" t="str">
        <f ca="1">IFERROR(__xludf.DUMMYFUNCTION("GOOGLETRANSLATE(A144,""ja"",""en"")"),"the best")</f>
        <v>the best</v>
      </c>
    </row>
    <row r="145" spans="1:2" ht="15.5">
      <c r="A145" s="2" t="s">
        <v>145</v>
      </c>
      <c r="B145" s="1" t="str">
        <f ca="1">IFERROR(__xludf.DUMMYFUNCTION("GOOGLETRANSLATE(A145,""ja"",""en"")"),"Sending")</f>
        <v>Sending</v>
      </c>
    </row>
    <row r="146" spans="1:2" ht="15.5">
      <c r="A146" s="2" t="s">
        <v>146</v>
      </c>
      <c r="B146" s="1" t="str">
        <f ca="1">IFERROR(__xludf.DUMMYFUNCTION("GOOGLETRANSLATE(A146,""ja"",""en"")"),"plan")</f>
        <v>plan</v>
      </c>
    </row>
    <row r="147" spans="1:2" ht="15.5">
      <c r="A147" s="2" t="s">
        <v>147</v>
      </c>
      <c r="B147" s="1" t="str">
        <f ca="1">IFERROR(__xludf.DUMMYFUNCTION("GOOGLETRANSLATE(A147,""ja"",""en"")"),"fellow")</f>
        <v>fellow</v>
      </c>
    </row>
    <row r="148" spans="1:2" ht="15.5">
      <c r="A148" s="2" t="s">
        <v>148</v>
      </c>
      <c r="B148" s="1" t="str">
        <f ca="1">IFERROR(__xludf.DUMMYFUNCTION("GOOGLETRANSLATE(A148,""ja"",""en"")"),"destination")</f>
        <v>destination</v>
      </c>
    </row>
    <row r="149" spans="1:2" ht="15.5">
      <c r="A149" s="2" t="s">
        <v>149</v>
      </c>
      <c r="B149" s="1" t="str">
        <f ca="1">IFERROR(__xludf.DUMMYFUNCTION("GOOGLETRANSLATE(A149,""ja"",""en"")"),"Possible")</f>
        <v>Possible</v>
      </c>
    </row>
    <row r="150" spans="1:2" ht="15.5">
      <c r="A150" s="2" t="s">
        <v>150</v>
      </c>
      <c r="B150" s="1" t="str">
        <f ca="1">IFERROR(__xludf.DUMMYFUNCTION("GOOGLETRANSLATE(A150,""ja"",""en"")"),"That guy")</f>
        <v>That guy</v>
      </c>
    </row>
    <row r="151" spans="1:2" ht="15.5">
      <c r="A151" s="2" t="s">
        <v>151</v>
      </c>
      <c r="B151" s="1" t="str">
        <f ca="1">IFERROR(__xludf.DUMMYFUNCTION("GOOGLETRANSLATE(A151,""ja"",""en"")"),"After")</f>
        <v>After</v>
      </c>
    </row>
    <row r="152" spans="1:2" ht="15.5">
      <c r="A152" s="2" t="s">
        <v>152</v>
      </c>
      <c r="B152" s="1" t="str">
        <f ca="1">IFERROR(__xludf.DUMMYFUNCTION("GOOGLETRANSLATE(A152,""ja"",""en"")"),"tomorrow")</f>
        <v>tomorrow</v>
      </c>
    </row>
    <row r="153" spans="1:2" ht="15.5">
      <c r="A153" s="2" t="s">
        <v>153</v>
      </c>
      <c r="B153" s="1" t="str">
        <f ca="1">IFERROR(__xludf.DUMMYFUNCTION("GOOGLETRANSLATE(A153,""ja"",""en"")"),"strange")</f>
        <v>strange</v>
      </c>
    </row>
    <row r="154" spans="1:2" ht="15.5">
      <c r="A154" s="2" t="s">
        <v>154</v>
      </c>
      <c r="B154" s="1" t="str">
        <f ca="1">IFERROR(__xludf.DUMMYFUNCTION("GOOGLETRANSLATE(A154,""ja"",""en"")"),"I can hear it")</f>
        <v>I can hear it</v>
      </c>
    </row>
    <row r="155" spans="1:2" ht="15.5">
      <c r="A155" s="2" t="s">
        <v>155</v>
      </c>
      <c r="B155" s="1" t="str">
        <f ca="1">IFERROR(__xludf.DUMMYFUNCTION("GOOGLETRANSLATE(A155,""ja"",""en"")"),"confirmation")</f>
        <v>confirmation</v>
      </c>
    </row>
    <row r="156" spans="1:2" ht="15.5">
      <c r="A156" s="2" t="s">
        <v>156</v>
      </c>
      <c r="B156" s="1" t="str">
        <f ca="1">IFERROR(__xludf.DUMMYFUNCTION("GOOGLETRANSLATE(A156,""ja"",""en"")"),"life")</f>
        <v>life</v>
      </c>
    </row>
    <row r="157" spans="1:2" ht="15.5">
      <c r="A157" s="2" t="s">
        <v>157</v>
      </c>
      <c r="B157" s="1" t="str">
        <f ca="1">IFERROR(__xludf.DUMMYFUNCTION("GOOGLETRANSLATE(A157,""ja"",""en"")"),"arrival")</f>
        <v>arrival</v>
      </c>
    </row>
    <row r="158" spans="1:2" ht="15.5">
      <c r="A158" s="2" t="s">
        <v>158</v>
      </c>
      <c r="B158" s="1" t="str">
        <f ca="1">IFERROR(__xludf.DUMMYFUNCTION("GOOGLETRANSLATE(A158,""ja"",""en"")"),"give")</f>
        <v>give</v>
      </c>
    </row>
    <row r="159" spans="1:2" ht="15.5">
      <c r="A159" s="2" t="s">
        <v>159</v>
      </c>
      <c r="B159" s="1" t="str">
        <f ca="1">IFERROR(__xludf.DUMMYFUNCTION("GOOGLETRANSLATE(A159,""ja"",""en"")"),"Everyone")</f>
        <v>Everyone</v>
      </c>
    </row>
    <row r="160" spans="1:2" ht="15.5">
      <c r="A160" s="2" t="s">
        <v>160</v>
      </c>
      <c r="B160" s="1" t="str">
        <f ca="1">IFERROR(__xludf.DUMMYFUNCTION("GOOGLETRANSLATE(A160,""ja"",""en"")"),"motion")</f>
        <v>motion</v>
      </c>
    </row>
    <row r="161" spans="1:2" ht="15.5">
      <c r="A161" s="2" t="s">
        <v>161</v>
      </c>
      <c r="B161" s="1" t="str">
        <f ca="1">IFERROR(__xludf.DUMMYFUNCTION("GOOGLETRANSLATE(A161,""ja"",""en"")"),"understanding")</f>
        <v>understanding</v>
      </c>
    </row>
    <row r="162" spans="1:2" ht="15.5">
      <c r="A162" s="2" t="s">
        <v>162</v>
      </c>
      <c r="B162" s="1" t="str">
        <f ca="1">IFERROR(__xludf.DUMMYFUNCTION("GOOGLETRANSLATE(A162,""ja"",""en"")"),"two people")</f>
        <v>two people</v>
      </c>
    </row>
    <row r="163" spans="1:2" ht="15.5">
      <c r="A163" s="2" t="s">
        <v>163</v>
      </c>
      <c r="B163" s="1" t="str">
        <f ca="1">IFERROR(__xludf.DUMMYFUNCTION("GOOGLETRANSLATE(A163,""ja"",""en"")"),"Open")</f>
        <v>Open</v>
      </c>
    </row>
    <row r="164" spans="1:2" ht="15.5">
      <c r="A164" s="2" t="s">
        <v>164</v>
      </c>
      <c r="B164" s="1" t="str">
        <f ca="1">IFERROR(__xludf.DUMMYFUNCTION("GOOGLETRANSLATE(A164,""ja"",""en"")"),"friend")</f>
        <v>friend</v>
      </c>
    </row>
    <row r="165" spans="1:2" ht="15.5">
      <c r="A165" s="2" t="s">
        <v>165</v>
      </c>
      <c r="B165" s="1" t="str">
        <f ca="1">IFERROR(__xludf.DUMMYFUNCTION("GOOGLETRANSLATE(A165,""ja"",""en"")"),"machine")</f>
        <v>machine</v>
      </c>
    </row>
    <row r="166" spans="1:2" ht="15.5">
      <c r="A166" s="2" t="s">
        <v>166</v>
      </c>
      <c r="B166" s="1" t="str">
        <f ca="1">IFERROR(__xludf.DUMMYFUNCTION("GOOGLETRANSLATE(A166,""ja"",""en"")"),"No")</f>
        <v>No</v>
      </c>
    </row>
    <row r="167" spans="1:2" ht="15.5">
      <c r="A167" s="2" t="s">
        <v>167</v>
      </c>
      <c r="B167" s="1" t="str">
        <f ca="1">IFERROR(__xludf.DUMMYFUNCTION("GOOGLETRANSLATE(A167,""ja"",""en"")"),"Fried")</f>
        <v>Fried</v>
      </c>
    </row>
    <row r="168" spans="1:2" ht="15.5">
      <c r="A168" s="2" t="s">
        <v>168</v>
      </c>
      <c r="B168" s="1" t="str">
        <f ca="1">IFERROR(__xludf.DUMMYFUNCTION("GOOGLETRANSLATE(A168,""ja"",""en"")"),"apart")</f>
        <v>apart</v>
      </c>
    </row>
    <row r="169" spans="1:2" ht="15.5">
      <c r="A169" s="2" t="s">
        <v>169</v>
      </c>
      <c r="B169" s="1" t="str">
        <f ca="1">IFERROR(__xludf.DUMMYFUNCTION("GOOGLETRANSLATE(A169,""ja"",""en"")"),"war")</f>
        <v>war</v>
      </c>
    </row>
    <row r="170" spans="1:2" ht="15.5">
      <c r="A170" s="2" t="s">
        <v>170</v>
      </c>
      <c r="B170" s="1" t="str">
        <f ca="1">IFERROR(__xludf.DUMMYFUNCTION("GOOGLETRANSLATE(A170,""ja"",""en"")"),"teacher")</f>
        <v>teacher</v>
      </c>
    </row>
    <row r="171" spans="1:2" ht="15.5">
      <c r="A171" s="2" t="s">
        <v>171</v>
      </c>
      <c r="B171" s="1" t="str">
        <f ca="1">IFERROR(__xludf.DUMMYFUNCTION("GOOGLETRANSLATE(A171,""ja"",""en"")"),"Say it")</f>
        <v>Say it</v>
      </c>
    </row>
    <row r="172" spans="1:2" ht="15.5">
      <c r="A172" s="2" t="s">
        <v>172</v>
      </c>
      <c r="B172" s="1" t="str">
        <f ca="1">IFERROR(__xludf.DUMMYFUNCTION("GOOGLETRANSLATE(A172,""ja"",""en"")"),"question")</f>
        <v>question</v>
      </c>
    </row>
    <row r="173" spans="1:2" ht="15.5">
      <c r="A173" s="2" t="s">
        <v>173</v>
      </c>
      <c r="B173" s="1" t="str">
        <f ca="1">IFERROR(__xludf.DUMMYFUNCTION("GOOGLETRANSLATE(A173,""ja"",""en"")"),"Place")</f>
        <v>Place</v>
      </c>
    </row>
    <row r="174" spans="1:2" ht="15.5">
      <c r="A174" s="2" t="s">
        <v>174</v>
      </c>
      <c r="B174" s="1" t="str">
        <f ca="1">IFERROR(__xludf.DUMMYFUNCTION("GOOGLETRANSLATE(A174,""ja"",""en"")"),"culprit")</f>
        <v>culprit</v>
      </c>
    </row>
    <row r="175" spans="1:2" ht="15.5">
      <c r="A175" s="2" t="s">
        <v>175</v>
      </c>
      <c r="B175" s="1" t="str">
        <f ca="1">IFERROR(__xludf.DUMMYFUNCTION("GOOGLETRANSLATE(A175,""ja"",""en"")"),"received")</f>
        <v>received</v>
      </c>
    </row>
    <row r="176" spans="1:2" ht="15.5">
      <c r="A176" s="2" t="s">
        <v>176</v>
      </c>
      <c r="B176" s="1" t="str">
        <f ca="1">IFERROR(__xludf.DUMMYFUNCTION("GOOGLETRANSLATE(A176,""ja"",""en"")"),"Feeling")</f>
        <v>Feeling</v>
      </c>
    </row>
    <row r="177" spans="1:2" ht="15.5">
      <c r="A177" s="2" t="s">
        <v>177</v>
      </c>
      <c r="B177" s="1" t="str">
        <f ca="1">IFERROR(__xludf.DUMMYFUNCTION("GOOGLETRANSLATE(A177,""ja"",""en"")"),"No.")</f>
        <v>No.</v>
      </c>
    </row>
    <row r="178" spans="1:2" ht="15.5">
      <c r="A178" s="2" t="s">
        <v>178</v>
      </c>
      <c r="B178" s="1" t="str">
        <f ca="1">IFERROR(__xludf.DUMMYFUNCTION("GOOGLETRANSLATE(A178,""ja"",""en"")"),"Ah")</f>
        <v>Ah</v>
      </c>
    </row>
    <row r="179" spans="1:2" ht="15.5">
      <c r="A179" s="2" t="s">
        <v>179</v>
      </c>
      <c r="B179" s="1" t="str">
        <f ca="1">IFERROR(__xludf.DUMMYFUNCTION("GOOGLETRANSLATE(A179,""ja"",""en"")"),"Legend")</f>
        <v>Legend</v>
      </c>
    </row>
    <row r="180" spans="1:2" ht="15.5">
      <c r="A180" s="2" t="s">
        <v>180</v>
      </c>
      <c r="B180" s="1" t="str">
        <f ca="1">IFERROR(__xludf.DUMMYFUNCTION("GOOGLETRANSLATE(A180,""ja"",""en"")"),"Wonderful")</f>
        <v>Wonderful</v>
      </c>
    </row>
    <row r="181" spans="1:2" ht="15.5">
      <c r="A181" s="2" t="s">
        <v>181</v>
      </c>
      <c r="B181" s="1" t="str">
        <f ca="1">IFERROR(__xludf.DUMMYFUNCTION("GOOGLETRANSLATE(A181,""ja"",""en"")"),"door")</f>
        <v>door</v>
      </c>
    </row>
    <row r="182" spans="1:2" ht="15.5">
      <c r="A182" s="2" t="s">
        <v>182</v>
      </c>
      <c r="B182" s="1" t="str">
        <f ca="1">IFERROR(__xludf.DUMMYFUNCTION("GOOGLETRANSLATE(A182,""ja"",""en"")"),"book")</f>
        <v>book</v>
      </c>
    </row>
    <row r="183" spans="1:2" ht="15.5">
      <c r="A183" s="2" t="s">
        <v>183</v>
      </c>
      <c r="B183" s="1" t="str">
        <f ca="1">IFERROR(__xludf.DUMMYFUNCTION("GOOGLETRANSLATE(A183,""ja"",""en"")"),"Squared")</f>
        <v>Squared</v>
      </c>
    </row>
    <row r="184" spans="1:2" ht="15.5">
      <c r="A184" s="2" t="s">
        <v>184</v>
      </c>
      <c r="B184" s="1" t="str">
        <f ca="1">IFERROR(__xludf.DUMMYFUNCTION("GOOGLETRANSLATE(A184,""ja"",""en"")"),"for")</f>
        <v>for</v>
      </c>
    </row>
    <row r="185" spans="1:2" ht="15.5">
      <c r="A185" s="2" t="s">
        <v>185</v>
      </c>
      <c r="B185" s="1" t="str">
        <f ca="1">IFERROR(__xludf.DUMMYFUNCTION("GOOGLETRANSLATE(A185,""ja"",""en"")"),"thanks")</f>
        <v>thanks</v>
      </c>
    </row>
    <row r="186" spans="1:2" ht="15.5">
      <c r="A186" s="2" t="s">
        <v>186</v>
      </c>
      <c r="B186" s="1" t="str">
        <f ca="1">IFERROR(__xludf.DUMMYFUNCTION("GOOGLETRANSLATE(A186,""ja"",""en"")"),"Correct")</f>
        <v>Correct</v>
      </c>
    </row>
    <row r="187" spans="1:2" ht="15.5">
      <c r="A187" s="2" t="s">
        <v>187</v>
      </c>
      <c r="B187" s="1" t="str">
        <f ca="1">IFERROR(__xludf.DUMMYFUNCTION("GOOGLETRANSLATE(A187,""ja"",""en"")"),"words")</f>
        <v>words</v>
      </c>
    </row>
    <row r="188" spans="1:2" ht="15.5">
      <c r="A188" s="2" t="s">
        <v>188</v>
      </c>
      <c r="B188" s="1" t="str">
        <f ca="1">IFERROR(__xludf.DUMMYFUNCTION("GOOGLETRANSLATE(A188,""ja"",""en"")"),"large")</f>
        <v>large</v>
      </c>
    </row>
    <row r="189" spans="1:2" ht="15.5">
      <c r="A189" s="2" t="s">
        <v>189</v>
      </c>
      <c r="B189" s="1" t="str">
        <f ca="1">IFERROR(__xludf.DUMMYFUNCTION("GOOGLETRANSLATE(A189,""ja"",""en"")"),"standing")</f>
        <v>standing</v>
      </c>
    </row>
    <row r="190" spans="1:2" ht="15.5">
      <c r="A190" s="2" t="s">
        <v>190</v>
      </c>
      <c r="B190" s="1" t="str">
        <f ca="1">IFERROR(__xludf.DUMMYFUNCTION("GOOGLETRANSLATE(A190,""ja"",""en"")"),"photograph")</f>
        <v>photograph</v>
      </c>
    </row>
    <row r="191" spans="1:2" ht="15.5">
      <c r="A191" s="2" t="s">
        <v>191</v>
      </c>
      <c r="B191" s="1" t="str">
        <f ca="1">IFERROR(__xludf.DUMMYFUNCTION("GOOGLETRANSLATE(A191,""ja"",""en"")"),"2 people")</f>
        <v>2 people</v>
      </c>
    </row>
    <row r="192" spans="1:2" ht="15.5">
      <c r="A192" s="2" t="s">
        <v>192</v>
      </c>
      <c r="B192" s="1" t="str">
        <f ca="1">IFERROR(__xludf.DUMMYFUNCTION("GOOGLETRANSLATE(A192,""ja"",""en"")"),"explanation")</f>
        <v>explanation</v>
      </c>
    </row>
    <row r="193" spans="1:2" ht="15.5">
      <c r="A193" s="2" t="s">
        <v>193</v>
      </c>
      <c r="B193" s="1" t="str">
        <f ca="1">IFERROR(__xludf.DUMMYFUNCTION("GOOGLETRANSLATE(A193,""ja"",""en"")"),"doctor")</f>
        <v>doctor</v>
      </c>
    </row>
    <row r="194" spans="1:2" ht="15.5">
      <c r="A194" s="2" t="s">
        <v>194</v>
      </c>
      <c r="B194" s="1" t="str">
        <f ca="1">IFERROR(__xludf.DUMMYFUNCTION("GOOGLETRANSLATE(A194,""ja"",""en"")"),"strength")</f>
        <v>strength</v>
      </c>
    </row>
    <row r="195" spans="1:2" ht="15.5">
      <c r="A195" s="2" t="s">
        <v>195</v>
      </c>
      <c r="B195" s="1" t="str">
        <f ca="1">IFERROR(__xludf.DUMMYFUNCTION("GOOGLETRANSLATE(A195,""ja"",""en"")"),"absolute")</f>
        <v>absolute</v>
      </c>
    </row>
    <row r="196" spans="1:2" ht="15.5">
      <c r="A196" s="2" t="s">
        <v>196</v>
      </c>
      <c r="B196" s="1" t="str">
        <f ca="1">IFERROR(__xludf.DUMMYFUNCTION("GOOGLETRANSLATE(A196,""ja"",""en"")"),"seat")</f>
        <v>seat</v>
      </c>
    </row>
    <row r="197" spans="1:2" ht="15.5">
      <c r="A197" s="2" t="s">
        <v>197</v>
      </c>
      <c r="B197" s="1" t="str">
        <f ca="1">IFERROR(__xludf.DUMMYFUNCTION("GOOGLETRANSLATE(A197,""ja"",""en"")"),"country")</f>
        <v>country</v>
      </c>
    </row>
    <row r="198" spans="1:2" ht="15.5">
      <c r="A198" s="2" t="s">
        <v>198</v>
      </c>
      <c r="B198" s="1" t="str">
        <f ca="1">IFERROR(__xludf.DUMMYFUNCTION("GOOGLETRANSLATE(A198,""ja"",""en"")"),"Across the street")</f>
        <v>Across the street</v>
      </c>
    </row>
    <row r="199" spans="1:2" ht="15.5">
      <c r="A199" s="2" t="s">
        <v>199</v>
      </c>
      <c r="B199" s="1" t="str">
        <f ca="1">IFERROR(__xludf.DUMMYFUNCTION("GOOGLETRANSLATE(A199,""ja"",""en"")"),"given name")</f>
        <v>given name</v>
      </c>
    </row>
    <row r="200" spans="1:2" ht="15.5">
      <c r="A200" s="2" t="s">
        <v>200</v>
      </c>
      <c r="B200" s="1" t="str">
        <f ca="1">IFERROR(__xludf.DUMMYFUNCTION("GOOGLETRANSLATE(A200,""ja"",""en"")"),"be")</f>
        <v>be</v>
      </c>
    </row>
    <row r="201" spans="1:2" ht="15.5">
      <c r="A201" s="2" t="s">
        <v>201</v>
      </c>
      <c r="B201" s="1" t="str">
        <f ca="1">IFERROR(__xludf.DUMMYFUNCTION("GOOGLETRANSLATE(A201,""ja"",""en"")"),"Bastard")</f>
        <v>Bastard</v>
      </c>
    </row>
    <row r="202" spans="1:2" ht="15.5">
      <c r="A202" s="2" t="s">
        <v>202</v>
      </c>
      <c r="B202" s="1" t="str">
        <f ca="1">IFERROR(__xludf.DUMMYFUNCTION("GOOGLETRANSLATE(A202,""ja"",""en"")"),"number")</f>
        <v>number</v>
      </c>
    </row>
    <row r="203" spans="1:2" ht="15.5">
      <c r="A203" s="2" t="s">
        <v>203</v>
      </c>
      <c r="B203" s="1" t="str">
        <f ca="1">IFERROR(__xludf.DUMMYFUNCTION("GOOGLETRANSLATE(A203,""ja"",""en"")"),"number one")</f>
        <v>number one</v>
      </c>
    </row>
    <row r="204" spans="1:2" ht="15.5">
      <c r="A204" s="2" t="s">
        <v>204</v>
      </c>
      <c r="B204" s="1" t="str">
        <f ca="1">IFERROR(__xludf.DUMMYFUNCTION("GOOGLETRANSLATE(A204,""ja"",""en"")"),"important")</f>
        <v>important</v>
      </c>
    </row>
    <row r="205" spans="1:2" ht="15.5">
      <c r="A205" s="2" t="s">
        <v>205</v>
      </c>
      <c r="B205" s="1" t="str">
        <f ca="1">IFERROR(__xludf.DUMMYFUNCTION("GOOGLETRANSLATE(A205,""ja"",""en"")"),"situation")</f>
        <v>situation</v>
      </c>
    </row>
    <row r="206" spans="1:2" ht="15.5">
      <c r="A206" s="2" t="s">
        <v>206</v>
      </c>
      <c r="B206" s="1" t="str">
        <f ca="1">IFERROR(__xludf.DUMMYFUNCTION("GOOGLETRANSLATE(A206,""ja"",""en"")"),"fine")</f>
        <v>fine</v>
      </c>
    </row>
    <row r="207" spans="1:2" ht="15.5">
      <c r="A207" s="2" t="s">
        <v>207</v>
      </c>
      <c r="B207" s="1" t="str">
        <f ca="1">IFERROR(__xludf.DUMMYFUNCTION("GOOGLETRANSLATE(A207,""ja"",""en"")"),"water")</f>
        <v>water</v>
      </c>
    </row>
    <row r="208" spans="1:2" ht="15.5">
      <c r="A208" s="2" t="s">
        <v>208</v>
      </c>
      <c r="B208" s="1" t="str">
        <f ca="1">IFERROR(__xludf.DUMMYFUNCTION("GOOGLETRANSLATE(A208,""ja"",""en"")"),"change")</f>
        <v>change</v>
      </c>
    </row>
    <row r="209" spans="1:2" ht="15.5">
      <c r="A209" s="2" t="s">
        <v>209</v>
      </c>
      <c r="B209" s="1" t="str">
        <f ca="1">IFERROR(__xludf.DUMMYFUNCTION("GOOGLETRANSLATE(A209,""ja"",""en"")"),"sufficient")</f>
        <v>sufficient</v>
      </c>
    </row>
    <row r="210" spans="1:2" ht="15.5">
      <c r="A210" s="2" t="s">
        <v>210</v>
      </c>
      <c r="B210" s="1" t="str">
        <f ca="1">IFERROR(__xludf.DUMMYFUNCTION("GOOGLETRANSLATE(A210,""ja"",""en"")"),"week")</f>
        <v>week</v>
      </c>
    </row>
    <row r="211" spans="1:2" ht="15.5">
      <c r="A211" s="2" t="s">
        <v>211</v>
      </c>
      <c r="B211" s="1" t="str">
        <f ca="1">IFERROR(__xludf.DUMMYFUNCTION("GOOGLETRANSLATE(A211,""ja"",""en"")"),"Hi")</f>
        <v>Hi</v>
      </c>
    </row>
    <row r="212" spans="1:2" ht="15.5">
      <c r="A212" s="2" t="s">
        <v>212</v>
      </c>
      <c r="B212" s="1" t="str">
        <f ca="1">IFERROR(__xludf.DUMMYFUNCTION("GOOGLETRANSLATE(A212,""ja"",""en"")"),"father")</f>
        <v>father</v>
      </c>
    </row>
    <row r="213" spans="1:2" ht="15.5">
      <c r="A213" s="2" t="s">
        <v>213</v>
      </c>
      <c r="B213" s="1" t="str">
        <f ca="1">IFERROR(__xludf.DUMMYFUNCTION("GOOGLETRANSLATE(A213,""ja"",""en"")"),"error")</f>
        <v>error</v>
      </c>
    </row>
    <row r="214" spans="1:2" ht="15.5">
      <c r="A214" s="2" t="s">
        <v>214</v>
      </c>
      <c r="B214" s="1" t="str">
        <f ca="1">IFERROR(__xludf.DUMMYFUNCTION("GOOGLETRANSLATE(A214,""ja"",""en"")"),"king")</f>
        <v>king</v>
      </c>
    </row>
    <row r="215" spans="1:2" ht="15.5">
      <c r="A215" s="2" t="s">
        <v>215</v>
      </c>
      <c r="B215" s="1" t="str">
        <f ca="1">IFERROR(__xludf.DUMMYFUNCTION("GOOGLETRANSLATE(A215,""ja"",""en"")"),"roger that")</f>
        <v>roger that</v>
      </c>
    </row>
    <row r="216" spans="1:2" ht="15.5">
      <c r="A216" s="2" t="s">
        <v>216</v>
      </c>
      <c r="B216" s="1" t="str">
        <f ca="1">IFERROR(__xludf.DUMMYFUNCTION("GOOGLETRANSLATE(A216,""ja"",""en"")"),"partner")</f>
        <v>partner</v>
      </c>
    </row>
    <row r="217" spans="1:2" ht="15.5">
      <c r="A217" s="2" t="s">
        <v>217</v>
      </c>
      <c r="B217" s="1" t="str">
        <f ca="1">IFERROR(__xludf.DUMMYFUNCTION("GOOGLETRANSLATE(A217,""ja"",""en"")"),"member")</f>
        <v>member</v>
      </c>
    </row>
    <row r="218" spans="1:2" ht="15.5">
      <c r="A218" s="2" t="s">
        <v>218</v>
      </c>
      <c r="B218" s="1" t="str">
        <f ca="1">IFERROR(__xludf.DUMMYFUNCTION("GOOGLETRANSLATE(A218,""ja"",""en"")"),"voice")</f>
        <v>voice</v>
      </c>
    </row>
    <row r="219" spans="1:2" ht="15.5">
      <c r="A219" s="2" t="s">
        <v>219</v>
      </c>
      <c r="B219" s="1" t="str">
        <f ca="1">IFERROR(__xludf.DUMMYFUNCTION("GOOGLETRANSLATE(A219,""ja"",""en"")"),"See you")</f>
        <v>See you</v>
      </c>
    </row>
    <row r="220" spans="1:2" ht="15.5">
      <c r="A220" s="2" t="s">
        <v>220</v>
      </c>
      <c r="B220" s="1" t="str">
        <f ca="1">IFERROR(__xludf.DUMMYFUNCTION("GOOGLETRANSLATE(A220,""ja"",""en"")"),"sound")</f>
        <v>sound</v>
      </c>
    </row>
    <row r="221" spans="1:2" ht="15.5">
      <c r="A221" s="2" t="s">
        <v>221</v>
      </c>
      <c r="B221" s="1" t="str">
        <f ca="1">IFERROR(__xludf.DUMMYFUNCTION("GOOGLETRANSLATE(A221,""ja"",""en"")"),"many")</f>
        <v>many</v>
      </c>
    </row>
    <row r="222" spans="1:2" ht="15.5">
      <c r="A222" s="2" t="s">
        <v>222</v>
      </c>
      <c r="B222" s="1" t="str">
        <f ca="1">IFERROR(__xludf.DUMMYFUNCTION("GOOGLETRANSLATE(A222,""ja"",""en"")"),"vanish")</f>
        <v>vanish</v>
      </c>
    </row>
    <row r="223" spans="1:2" ht="15.5">
      <c r="A223" s="2" t="s">
        <v>223</v>
      </c>
      <c r="B223" s="1" t="str">
        <f ca="1">IFERROR(__xludf.DUMMYFUNCTION("GOOGLETRANSLATE(A223,""ja"",""en"")"),"company")</f>
        <v>company</v>
      </c>
    </row>
    <row r="224" spans="1:2" ht="15.5">
      <c r="A224" s="2" t="s">
        <v>224</v>
      </c>
      <c r="B224" s="1" t="str">
        <f ca="1">IFERROR(__xludf.DUMMYFUNCTION("GOOGLETRANSLATE(A224,""ja"",""en"")"),"easy")</f>
        <v>easy</v>
      </c>
    </row>
    <row r="225" spans="1:2" ht="15.5">
      <c r="A225" s="2" t="s">
        <v>225</v>
      </c>
      <c r="B225" s="1" t="str">
        <f ca="1">IFERROR(__xludf.DUMMYFUNCTION("GOOGLETRANSLATE(A225,""ja"",""en"")"),"Selection")</f>
        <v>Selection</v>
      </c>
    </row>
    <row r="226" spans="1:2" ht="15.5">
      <c r="A226" s="2" t="s">
        <v>226</v>
      </c>
      <c r="B226" s="1" t="str">
        <f ca="1">IFERROR(__xludf.DUMMYFUNCTION("GOOGLETRANSLATE(A226,""ja"",""en"")"),"disappointing")</f>
        <v>disappointing</v>
      </c>
    </row>
    <row r="227" spans="1:2" ht="15.5">
      <c r="A227" s="2" t="s">
        <v>227</v>
      </c>
      <c r="B227" s="1" t="str">
        <f ca="1">IFERROR(__xludf.DUMMYFUNCTION("GOOGLETRANSLATE(A227,""ja"",""en"")"),"freedom")</f>
        <v>freedom</v>
      </c>
    </row>
    <row r="228" spans="1:2" ht="15.5">
      <c r="A228" s="2" t="s">
        <v>228</v>
      </c>
      <c r="B228" s="1" t="str">
        <f ca="1">IFERROR(__xludf.DUMMYFUNCTION("GOOGLETRANSLATE(A228,""ja"",""en"")"),"himself")</f>
        <v>himself</v>
      </c>
    </row>
    <row r="229" spans="1:2" ht="15.5">
      <c r="A229" s="2" t="s">
        <v>229</v>
      </c>
      <c r="B229" s="1" t="str">
        <f ca="1">IFERROR(__xludf.DUMMYFUNCTION("GOOGLETRANSLATE(A229,""ja"",""en"")"),"etc.")</f>
        <v>etc.</v>
      </c>
    </row>
    <row r="230" spans="1:2" ht="15.5">
      <c r="A230" s="2" t="s">
        <v>230</v>
      </c>
      <c r="B230" s="1" t="str">
        <f ca="1">IFERROR(__xludf.DUMMYFUNCTION("GOOGLETRANSLATE(A230,""ja"",""en"")"),"Together")</f>
        <v>Together</v>
      </c>
    </row>
    <row r="231" spans="1:2" ht="15.5">
      <c r="A231" s="2" t="s">
        <v>231</v>
      </c>
      <c r="B231" s="1" t="str">
        <f ca="1">IFERROR(__xludf.DUMMYFUNCTION("GOOGLETRANSLATE(A231,""ja"",""en"")"),"people")</f>
        <v>people</v>
      </c>
    </row>
    <row r="232" spans="1:2" ht="15.5">
      <c r="A232" s="2" t="s">
        <v>232</v>
      </c>
      <c r="B232" s="1" t="str">
        <f ca="1">IFERROR(__xludf.DUMMYFUNCTION("GOOGLETRANSLATE(A232,""ja"",""en"")"),"report")</f>
        <v>report</v>
      </c>
    </row>
    <row r="233" spans="1:2" ht="15.5">
      <c r="A233" s="2" t="s">
        <v>233</v>
      </c>
      <c r="B233" s="1" t="str">
        <f ca="1">IFERROR(__xludf.DUMMYFUNCTION("GOOGLETRANSLATE(A233,""ja"",""en"")"),"reading")</f>
        <v>reading</v>
      </c>
    </row>
    <row r="234" spans="1:2" ht="15.5">
      <c r="A234" s="2" t="s">
        <v>234</v>
      </c>
      <c r="B234" s="1" t="str">
        <f ca="1">IFERROR(__xludf.DUMMYFUNCTION("GOOGLETRANSLATE(A234,""ja"",""en"")"),"too much")</f>
        <v>too much</v>
      </c>
    </row>
    <row r="235" spans="1:2" ht="15.5">
      <c r="A235" s="2" t="s">
        <v>235</v>
      </c>
      <c r="B235" s="1" t="str">
        <f ca="1">IFERROR(__xludf.DUMMYFUNCTION("GOOGLETRANSLATE(A235,""ja"",""en"")"),"General")</f>
        <v>General</v>
      </c>
    </row>
    <row r="236" spans="1:2" ht="15.5">
      <c r="A236" s="2" t="s">
        <v>236</v>
      </c>
      <c r="B236" s="1" t="str">
        <f ca="1">IFERROR(__xludf.DUMMYFUNCTION("GOOGLETRANSLATE(A236,""ja"",""en"")"),"America")</f>
        <v>America</v>
      </c>
    </row>
    <row r="237" spans="1:2" ht="15.5">
      <c r="A237" s="2" t="s">
        <v>237</v>
      </c>
      <c r="B237" s="1" t="str">
        <f ca="1">IFERROR(__xludf.DUMMYFUNCTION("GOOGLETRANSLATE(A237,""ja"",""en"")"),"Former")</f>
        <v>Former</v>
      </c>
    </row>
    <row r="238" spans="1:2" ht="15.5">
      <c r="A238" s="2" t="s">
        <v>238</v>
      </c>
      <c r="B238" s="1" t="str">
        <f ca="1">IFERROR(__xludf.DUMMYFUNCTION("GOOGLETRANSLATE(A238,""ja"",""en"")"),"instruction")</f>
        <v>instruction</v>
      </c>
    </row>
    <row r="239" spans="1:2" ht="15.5">
      <c r="A239" s="2" t="s">
        <v>239</v>
      </c>
      <c r="B239" s="1" t="str">
        <f ca="1">IFERROR(__xludf.DUMMYFUNCTION("GOOGLETRANSLATE(A239,""ja"",""en"")"),"high")</f>
        <v>high</v>
      </c>
    </row>
    <row r="240" spans="1:2" ht="15.5">
      <c r="A240" s="2" t="s">
        <v>240</v>
      </c>
      <c r="B240" s="1" t="str">
        <f ca="1">IFERROR(__xludf.DUMMYFUNCTION("GOOGLETRANSLATE(A240,""ja"",""en"")"),"body")</f>
        <v>body</v>
      </c>
    </row>
    <row r="241" spans="1:2" ht="15.5">
      <c r="A241" s="2" t="s">
        <v>241</v>
      </c>
      <c r="B241" s="1" t="str">
        <f ca="1">IFERROR(__xludf.DUMMYFUNCTION("GOOGLETRANSLATE(A241,""ja"",""en"")"),"president")</f>
        <v>president</v>
      </c>
    </row>
    <row r="242" spans="1:2" ht="15.5">
      <c r="A242" s="2" t="s">
        <v>242</v>
      </c>
      <c r="B242" s="1" t="str">
        <f ca="1">IFERROR(__xludf.DUMMYFUNCTION("GOOGLETRANSLATE(A242,""ja"",""en"")"),"month")</f>
        <v>month</v>
      </c>
    </row>
    <row r="243" spans="1:2" ht="15.5">
      <c r="A243" s="2" t="s">
        <v>243</v>
      </c>
      <c r="B243" s="1" t="str">
        <f ca="1">IFERROR(__xludf.DUMMYFUNCTION("GOOGLETRANSLATE(A243,""ja"",""en"")"),"police officer")</f>
        <v>police officer</v>
      </c>
    </row>
    <row r="244" spans="1:2" ht="15.5">
      <c r="A244" s="2" t="s">
        <v>244</v>
      </c>
      <c r="B244" s="1" t="str">
        <f ca="1">IFERROR(__xludf.DUMMYFUNCTION("GOOGLETRANSLATE(A244,""ja"",""en"")"),"word")</f>
        <v>word</v>
      </c>
    </row>
    <row r="245" spans="1:2" ht="15.5">
      <c r="A245" s="2" t="s">
        <v>245</v>
      </c>
      <c r="B245" s="1" t="str">
        <f ca="1">IFERROR(__xludf.DUMMYFUNCTION("GOOGLETRANSLATE(A245,""ja"",""en"")"),"school")</f>
        <v>school</v>
      </c>
    </row>
    <row r="246" spans="1:2" ht="15.5">
      <c r="A246" s="2" t="s">
        <v>246</v>
      </c>
      <c r="B246" s="1" t="str">
        <f ca="1">IFERROR(__xludf.DUMMYFUNCTION("GOOGLETRANSLATE(A246,""ja"",""en"")"),"versus")</f>
        <v>versus</v>
      </c>
    </row>
    <row r="247" spans="1:2" ht="15.5">
      <c r="A247" s="2" t="s">
        <v>247</v>
      </c>
      <c r="B247" s="1" t="str">
        <f ca="1">IFERROR(__xludf.DUMMYFUNCTION("GOOGLETRANSLATE(A247,""ja"",""en"")"),"decision")</f>
        <v>decision</v>
      </c>
    </row>
    <row r="248" spans="1:2" ht="15.5">
      <c r="A248" s="2" t="s">
        <v>248</v>
      </c>
      <c r="B248" s="1" t="str">
        <f ca="1">IFERROR(__xludf.DUMMYFUNCTION("GOOGLETRANSLATE(A248,""ja"",""en"")"),"truth")</f>
        <v>truth</v>
      </c>
    </row>
    <row r="249" spans="1:2" ht="15.5">
      <c r="A249" s="2" t="s">
        <v>249</v>
      </c>
      <c r="B249" s="1" t="str">
        <f ca="1">IFERROR(__xludf.DUMMYFUNCTION("GOOGLETRANSLATE(A249,""ja"",""en"")"),"first time")</f>
        <v>first time</v>
      </c>
    </row>
    <row r="250" spans="1:2" ht="15.5">
      <c r="A250" s="2" t="s">
        <v>250</v>
      </c>
      <c r="B250" s="1" t="str">
        <f ca="1">IFERROR(__xludf.DUMMYFUNCTION("GOOGLETRANSLATE(A250,""ja"",""en"")"),"mouth")</f>
        <v>mouth</v>
      </c>
    </row>
    <row r="251" spans="1:2" ht="15.5">
      <c r="A251" s="2" t="s">
        <v>251</v>
      </c>
      <c r="B251" s="1" t="str">
        <f ca="1">IFERROR(__xludf.DUMMYFUNCTION("GOOGLETRANSLATE(A251,""ja"",""en"")"),"hard")</f>
        <v>hard</v>
      </c>
    </row>
    <row r="252" spans="1:2" ht="15.5">
      <c r="A252" s="2" t="s">
        <v>252</v>
      </c>
      <c r="B252" s="1" t="str">
        <f ca="1">IFERROR(__xludf.DUMMYFUNCTION("GOOGLETRANSLATE(A252,""ja"",""en"")"),"Essential")</f>
        <v>Essential</v>
      </c>
    </row>
    <row r="253" spans="1:2" ht="15.5">
      <c r="A253" s="2" t="s">
        <v>253</v>
      </c>
      <c r="B253" s="1" t="str">
        <f ca="1">IFERROR(__xludf.DUMMYFUNCTION("GOOGLETRANSLATE(A253,""ja"",""en"")"),"strange")</f>
        <v>strange</v>
      </c>
    </row>
    <row r="254" spans="1:2" ht="15.5">
      <c r="A254" s="2" t="s">
        <v>254</v>
      </c>
      <c r="B254" s="1" t="str">
        <f ca="1">IFERROR(__xludf.DUMMYFUNCTION("GOOGLETRANSLATE(A254,""ja"",""en"")"),"war")</f>
        <v>war</v>
      </c>
    </row>
    <row r="255" spans="1:2" ht="15.5">
      <c r="A255" s="2" t="s">
        <v>255</v>
      </c>
      <c r="B255" s="1" t="str">
        <f ca="1">IFERROR(__xludf.DUMMYFUNCTION("GOOGLETRANSLATE(A255,""ja"",""en"")"),"studies")</f>
        <v>studies</v>
      </c>
    </row>
    <row r="256" spans="1:2" ht="15.5">
      <c r="A256" s="2" t="s">
        <v>256</v>
      </c>
      <c r="B256" s="1" t="str">
        <f ca="1">IFERROR(__xludf.DUMMYFUNCTION("GOOGLETRANSLATE(A256,""ja"",""en"")"),"over there")</f>
        <v>over there</v>
      </c>
    </row>
    <row r="257" spans="1:2" ht="15.5">
      <c r="A257" s="2" t="s">
        <v>257</v>
      </c>
      <c r="B257" s="1" t="str">
        <f ca="1">IFERROR(__xludf.DUMMYFUNCTION("GOOGLETRANSLATE(A257,""ja"",""en"")"),"weapon")</f>
        <v>weapon</v>
      </c>
    </row>
    <row r="258" spans="1:2" ht="15.5">
      <c r="A258" s="2" t="s">
        <v>258</v>
      </c>
      <c r="B258" s="1" t="str">
        <f ca="1">IFERROR(__xludf.DUMMYFUNCTION("GOOGLETRANSLATE(A258,""ja"",""en"")"),"shop")</f>
        <v>shop</v>
      </c>
    </row>
    <row r="259" spans="1:2" ht="15.5">
      <c r="A259" s="2" t="s">
        <v>259</v>
      </c>
      <c r="B259" s="1" t="str">
        <f ca="1">IFERROR(__xludf.DUMMYFUNCTION("GOOGLETRANSLATE(A259,""ja"",""en"")"),"mother")</f>
        <v>mother</v>
      </c>
    </row>
    <row r="260" spans="1:2" ht="15.5">
      <c r="A260" s="2" t="s">
        <v>260</v>
      </c>
      <c r="B260" s="1" t="str">
        <f ca="1">IFERROR(__xludf.DUMMYFUNCTION("GOOGLETRANSLATE(A260,""ja"",""en"")"),"detective")</f>
        <v>detective</v>
      </c>
    </row>
    <row r="261" spans="1:2" ht="15.5">
      <c r="A261" s="2" t="s">
        <v>261</v>
      </c>
      <c r="B261" s="1" t="str">
        <f ca="1">IFERROR(__xludf.DUMMYFUNCTION("GOOGLETRANSLATE(A261,""ja"",""en"")"),"feeling")</f>
        <v>feeling</v>
      </c>
    </row>
    <row r="262" spans="1:2" ht="15.5">
      <c r="A262" s="2" t="s">
        <v>262</v>
      </c>
      <c r="B262" s="1" t="str">
        <f ca="1">IFERROR(__xludf.DUMMYFUNCTION("GOOGLETRANSLATE(A262,""ja"",""en"")"),"mistake")</f>
        <v>mistake</v>
      </c>
    </row>
    <row r="263" spans="1:2" ht="15.5">
      <c r="A263" s="2" t="s">
        <v>263</v>
      </c>
      <c r="B263" s="1" t="str">
        <f ca="1">IFERROR(__xludf.DUMMYFUNCTION("GOOGLETRANSLATE(A263,""ja"",""en"")"),"luck")</f>
        <v>luck</v>
      </c>
    </row>
    <row r="264" spans="1:2" ht="15.5">
      <c r="A264" s="2" t="s">
        <v>264</v>
      </c>
      <c r="B264" s="1" t="str">
        <f ca="1">IFERROR(__xludf.DUMMYFUNCTION("GOOGLETRANSLATE(A264,""ja"",""en"")"),"record")</f>
        <v>record</v>
      </c>
    </row>
    <row r="265" spans="1:2" ht="15.5">
      <c r="A265" s="2" t="s">
        <v>265</v>
      </c>
      <c r="B265" s="1" t="str">
        <f ca="1">IFERROR(__xludf.DUMMYFUNCTION("GOOGLETRANSLATE(A265,""ja"",""en"")"),"light")</f>
        <v>light</v>
      </c>
    </row>
    <row r="266" spans="1:2" ht="15.5">
      <c r="A266" s="2" t="s">
        <v>266</v>
      </c>
      <c r="B266" s="1" t="str">
        <f ca="1">IFERROR(__xludf.DUMMYFUNCTION("GOOGLETRANSLATE(A266,""ja"",""en"")"),"help")</f>
        <v>help</v>
      </c>
    </row>
    <row r="267" spans="1:2" ht="15.5">
      <c r="A267" s="2" t="s">
        <v>267</v>
      </c>
      <c r="B267" s="1" t="str">
        <f ca="1">IFERROR(__xludf.DUMMYFUNCTION("GOOGLETRANSLATE(A267,""ja"",""en"")"),"deep")</f>
        <v>deep</v>
      </c>
    </row>
    <row r="268" spans="1:2" ht="15.5">
      <c r="A268" s="2" t="s">
        <v>268</v>
      </c>
      <c r="B268" s="1" t="str">
        <f ca="1">IFERROR(__xludf.DUMMYFUNCTION("GOOGLETRANSLATE(A268,""ja"",""en"")"),"calm down")</f>
        <v>calm down</v>
      </c>
    </row>
    <row r="269" spans="1:2" ht="15.5">
      <c r="A269" s="2" t="s">
        <v>269</v>
      </c>
      <c r="B269" s="1" t="str">
        <f ca="1">IFERROR(__xludf.DUMMYFUNCTION("GOOGLETRANSLATE(A269,""ja"",""en"")"),"existence")</f>
        <v>existence</v>
      </c>
    </row>
    <row r="270" spans="1:2" ht="15.5">
      <c r="A270" s="2" t="s">
        <v>270</v>
      </c>
      <c r="B270" s="1" t="str">
        <f ca="1">IFERROR(__xludf.DUMMYFUNCTION("GOOGLETRANSLATE(A270,""ja"",""en"")"),"fruit")</f>
        <v>fruit</v>
      </c>
    </row>
    <row r="271" spans="1:2" ht="15.5">
      <c r="A271" s="2" t="s">
        <v>271</v>
      </c>
      <c r="B271" s="1" t="str">
        <f ca="1">IFERROR(__xludf.DUMMYFUNCTION("GOOGLETRANSLATE(A271,""ja"",""en"")"),"role")</f>
        <v>role</v>
      </c>
    </row>
    <row r="272" spans="1:2" ht="15.5">
      <c r="A272" s="2" t="s">
        <v>272</v>
      </c>
      <c r="B272" s="1" t="str">
        <f ca="1">IFERROR(__xludf.DUMMYFUNCTION("GOOGLETRANSLATE(A272,""ja"",""en"")"),"hospital")</f>
        <v>hospital</v>
      </c>
    </row>
    <row r="273" spans="1:2" ht="15.5">
      <c r="A273" s="2" t="s">
        <v>273</v>
      </c>
      <c r="B273" s="1" t="str">
        <f ca="1">IFERROR(__xludf.DUMMYFUNCTION("GOOGLETRANSLATE(A273,""ja"",""en"")"),"residence")</f>
        <v>residence</v>
      </c>
    </row>
    <row r="274" spans="1:2" ht="15.5">
      <c r="A274" s="2" t="s">
        <v>274</v>
      </c>
      <c r="B274" s="1" t="str">
        <f ca="1">IFERROR(__xludf.DUMMYFUNCTION("GOOGLETRANSLATE(A274,""ja"",""en"")"),"responsibility")</f>
        <v>responsibility</v>
      </c>
    </row>
    <row r="275" spans="1:2" ht="15.5">
      <c r="A275" s="2" t="s">
        <v>275</v>
      </c>
      <c r="B275" s="1" t="str">
        <f ca="1">IFERROR(__xludf.DUMMYFUNCTION("GOOGLETRANSLATE(A275,""ja"",""en"")"),"Ah")</f>
        <v>Ah</v>
      </c>
    </row>
    <row r="276" spans="1:2" ht="15.5">
      <c r="A276" s="2" t="s">
        <v>276</v>
      </c>
      <c r="B276" s="1" t="str">
        <f ca="1">IFERROR(__xludf.DUMMYFUNCTION("GOOGLETRANSLATE(A276,""ja"",""en"")"),"usually")</f>
        <v>usually</v>
      </c>
    </row>
    <row r="277" spans="1:2" ht="15.5">
      <c r="A277" s="2" t="s">
        <v>277</v>
      </c>
      <c r="B277" s="1" t="str">
        <f ca="1">IFERROR(__xludf.DUMMYFUNCTION("GOOGLETRANSLATE(A277,""ja"",""en"")"),"action")</f>
        <v>action</v>
      </c>
    </row>
    <row r="278" spans="1:2" ht="15.5">
      <c r="A278" s="2" t="s">
        <v>278</v>
      </c>
      <c r="B278" s="1" t="str">
        <f ca="1">IFERROR(__xludf.DUMMYFUNCTION("GOOGLETRANSLATE(A278,""ja"",""en"")"),"big")</f>
        <v>big</v>
      </c>
    </row>
    <row r="279" spans="1:2" ht="15.5">
      <c r="A279" s="2" t="s">
        <v>279</v>
      </c>
      <c r="B279" s="1" t="str">
        <f ca="1">IFERROR(__xludf.DUMMYFUNCTION("GOOGLETRANSLATE(A279,""ja"",""en"")"),"monitoring")</f>
        <v>monitoring</v>
      </c>
    </row>
    <row r="280" spans="1:2" ht="15.5">
      <c r="A280" s="2" t="s">
        <v>280</v>
      </c>
      <c r="B280" s="1" t="str">
        <f ca="1">IFERROR(__xludf.DUMMYFUNCTION("GOOGLETRANSLATE(A280,""ja"",""en"")"),"cooperation")</f>
        <v>cooperation</v>
      </c>
    </row>
    <row r="281" spans="1:2" ht="15.5">
      <c r="A281" s="2" t="s">
        <v>281</v>
      </c>
      <c r="B281" s="1" t="str">
        <f ca="1">IFERROR(__xludf.DUMMYFUNCTION("GOOGLETRANSLATE(A281,""ja"",""en"")"),"perhaps")</f>
        <v>perhaps</v>
      </c>
    </row>
    <row r="282" spans="1:2" ht="15.5">
      <c r="A282" s="2" t="s">
        <v>282</v>
      </c>
      <c r="B282" s="1" t="str">
        <f ca="1">IFERROR(__xludf.DUMMYFUNCTION("GOOGLETRANSLATE(A282,""ja"",""en"")"),"actual")</f>
        <v>actual</v>
      </c>
    </row>
    <row r="283" spans="1:2" ht="15.5">
      <c r="A283" s="2" t="s">
        <v>283</v>
      </c>
      <c r="B283" s="1" t="str">
        <f ca="1">IFERROR(__xludf.DUMMYFUNCTION("GOOGLETRANSLATE(A283,""ja"",""en"")"),"feet")</f>
        <v>feet</v>
      </c>
    </row>
    <row r="284" spans="1:2" ht="15.5">
      <c r="A284" s="2" t="s">
        <v>284</v>
      </c>
      <c r="B284" s="1" t="str">
        <f ca="1">IFERROR(__xludf.DUMMYFUNCTION("GOOGLETRANSLATE(A284,""ja"",""en"")"),"earth")</f>
        <v>earth</v>
      </c>
    </row>
    <row r="285" spans="1:2" ht="15.5">
      <c r="A285" s="2" t="s">
        <v>285</v>
      </c>
      <c r="B285" s="1" t="str">
        <f ca="1">IFERROR(__xludf.DUMMYFUNCTION("GOOGLETRANSLATE(A285,""ja"",""en"")"),"life")</f>
        <v>life</v>
      </c>
    </row>
    <row r="286" spans="1:2" ht="15.5">
      <c r="A286" s="2" t="s">
        <v>286</v>
      </c>
      <c r="B286" s="1" t="str">
        <f ca="1">IFERROR(__xludf.DUMMYFUNCTION("GOOGLETRANSLATE(A286,""ja"",""en"")"),"leave to")</f>
        <v>leave to</v>
      </c>
    </row>
    <row r="287" spans="1:2" ht="15.5">
      <c r="A287" s="2" t="s">
        <v>287</v>
      </c>
      <c r="B287" s="1" t="str">
        <f ca="1">IFERROR(__xludf.DUMMYFUNCTION("GOOGLETRANSLATE(A287,""ja"",""en"")"),"feeling")</f>
        <v>feeling</v>
      </c>
    </row>
    <row r="288" spans="1:2" ht="15.5">
      <c r="A288" s="2" t="s">
        <v>288</v>
      </c>
      <c r="B288" s="1" t="str">
        <f ca="1">IFERROR(__xludf.DUMMYFUNCTION("GOOGLETRANSLATE(A288,""ja"",""en"")"),"solution")</f>
        <v>solution</v>
      </c>
    </row>
    <row r="289" spans="1:2" ht="15.5">
      <c r="A289" s="2" t="s">
        <v>289</v>
      </c>
      <c r="B289" s="1" t="str">
        <f ca="1">IFERROR(__xludf.DUMMYFUNCTION("GOOGLETRANSLATE(A289,""ja"",""en"")"),"result")</f>
        <v>result</v>
      </c>
    </row>
    <row r="290" spans="1:2" ht="15.5">
      <c r="A290" s="2" t="s">
        <v>290</v>
      </c>
      <c r="B290" s="1" t="str">
        <f ca="1">IFERROR(__xludf.DUMMYFUNCTION("GOOGLETRANSLATE(A290,""ja"",""en"")"),"investigation")</f>
        <v>investigation</v>
      </c>
    </row>
    <row r="291" spans="1:2" ht="15.5">
      <c r="A291" s="2" t="s">
        <v>291</v>
      </c>
      <c r="B291" s="1" t="str">
        <f ca="1">IFERROR(__xludf.DUMMYFUNCTION("GOOGLETRANSLATE(A291,""ja"",""en"")"),"the study")</f>
        <v>the study</v>
      </c>
    </row>
    <row r="292" spans="1:2" ht="15.5">
      <c r="A292" s="2" t="s">
        <v>292</v>
      </c>
      <c r="B292" s="1" t="str">
        <f ca="1">IFERROR(__xludf.DUMMYFUNCTION("GOOGLETRANSLATE(A292,""ja"",""en"")"),"where")</f>
        <v>where</v>
      </c>
    </row>
    <row r="293" spans="1:2" ht="15.5">
      <c r="A293" s="2" t="s">
        <v>293</v>
      </c>
      <c r="B293" s="1" t="str">
        <f ca="1">IFERROR(__xludf.DUMMYFUNCTION("GOOGLETRANSLATE(A293,""ja"",""en"")"),"discovery")</f>
        <v>discovery</v>
      </c>
    </row>
    <row r="294" spans="1:2" ht="15.5">
      <c r="A294" s="2" t="s">
        <v>294</v>
      </c>
      <c r="B294" s="1" t="str">
        <f ca="1">IFERROR(__xludf.DUMMYFUNCTION("GOOGLETRANSLATE(A294,""ja"",""en"")"),"place")</f>
        <v>place</v>
      </c>
    </row>
    <row r="295" spans="1:2" ht="15.5">
      <c r="A295" s="2" t="s">
        <v>295</v>
      </c>
      <c r="B295" s="1" t="str">
        <f ca="1">IFERROR(__xludf.DUMMYFUNCTION("GOOGLETRANSLATE(A295,""ja"",""en"")"),"important")</f>
        <v>important</v>
      </c>
    </row>
    <row r="296" spans="1:2" ht="15.5">
      <c r="A296" s="2" t="s">
        <v>296</v>
      </c>
      <c r="B296" s="1" t="str">
        <f ca="1">IFERROR(__xludf.DUMMYFUNCTION("GOOGLETRANSLATE(A296,""ja"",""en"")"),"stop")</f>
        <v>stop</v>
      </c>
    </row>
    <row r="297" spans="1:2" ht="15.5">
      <c r="A297" s="2" t="s">
        <v>297</v>
      </c>
      <c r="B297" s="1" t="str">
        <f ca="1">IFERROR(__xludf.DUMMYFUNCTION("GOOGLETRANSLATE(A297,""ja"",""en"")"),"interest")</f>
        <v>interest</v>
      </c>
    </row>
    <row r="298" spans="1:2" ht="15.5">
      <c r="A298" s="2" t="s">
        <v>298</v>
      </c>
      <c r="B298" s="1" t="str">
        <f ca="1">IFERROR(__xludf.DUMMYFUNCTION("GOOGLETRANSLATE(A298,""ja"",""en"")"),"big")</f>
        <v>big</v>
      </c>
    </row>
    <row r="299" spans="1:2" ht="15.5">
      <c r="A299" s="2" t="s">
        <v>299</v>
      </c>
      <c r="B299" s="1" t="str">
        <f ca="1">IFERROR(__xludf.DUMMYFUNCTION("GOOGLETRANSLATE(A299,""ja"",""en"")"),"raw")</f>
        <v>raw</v>
      </c>
    </row>
    <row r="300" spans="1:2" ht="15.5">
      <c r="A300" s="2" t="s">
        <v>300</v>
      </c>
      <c r="B300" s="1" t="str">
        <f ca="1">IFERROR(__xludf.DUMMYFUNCTION("GOOGLETRANSLATE(A300,""ja"",""en"")"),"Hey")</f>
        <v>Hey</v>
      </c>
    </row>
    <row r="301" spans="1:2" ht="15.5">
      <c r="A301" s="2" t="s">
        <v>301</v>
      </c>
      <c r="B301" s="1" t="str">
        <f ca="1">IFERROR(__xludf.DUMMYFUNCTION("GOOGLETRANSLATE(A301,""ja"",""en"")"),"driving")</f>
        <v>driving</v>
      </c>
    </row>
    <row r="302" spans="1:2" ht="15.5">
      <c r="A302" s="2" t="s">
        <v>302</v>
      </c>
      <c r="B302" s="1" t="str">
        <f ca="1">IFERROR(__xludf.DUMMYFUNCTION("GOOGLETRANSLATE(A302,""ja"",""en"")"),"months")</f>
        <v>months</v>
      </c>
    </row>
    <row r="303" spans="1:2" ht="15.5">
      <c r="A303" s="2" t="s">
        <v>303</v>
      </c>
      <c r="B303" s="1" t="str">
        <f ca="1">IFERROR(__xludf.DUMMYFUNCTION("GOOGLETRANSLATE(A303,""ja"",""en"")"),"Many")</f>
        <v>Many</v>
      </c>
    </row>
    <row r="304" spans="1:2" ht="15.5">
      <c r="A304" s="2" t="s">
        <v>304</v>
      </c>
      <c r="B304" s="1" t="str">
        <f ca="1">IFERROR(__xludf.DUMMYFUNCTION("GOOGLETRANSLATE(A304,""ja"",""en"")"),"1 person")</f>
        <v>1 person</v>
      </c>
    </row>
    <row r="305" spans="1:2" ht="15.5">
      <c r="A305" s="2" t="s">
        <v>305</v>
      </c>
      <c r="B305" s="1" t="str">
        <f ca="1">IFERROR(__xludf.DUMMYFUNCTION("GOOGLETRANSLATE(A305,""ja"",""en"")"),"number")</f>
        <v>number</v>
      </c>
    </row>
    <row r="306" spans="1:2" ht="15.5">
      <c r="A306" s="2" t="s">
        <v>306</v>
      </c>
      <c r="B306" s="1" t="str">
        <f ca="1">IFERROR(__xludf.DUMMYFUNCTION("GOOGLETRANSLATE(A306,""ja"",""en"")"),"situation")</f>
        <v>situation</v>
      </c>
    </row>
    <row r="307" spans="1:2" ht="15.5">
      <c r="A307" s="2" t="s">
        <v>307</v>
      </c>
      <c r="B307" s="1" t="str">
        <f ca="1">IFERROR(__xludf.DUMMYFUNCTION("GOOGLETRANSLATE(A307,""ja"",""en"")"),"come")</f>
        <v>come</v>
      </c>
    </row>
    <row r="308" spans="1:2" ht="15.5">
      <c r="A308" s="2" t="s">
        <v>308</v>
      </c>
      <c r="B308" s="1" t="str">
        <f ca="1">IFERROR(__xludf.DUMMYFUNCTION("GOOGLETRANSLATE(A308,""ja"",""en"")"),"Open")</f>
        <v>Open</v>
      </c>
    </row>
    <row r="309" spans="1:2" ht="15.5">
      <c r="A309" s="2" t="s">
        <v>309</v>
      </c>
      <c r="B309" s="1" t="str">
        <f ca="1">IFERROR(__xludf.DUMMYFUNCTION("GOOGLETRANSLATE(A309,""ja"",""en"")"),"good")</f>
        <v>good</v>
      </c>
    </row>
    <row r="310" spans="1:2" ht="15.5">
      <c r="A310" s="2" t="s">
        <v>310</v>
      </c>
      <c r="B310" s="1" t="str">
        <f ca="1">IFERROR(__xludf.DUMMYFUNCTION("GOOGLETRANSLATE(A310,""ja"",""en"")"),"done")</f>
        <v>done</v>
      </c>
    </row>
    <row r="311" spans="1:2" ht="15.5">
      <c r="A311" s="2" t="s">
        <v>311</v>
      </c>
      <c r="B311" s="1" t="str">
        <f ca="1">IFERROR(__xludf.DUMMYFUNCTION("GOOGLETRANSLATE(A311,""ja"",""en"")"),"case")</f>
        <v>case</v>
      </c>
    </row>
    <row r="312" spans="1:2" ht="15.5">
      <c r="A312" s="2" t="s">
        <v>312</v>
      </c>
      <c r="B312" s="1" t="str">
        <f ca="1">IFERROR(__xludf.DUMMYFUNCTION("GOOGLETRANSLATE(A312,""ja"",""en"")"),"prison sentence")</f>
        <v>prison sentence</v>
      </c>
    </row>
    <row r="313" spans="1:2" ht="15.5">
      <c r="A313" s="2" t="s">
        <v>313</v>
      </c>
      <c r="B313" s="1" t="str">
        <f ca="1">IFERROR(__xludf.DUMMYFUNCTION("GOOGLETRANSLATE(A313,""ja"",""en"")"),"next time")</f>
        <v>next time</v>
      </c>
    </row>
    <row r="314" spans="1:2" ht="15.5">
      <c r="A314" s="2" t="s">
        <v>314</v>
      </c>
      <c r="B314" s="1" t="str">
        <f ca="1">IFERROR(__xludf.DUMMYFUNCTION("GOOGLETRANSLATE(A314,""ja"",""en"")"),"other than")</f>
        <v>other than</v>
      </c>
    </row>
    <row r="315" spans="1:2" ht="15.5">
      <c r="A315" s="2" t="s">
        <v>315</v>
      </c>
      <c r="B315" s="1" t="str">
        <f ca="1">IFERROR(__xludf.DUMMYFUNCTION("GOOGLETRANSLATE(A315,""ja"",""en"")"),"morning")</f>
        <v>morning</v>
      </c>
    </row>
    <row r="316" spans="1:2" ht="15.5">
      <c r="A316" s="2" t="s">
        <v>316</v>
      </c>
      <c r="B316" s="1" t="str">
        <f ca="1">IFERROR(__xludf.DUMMYFUNCTION("GOOGLETRANSLATE(A316,""ja"",""en"")"),"flight")</f>
        <v>flight</v>
      </c>
    </row>
    <row r="317" spans="1:2" ht="15.5">
      <c r="A317" s="2" t="s">
        <v>317</v>
      </c>
      <c r="B317" s="1" t="str">
        <f ca="1">IFERROR(__xludf.DUMMYFUNCTION("GOOGLETRANSLATE(A317,""ja"",""en"")"),"not much")</f>
        <v>not much</v>
      </c>
    </row>
    <row r="318" spans="1:2" ht="15.5">
      <c r="A318" s="2" t="s">
        <v>318</v>
      </c>
      <c r="B318" s="1" t="str">
        <f ca="1">IFERROR(__xludf.DUMMYFUNCTION("GOOGLETRANSLATE(A318,""ja"",""en"")"),"near")</f>
        <v>near</v>
      </c>
    </row>
    <row r="319" spans="1:2" ht="15.5">
      <c r="A319" s="2" t="s">
        <v>319</v>
      </c>
      <c r="B319" s="1" t="str">
        <f ca="1">IFERROR(__xludf.DUMMYFUNCTION("GOOGLETRANSLATE(A319,""ja"",""en"")"),"behind")</f>
        <v>behind</v>
      </c>
    </row>
    <row r="320" spans="1:2" ht="15.5">
      <c r="A320" s="2" t="s">
        <v>320</v>
      </c>
      <c r="B320" s="1" t="str">
        <f ca="1">IFERROR(__xludf.DUMMYFUNCTION("GOOGLETRANSLATE(A320,""ja"",""en"")"),"the purpose")</f>
        <v>the purpose</v>
      </c>
    </row>
    <row r="321" spans="1:2" ht="15.5">
      <c r="A321" s="2" t="s">
        <v>321</v>
      </c>
      <c r="B321" s="1" t="str">
        <f ca="1">IFERROR(__xludf.DUMMYFUNCTION("GOOGLETRANSLATE(A321,""ja"",""en"")"),"song")</f>
        <v>song</v>
      </c>
    </row>
    <row r="322" spans="1:2" ht="15.5">
      <c r="A322" s="2" t="s">
        <v>322</v>
      </c>
      <c r="B322" s="1" t="str">
        <f ca="1">IFERROR(__xludf.DUMMYFUNCTION("GOOGLETRANSLATE(A322,""ja"",""en"")"),"Interesting")</f>
        <v>Interesting</v>
      </c>
    </row>
    <row r="323" spans="1:2" ht="15.5">
      <c r="A323" s="2" t="s">
        <v>323</v>
      </c>
      <c r="B323" s="1" t="str">
        <f ca="1">IFERROR(__xludf.DUMMYFUNCTION("GOOGLETRANSLATE(A323,""ja"",""en"")"),"defense")</f>
        <v>defense</v>
      </c>
    </row>
    <row r="324" spans="1:2" ht="15.5">
      <c r="A324" s="2" t="s">
        <v>324</v>
      </c>
      <c r="B324" s="1" t="str">
        <f ca="1">IFERROR(__xludf.DUMMYFUNCTION("GOOGLETRANSLATE(A324,""ja"",""en"")"),"customer")</f>
        <v>customer</v>
      </c>
    </row>
    <row r="325" spans="1:2" ht="15.5">
      <c r="A325" s="2" t="s">
        <v>325</v>
      </c>
      <c r="B325" s="1" t="str">
        <f ca="1">IFERROR(__xludf.DUMMYFUNCTION("GOOGLETRANSLATE(A325,""ja"",""en"")"),"Sale")</f>
        <v>Sale</v>
      </c>
    </row>
    <row r="326" spans="1:2" ht="15.5">
      <c r="A326" s="2" t="s">
        <v>326</v>
      </c>
      <c r="B326" s="1" t="str">
        <f ca="1">IFERROR(__xludf.DUMMYFUNCTION("GOOGLETRANSLATE(A326,""ja"",""en"")"),"special")</f>
        <v>special</v>
      </c>
    </row>
    <row r="327" spans="1:2" ht="15.5">
      <c r="A327" s="2" t="s">
        <v>327</v>
      </c>
      <c r="B327" s="1" t="str">
        <f ca="1">IFERROR(__xludf.DUMMYFUNCTION("GOOGLETRANSLATE(A327,""ja"",""en"")"),"yesterday")</f>
        <v>yesterday</v>
      </c>
    </row>
    <row r="328" spans="1:2" ht="15.5">
      <c r="A328" s="2" t="s">
        <v>328</v>
      </c>
      <c r="B328" s="1" t="str">
        <f ca="1">IFERROR(__xludf.DUMMYFUNCTION("GOOGLETRANSLATE(A328,""ja"",""en"")"),"little")</f>
        <v>little</v>
      </c>
    </row>
    <row r="329" spans="1:2" ht="15.5">
      <c r="A329" s="2" t="s">
        <v>329</v>
      </c>
      <c r="B329" s="1" t="str">
        <f ca="1">IFERROR(__xludf.DUMMYFUNCTION("GOOGLETRANSLATE(A329,""ja"",""en"")"),"recognition")</f>
        <v>recognition</v>
      </c>
    </row>
    <row r="330" spans="1:2" ht="15.5">
      <c r="A330" s="2" t="s">
        <v>330</v>
      </c>
      <c r="B330" s="1" t="str">
        <f ca="1">IFERROR(__xludf.DUMMYFUNCTION("GOOGLETRANSLATE(A330,""ja"",""en"")"),"cadaver")</f>
        <v>cadaver</v>
      </c>
    </row>
    <row r="331" spans="1:2" ht="15.5">
      <c r="A331" s="2" t="s">
        <v>331</v>
      </c>
      <c r="B331" s="1" t="str">
        <f ca="1">IFERROR(__xludf.DUMMYFUNCTION("GOOGLETRANSLATE(A331,""ja"",""en"")"),"doctor")</f>
        <v>doctor</v>
      </c>
    </row>
    <row r="332" spans="1:2" ht="15.5">
      <c r="A332" s="2" t="s">
        <v>332</v>
      </c>
      <c r="B332" s="1" t="str">
        <f ca="1">IFERROR(__xludf.DUMMYFUNCTION("GOOGLETRANSLATE(A332,""ja"",""en"")"),"Device")</f>
        <v>Device</v>
      </c>
    </row>
    <row r="333" spans="1:2" ht="15.5">
      <c r="A333" s="2" t="s">
        <v>333</v>
      </c>
      <c r="B333" s="1" t="str">
        <f ca="1">IFERROR(__xludf.DUMMYFUNCTION("GOOGLETRANSLATE(A333,""ja"",""en"")"),"jointly")</f>
        <v>jointly</v>
      </c>
    </row>
    <row r="334" spans="1:2" ht="15.5">
      <c r="A334" s="2" t="s">
        <v>334</v>
      </c>
      <c r="B334" s="1" t="str">
        <f ca="1">IFERROR(__xludf.DUMMYFUNCTION("GOOGLETRANSLATE(A334,""ja"",""en"")"),"only")</f>
        <v>only</v>
      </c>
    </row>
    <row r="335" spans="1:2" ht="15.5">
      <c r="A335" s="2" t="s">
        <v>335</v>
      </c>
      <c r="B335" s="1" t="str">
        <f ca="1">IFERROR(__xludf.DUMMYFUNCTION("GOOGLETRANSLATE(A335,""ja"",""en"")"),"That kind of thing")</f>
        <v>That kind of thing</v>
      </c>
    </row>
    <row r="336" spans="1:2" ht="15.5">
      <c r="A336" s="2" t="s">
        <v>336</v>
      </c>
      <c r="B336" s="1" t="str">
        <f ca="1">IFERROR(__xludf.DUMMYFUNCTION("GOOGLETRANSLATE(A336,""ja"",""en"")"),"not clear")</f>
        <v>not clear</v>
      </c>
    </row>
    <row r="337" spans="1:2" ht="15.5">
      <c r="A337" s="2" t="s">
        <v>337</v>
      </c>
      <c r="B337" s="1" t="str">
        <f ca="1">IFERROR(__xludf.DUMMYFUNCTION("GOOGLETRANSLATE(A337,""ja"",""en"")"),"as long as")</f>
        <v>as long as</v>
      </c>
    </row>
    <row r="338" spans="1:2" ht="15.5">
      <c r="A338" s="2" t="s">
        <v>338</v>
      </c>
      <c r="B338" s="1" t="str">
        <f ca="1">IFERROR(__xludf.DUMMYFUNCTION("GOOGLETRANSLATE(A338,""ja"",""en"")"),"credit")</f>
        <v>credit</v>
      </c>
    </row>
    <row r="339" spans="1:2" ht="15.5">
      <c r="A339" s="2" t="s">
        <v>339</v>
      </c>
      <c r="B339" s="1" t="str">
        <f ca="1">IFERROR(__xludf.DUMMYFUNCTION("GOOGLETRANSLATE(A339,""ja"",""en"")"),"beauty")</f>
        <v>beauty</v>
      </c>
    </row>
    <row r="340" spans="1:2" ht="15.5">
      <c r="A340" s="2" t="s">
        <v>340</v>
      </c>
      <c r="B340" s="1" t="str">
        <f ca="1">IFERROR(__xludf.DUMMYFUNCTION("GOOGLETRANSLATE(A340,""ja"",""en"")"),"preparation")</f>
        <v>preparation</v>
      </c>
    </row>
    <row r="341" spans="1:2" ht="15.5">
      <c r="A341" s="2" t="s">
        <v>341</v>
      </c>
      <c r="B341" s="1" t="str">
        <f ca="1">IFERROR(__xludf.DUMMYFUNCTION("GOOGLETRANSLATE(A341,""ja"",""en"")"),"talk")</f>
        <v>talk</v>
      </c>
    </row>
    <row r="342" spans="1:2" ht="15.5">
      <c r="A342" s="2" t="s">
        <v>342</v>
      </c>
      <c r="B342" s="1" t="str">
        <f ca="1">IFERROR(__xludf.DUMMYFUNCTION("GOOGLETRANSLATE(A342,""ja"",""en"")"),"move")</f>
        <v>move</v>
      </c>
    </row>
    <row r="343" spans="1:2" ht="15.5">
      <c r="A343" s="2" t="s">
        <v>343</v>
      </c>
      <c r="B343" s="1" t="str">
        <f ca="1">IFERROR(__xludf.DUMMYFUNCTION("GOOGLETRANSLATE(A343,""ja"",""en"")"),"movie")</f>
        <v>movie</v>
      </c>
    </row>
    <row r="344" spans="1:2" ht="15.5">
      <c r="A344" s="2" t="s">
        <v>344</v>
      </c>
      <c r="B344" s="1" t="str">
        <f ca="1">IFERROR(__xludf.DUMMYFUNCTION("GOOGLETRANSLATE(A344,""ja"",""en"")"),"Misaki")</f>
        <v>Misaki</v>
      </c>
    </row>
    <row r="345" spans="1:2" ht="15.5">
      <c r="A345" s="2" t="s">
        <v>345</v>
      </c>
      <c r="B345" s="1" t="str">
        <f ca="1">IFERROR(__xludf.DUMMYFUNCTION("GOOGLETRANSLATE(A345,""ja"",""en"")"),"transaction")</f>
        <v>transaction</v>
      </c>
    </row>
    <row r="346" spans="1:2" ht="15.5">
      <c r="A346" s="2" t="s">
        <v>346</v>
      </c>
      <c r="B346" s="1" t="str">
        <f ca="1">IFERROR(__xludf.DUMMYFUNCTION("GOOGLETRANSLATE(A346,""ja"",""en"")"),"recently")</f>
        <v>recently</v>
      </c>
    </row>
    <row r="347" spans="1:2" ht="15.5">
      <c r="A347" s="2" t="s">
        <v>347</v>
      </c>
      <c r="B347" s="1" t="str">
        <f ca="1">IFERROR(__xludf.DUMMYFUNCTION("GOOGLETRANSLATE(A347,""ja"",""en"")"),"On-site")</f>
        <v>On-site</v>
      </c>
    </row>
    <row r="348" spans="1:2" ht="15.5">
      <c r="A348" s="2" t="s">
        <v>348</v>
      </c>
      <c r="B348" s="1" t="str">
        <f ca="1">IFERROR(__xludf.DUMMYFUNCTION("GOOGLETRANSLATE(A348,""ja"",""en"")"),"accident")</f>
        <v>accident</v>
      </c>
    </row>
    <row r="349" spans="1:2" ht="15.5">
      <c r="A349" s="2" t="s">
        <v>349</v>
      </c>
      <c r="B349" s="1" t="str">
        <f ca="1">IFERROR(__xludf.DUMMYFUNCTION("GOOGLETRANSLATE(A349,""ja"",""en"")"),"guys")</f>
        <v>guys</v>
      </c>
    </row>
    <row r="350" spans="1:2" ht="15.5">
      <c r="A350" s="2" t="s">
        <v>350</v>
      </c>
      <c r="B350" s="1" t="str">
        <f ca="1">IFERROR(__xludf.DUMMYFUNCTION("GOOGLETRANSLATE(A350,""ja"",""en"")"),"past")</f>
        <v>past</v>
      </c>
    </row>
    <row r="351" spans="1:2" ht="15.5">
      <c r="A351" s="2" t="s">
        <v>351</v>
      </c>
      <c r="B351" s="1" t="str">
        <f ca="1">IFERROR(__xludf.DUMMYFUNCTION("GOOGLETRANSLATE(A351,""ja"",""en"")"),"absolutely")</f>
        <v>absolutely</v>
      </c>
    </row>
    <row r="352" spans="1:2" ht="15.5">
      <c r="A352" s="2" t="s">
        <v>352</v>
      </c>
      <c r="B352" s="1" t="str">
        <f ca="1">IFERROR(__xludf.DUMMYFUNCTION("GOOGLETRANSLATE(A352,""ja"",""en"")"),"choice")</f>
        <v>choice</v>
      </c>
    </row>
    <row r="353" spans="1:2" ht="15.5">
      <c r="A353" s="2" t="s">
        <v>353</v>
      </c>
      <c r="B353" s="1" t="str">
        <f ca="1">IFERROR(__xludf.DUMMYFUNCTION("GOOGLETRANSLATE(A353,""ja"",""en"")"),"complete")</f>
        <v>complete</v>
      </c>
    </row>
    <row r="354" spans="1:2" ht="15.5">
      <c r="A354" s="2" t="s">
        <v>354</v>
      </c>
      <c r="B354" s="1" t="str">
        <f ca="1">IFERROR(__xludf.DUMMYFUNCTION("GOOGLETRANSLATE(A354,""ja"",""en"")"),"believe")</f>
        <v>believe</v>
      </c>
    </row>
    <row r="355" spans="1:2" ht="15.5">
      <c r="A355" s="2" t="s">
        <v>355</v>
      </c>
      <c r="B355" s="1" t="str">
        <f ca="1">IFERROR(__xludf.DUMMYFUNCTION("GOOGLETRANSLATE(A355,""ja"",""en"")"),"trust")</f>
        <v>trust</v>
      </c>
    </row>
    <row r="356" spans="1:2" ht="15.5">
      <c r="A356" s="2" t="s">
        <v>356</v>
      </c>
      <c r="B356" s="1" t="str">
        <f ca="1">IFERROR(__xludf.DUMMYFUNCTION("GOOGLETRANSLATE(A356,""ja"",""en"")"),"town")</f>
        <v>town</v>
      </c>
    </row>
    <row r="357" spans="1:2" ht="15.5">
      <c r="A357" s="2" t="s">
        <v>357</v>
      </c>
      <c r="B357" s="1" t="str">
        <f ca="1">IFERROR(__xludf.DUMMYFUNCTION("GOOGLETRANSLATE(A357,""ja"",""en"")"),"why")</f>
        <v>why</v>
      </c>
    </row>
    <row r="358" spans="1:2" ht="15.5">
      <c r="A358" s="2" t="s">
        <v>358</v>
      </c>
      <c r="B358" s="1" t="str">
        <f ca="1">IFERROR(__xludf.DUMMYFUNCTION("GOOGLETRANSLATE(A358,""ja"",""en"")"),"beginning")</f>
        <v>beginning</v>
      </c>
    </row>
    <row r="359" spans="1:2" ht="15.5">
      <c r="A359" s="2" t="s">
        <v>359</v>
      </c>
      <c r="B359" s="1" t="str">
        <f ca="1">IFERROR(__xludf.DUMMYFUNCTION("GOOGLETRANSLATE(A359,""ja"",""en"")"),"spirit")</f>
        <v>spirit</v>
      </c>
    </row>
    <row r="360" spans="1:2" ht="15.5">
      <c r="A360" s="2" t="s">
        <v>360</v>
      </c>
      <c r="B360" s="1" t="str">
        <f ca="1">IFERROR(__xludf.DUMMYFUNCTION("GOOGLETRANSLATE(A360,""ja"",""en"")"),"attached")</f>
        <v>attached</v>
      </c>
    </row>
    <row r="361" spans="1:2" ht="15.5">
      <c r="A361" s="2" t="s">
        <v>361</v>
      </c>
      <c r="B361" s="1" t="str">
        <f ca="1">IFERROR(__xludf.DUMMYFUNCTION("GOOGLETRANSLATE(A361,""ja"",""en"")"),"fault")</f>
        <v>fault</v>
      </c>
    </row>
    <row r="362" spans="1:2" ht="15.5">
      <c r="A362" s="2" t="s">
        <v>362</v>
      </c>
      <c r="B362" s="1" t="str">
        <f ca="1">IFERROR(__xludf.DUMMYFUNCTION("GOOGLETRANSLATE(A362,""ja"",""en"")"),"girl")</f>
        <v>girl</v>
      </c>
    </row>
    <row r="363" spans="1:2" ht="15.5">
      <c r="A363" s="2" t="s">
        <v>363</v>
      </c>
      <c r="B363" s="1" t="str">
        <f ca="1">IFERROR(__xludf.DUMMYFUNCTION("GOOGLETRANSLATE(A363,""ja"",""en"")"),"Notice")</f>
        <v>Notice</v>
      </c>
    </row>
    <row r="364" spans="1:2" ht="15.5">
      <c r="A364" s="2" t="s">
        <v>364</v>
      </c>
      <c r="B364" s="1" t="str">
        <f ca="1">IFERROR(__xludf.DUMMYFUNCTION("GOOGLETRANSLATE(A364,""ja"",""en"")"),"memory")</f>
        <v>memory</v>
      </c>
    </row>
    <row r="365" spans="1:2" ht="15.5">
      <c r="A365" s="2" t="s">
        <v>365</v>
      </c>
      <c r="B365" s="1" t="str">
        <f ca="1">IFERROR(__xludf.DUMMYFUNCTION("GOOGLETRANSLATE(A365,""ja"",""en"")"),"Do your best")</f>
        <v>Do your best</v>
      </c>
    </row>
    <row r="366" spans="1:2" ht="15.5">
      <c r="A366" s="2" t="s">
        <v>9</v>
      </c>
      <c r="B366" s="1" t="str">
        <f ca="1">IFERROR(__xludf.DUMMYFUNCTION("GOOGLETRANSLATE(A366,""ja"",""en"")"),"people")</f>
        <v>people</v>
      </c>
    </row>
    <row r="367" spans="1:2" ht="15.5">
      <c r="A367" s="2" t="s">
        <v>366</v>
      </c>
      <c r="B367" s="1" t="str">
        <f ca="1">IFERROR(__xludf.DUMMYFUNCTION("GOOGLETRANSLATE(A367,""ja"",""en"")"),"nice")</f>
        <v>nice</v>
      </c>
    </row>
    <row r="368" spans="1:2" ht="15.5">
      <c r="A368" s="2" t="s">
        <v>367</v>
      </c>
      <c r="B368" s="1" t="str">
        <f ca="1">IFERROR(__xludf.DUMMYFUNCTION("GOOGLETRANSLATE(A368,""ja"",""en"")"),"body")</f>
        <v>body</v>
      </c>
    </row>
    <row r="369" spans="1:2" ht="15.5">
      <c r="A369" s="2" t="s">
        <v>368</v>
      </c>
      <c r="B369" s="1" t="str">
        <f ca="1">IFERROR(__xludf.DUMMYFUNCTION("GOOGLETRANSLATE(A369,""ja"",""en"")"),"value")</f>
        <v>value</v>
      </c>
    </row>
    <row r="370" spans="1:2" ht="15.5">
      <c r="A370" s="2" t="s">
        <v>369</v>
      </c>
      <c r="B370" s="1" t="str">
        <f ca="1">IFERROR(__xludf.DUMMYFUNCTION("GOOGLETRANSLATE(A370,""ja"",""en"")"),"Yes")</f>
        <v>Yes</v>
      </c>
    </row>
    <row r="371" spans="1:2" ht="15.5">
      <c r="A371" s="2" t="s">
        <v>370</v>
      </c>
      <c r="B371" s="1" t="str">
        <f ca="1">IFERROR(__xludf.DUMMYFUNCTION("GOOGLETRANSLATE(A371,""ja"",""en"")"),"emergency")</f>
        <v>emergency</v>
      </c>
    </row>
    <row r="372" spans="1:2" ht="15.5">
      <c r="A372" s="2" t="s">
        <v>371</v>
      </c>
      <c r="B372" s="1" t="str">
        <f ca="1">IFERROR(__xludf.DUMMYFUNCTION("GOOGLETRANSLATE(A372,""ja"",""en"")"),"three")</f>
        <v>three</v>
      </c>
    </row>
    <row r="373" spans="1:2" ht="15.5">
      <c r="A373" s="2" t="s">
        <v>372</v>
      </c>
      <c r="B373" s="1" t="str">
        <f ca="1">IFERROR(__xludf.DUMMYFUNCTION("GOOGLETRANSLATE(A373,""ja"",""en"")"),"most")</f>
        <v>most</v>
      </c>
    </row>
    <row r="374" spans="1:2" ht="15.5">
      <c r="A374" s="2" t="s">
        <v>373</v>
      </c>
      <c r="B374" s="1" t="str">
        <f ca="1">IFERROR(__xludf.DUMMYFUNCTION("GOOGLETRANSLATE(A374,""ja"",""en"")"),"parents")</f>
        <v>parents</v>
      </c>
    </row>
    <row r="375" spans="1:2" ht="15.5">
      <c r="A375" s="2" t="s">
        <v>374</v>
      </c>
      <c r="B375" s="1" t="str">
        <f ca="1">IFERROR(__xludf.DUMMYFUNCTION("GOOGLETRANSLATE(A375,""ja"",""en"")"),"person")</f>
        <v>person</v>
      </c>
    </row>
    <row r="376" spans="1:2" ht="15.5">
      <c r="A376" s="2" t="s">
        <v>375</v>
      </c>
      <c r="B376" s="1" t="str">
        <f ca="1">IFERROR(__xludf.DUMMYFUNCTION("GOOGLETRANSLATE(A376,""ja"",""en"")"),"born")</f>
        <v>born</v>
      </c>
    </row>
    <row r="377" spans="1:2" ht="15.5">
      <c r="A377" s="2" t="s">
        <v>376</v>
      </c>
      <c r="B377" s="1" t="str">
        <f ca="1">IFERROR(__xludf.DUMMYFUNCTION("GOOGLETRANSLATE(A377,""ja"",""en"")"),"security")</f>
        <v>security</v>
      </c>
    </row>
    <row r="378" spans="1:2" ht="15.5">
      <c r="A378" s="2" t="s">
        <v>377</v>
      </c>
      <c r="B378" s="1" t="str">
        <f ca="1">IFERROR(__xludf.DUMMYFUNCTION("GOOGLETRANSLATE(A378,""ja"",""en"")"),"Previously")</f>
        <v>Previously</v>
      </c>
    </row>
    <row r="379" spans="1:2" ht="15.5">
      <c r="A379" s="2" t="s">
        <v>378</v>
      </c>
      <c r="B379" s="1" t="str">
        <f ca="1">IFERROR(__xludf.DUMMYFUNCTION("GOOGLETRANSLATE(A379,""ja"",""en"")"),"Safely")</f>
        <v>Safely</v>
      </c>
    </row>
    <row r="380" spans="1:2" ht="15.5">
      <c r="A380" s="2" t="s">
        <v>379</v>
      </c>
      <c r="B380" s="1" t="str">
        <f ca="1">IFERROR(__xludf.DUMMYFUNCTION("GOOGLETRANSLATE(A380,""ja"",""en"")"),"Listen")</f>
        <v>Listen</v>
      </c>
    </row>
    <row r="381" spans="1:2" ht="15.5">
      <c r="A381" s="2" t="s">
        <v>380</v>
      </c>
      <c r="B381" s="1" t="str">
        <f ca="1">IFERROR(__xludf.DUMMYFUNCTION("GOOGLETRANSLATE(A381,""ja"",""en"")"),"never")</f>
        <v>never</v>
      </c>
    </row>
    <row r="382" spans="1:2" ht="15.5">
      <c r="A382" s="2" t="s">
        <v>381</v>
      </c>
      <c r="B382" s="1" t="str">
        <f ca="1">IFERROR(__xludf.DUMMYFUNCTION("GOOGLETRANSLATE(A382,""ja"",""en"")"),"bank")</f>
        <v>bank</v>
      </c>
    </row>
    <row r="383" spans="1:2" ht="15.5">
      <c r="A383" s="2" t="s">
        <v>382</v>
      </c>
      <c r="B383" s="1" t="str">
        <f ca="1">IFERROR(__xludf.DUMMYFUNCTION("GOOGLETRANSLATE(A383,""ja"",""en"")"),"fool")</f>
        <v>fool</v>
      </c>
    </row>
    <row r="384" spans="1:2" ht="15.5">
      <c r="A384" s="2" t="s">
        <v>383</v>
      </c>
      <c r="B384" s="1" t="str">
        <f ca="1">IFERROR(__xludf.DUMMYFUNCTION("GOOGLETRANSLATE(A384,""ja"",""en"")"),"trial")</f>
        <v>trial</v>
      </c>
    </row>
    <row r="385" spans="1:2" ht="15.5">
      <c r="A385" s="2" t="s">
        <v>384</v>
      </c>
      <c r="B385" s="1" t="str">
        <f ca="1">IFERROR(__xludf.DUMMYFUNCTION("GOOGLETRANSLATE(A385,""ja"",""en"")"),"descending")</f>
        <v>descending</v>
      </c>
    </row>
    <row r="386" spans="1:2" ht="15.5">
      <c r="A386" s="2" t="s">
        <v>385</v>
      </c>
      <c r="B386" s="1" t="str">
        <f ca="1">IFERROR(__xludf.DUMMYFUNCTION("GOOGLETRANSLATE(A386,""ja"",""en"")"),"university")</f>
        <v>university</v>
      </c>
    </row>
    <row r="387" spans="1:2" ht="15.5">
      <c r="A387" s="2" t="s">
        <v>386</v>
      </c>
      <c r="B387" s="1" t="str">
        <f ca="1">IFERROR(__xludf.DUMMYFUNCTION("GOOGLETRANSLATE(A387,""ja"",""en"")"),"state")</f>
        <v>state</v>
      </c>
    </row>
    <row r="388" spans="1:2" ht="15.5">
      <c r="A388" s="2" t="s">
        <v>387</v>
      </c>
      <c r="B388" s="1" t="str">
        <f ca="1">IFERROR(__xludf.DUMMYFUNCTION("GOOGLETRANSLATE(A388,""ja"",""en"")"),"this time")</f>
        <v>this time</v>
      </c>
    </row>
    <row r="389" spans="1:2" ht="15.5">
      <c r="A389" s="2" t="s">
        <v>388</v>
      </c>
      <c r="B389" s="1" t="str">
        <f ca="1">IFERROR(__xludf.DUMMYFUNCTION("GOOGLETRANSLATE(A389,""ja"",""en"")"),"sky")</f>
        <v>sky</v>
      </c>
    </row>
    <row r="390" spans="1:2" ht="15.5">
      <c r="A390" s="2" t="s">
        <v>389</v>
      </c>
      <c r="B390" s="1" t="str">
        <f ca="1">IFERROR(__xludf.DUMMYFUNCTION("GOOGLETRANSLATE(A390,""ja"",""en"")"),"experience")</f>
        <v>experience</v>
      </c>
    </row>
    <row r="391" spans="1:2" ht="15.5">
      <c r="A391" s="2" t="s">
        <v>390</v>
      </c>
      <c r="B391" s="1" t="str">
        <f ca="1">IFERROR(__xludf.DUMMYFUNCTION("GOOGLETRANSLATE(A391,""ja"",""en"")"),"genuine")</f>
        <v>genuine</v>
      </c>
    </row>
    <row r="392" spans="1:2" ht="15.5">
      <c r="A392" s="2" t="s">
        <v>391</v>
      </c>
      <c r="B392" s="1" t="str">
        <f ca="1">IFERROR(__xludf.DUMMYFUNCTION("GOOGLETRANSLATE(A392,""ja"",""en"")"),"Department")</f>
        <v>Department</v>
      </c>
    </row>
    <row r="393" spans="1:2" ht="15.5">
      <c r="A393" s="2" t="s">
        <v>392</v>
      </c>
      <c r="B393" s="1" t="str">
        <f ca="1">IFERROR(__xludf.DUMMYFUNCTION("GOOGLETRANSLATE(A393,""ja"",""en"")"),"transformation")</f>
        <v>transformation</v>
      </c>
    </row>
    <row r="394" spans="1:2" ht="15.5">
      <c r="A394" s="2" t="s">
        <v>393</v>
      </c>
      <c r="B394" s="1" t="str">
        <f ca="1">IFERROR(__xludf.DUMMYFUNCTION("GOOGLETRANSLATE(A394,""ja"",""en"")"),"future")</f>
        <v>future</v>
      </c>
    </row>
    <row r="395" spans="1:2" ht="15.5">
      <c r="A395" s="2" t="s">
        <v>394</v>
      </c>
      <c r="B395" s="1" t="str">
        <f ca="1">IFERROR(__xludf.DUMMYFUNCTION("GOOGLETRANSLATE(A395,""ja"",""en"")"),"Honesty")</f>
        <v>Honesty</v>
      </c>
    </row>
    <row r="396" spans="1:2" ht="15.5">
      <c r="A396" s="2" t="s">
        <v>395</v>
      </c>
      <c r="B396" s="1" t="str">
        <f ca="1">IFERROR(__xludf.DUMMYFUNCTION("GOOGLETRANSLATE(A396,""ja"",""en"")"),"yearly")</f>
        <v>yearly</v>
      </c>
    </row>
    <row r="397" spans="1:2" ht="15.5">
      <c r="A397" s="2" t="s">
        <v>396</v>
      </c>
      <c r="B397" s="1" t="str">
        <f ca="1">IFERROR(__xludf.DUMMYFUNCTION("GOOGLETRANSLATE(A397,""ja"",""en"")"),"waste")</f>
        <v>waste</v>
      </c>
    </row>
    <row r="398" spans="1:2" ht="15.5">
      <c r="A398" s="2" t="s">
        <v>397</v>
      </c>
      <c r="B398" s="1" t="str">
        <f ca="1">IFERROR(__xludf.DUMMYFUNCTION("GOOGLETRANSLATE(A398,""ja"",""en"")"),"Appearance")</f>
        <v>Appearance</v>
      </c>
    </row>
    <row r="399" spans="1:2" ht="15.5">
      <c r="A399" s="2" t="s">
        <v>398</v>
      </c>
      <c r="B399" s="1" t="str">
        <f ca="1">IFERROR(__xludf.DUMMYFUNCTION("GOOGLETRANSLATE(A399,""ja"",""en"")"),"island")</f>
        <v>island</v>
      </c>
    </row>
    <row r="400" spans="1:2" ht="15.5">
      <c r="A400" s="2" t="s">
        <v>399</v>
      </c>
      <c r="B400" s="1" t="str">
        <f ca="1">IFERROR(__xludf.DUMMYFUNCTION("GOOGLETRANSLATE(A400,""ja"",""en"")"),"disease")</f>
        <v>disease</v>
      </c>
    </row>
    <row r="401" spans="1:2" ht="15.5">
      <c r="A401" s="2" t="s">
        <v>400</v>
      </c>
      <c r="B401" s="1" t="str">
        <f ca="1">IFERROR(__xludf.DUMMYFUNCTION("GOOGLETRANSLATE(A401,""ja"",""en"")"),"Inside")</f>
        <v>Inside</v>
      </c>
    </row>
    <row r="402" spans="1:2" ht="15.5">
      <c r="A402" s="2" t="s">
        <v>401</v>
      </c>
      <c r="B402" s="1" t="str">
        <f ca="1">IFERROR(__xludf.DUMMYFUNCTION("GOOGLETRANSLATE(A402,""ja"",""en"")"),"wind")</f>
        <v>wind</v>
      </c>
    </row>
    <row r="403" spans="1:2" ht="15.5">
      <c r="A403" s="2" t="s">
        <v>402</v>
      </c>
      <c r="B403" s="1" t="str">
        <f ca="1">IFERROR(__xludf.DUMMYFUNCTION("GOOGLETRANSLATE(A403,""ja"",""en"")"),"fine")</f>
        <v>fine</v>
      </c>
    </row>
    <row r="404" spans="1:2" ht="15.5">
      <c r="A404" s="2" t="s">
        <v>403</v>
      </c>
      <c r="B404" s="1" t="str">
        <f ca="1">IFERROR(__xludf.DUMMYFUNCTION("GOOGLETRANSLATE(A404,""ja"",""en"")"),"treatment")</f>
        <v>treatment</v>
      </c>
    </row>
    <row r="405" spans="1:2" ht="15.5">
      <c r="A405" s="2" t="s">
        <v>404</v>
      </c>
      <c r="B405" s="1" t="str">
        <f ca="1">IFERROR(__xludf.DUMMYFUNCTION("GOOGLETRANSLATE(A405,""ja"",""en"")"),"schedule")</f>
        <v>schedule</v>
      </c>
    </row>
    <row r="406" spans="1:2" ht="15.5">
      <c r="A406" s="2" t="s">
        <v>405</v>
      </c>
      <c r="B406" s="1" t="str">
        <f ca="1">IFERROR(__xludf.DUMMYFUNCTION("GOOGLETRANSLATE(A406,""ja"",""en"")"),"point")</f>
        <v>point</v>
      </c>
    </row>
    <row r="407" spans="1:2" ht="15.5">
      <c r="A407" s="2" t="s">
        <v>9</v>
      </c>
      <c r="B407" s="1" t="str">
        <f ca="1">IFERROR(__xludf.DUMMYFUNCTION("GOOGLETRANSLATE(A407,""ja"",""en"")"),"people")</f>
        <v>people</v>
      </c>
    </row>
    <row r="408" spans="1:2" ht="15.5">
      <c r="A408" s="2" t="s">
        <v>406</v>
      </c>
      <c r="B408" s="1" t="str">
        <f ca="1">IFERROR(__xludf.DUMMYFUNCTION("GOOGLETRANSLATE(A408,""ja"",""en"")"),"permission")</f>
        <v>permission</v>
      </c>
    </row>
    <row r="409" spans="1:2" ht="15.5">
      <c r="A409" s="2" t="s">
        <v>407</v>
      </c>
      <c r="B409" s="1" t="str">
        <f ca="1">IFERROR(__xludf.DUMMYFUNCTION("GOOGLETRANSLATE(A409,""ja"",""en"")"),"courage")</f>
        <v>courage</v>
      </c>
    </row>
    <row r="410" spans="1:2" ht="15.5">
      <c r="A410" s="2" t="s">
        <v>408</v>
      </c>
      <c r="B410" s="1" t="str">
        <f ca="1">IFERROR(__xludf.DUMMYFUNCTION("GOOGLETRANSLATE(A410,""ja"",""en"")"),"worst")</f>
        <v>worst</v>
      </c>
    </row>
    <row r="411" spans="1:2" ht="15.5">
      <c r="A411" s="2" t="s">
        <v>409</v>
      </c>
      <c r="B411" s="1" t="str">
        <f ca="1">IFERROR(__xludf.DUMMYFUNCTION("GOOGLETRANSLATE(A411,""ja"",""en"")"),"Seriously")</f>
        <v>Seriously</v>
      </c>
    </row>
    <row r="412" spans="1:2" ht="15.5">
      <c r="A412" s="2" t="s">
        <v>410</v>
      </c>
      <c r="B412" s="1" t="str">
        <f ca="1">IFERROR(__xludf.DUMMYFUNCTION("GOOGLETRANSLATE(A412,""ja"",""en"")"),"not at all")</f>
        <v>not at all</v>
      </c>
    </row>
    <row r="413" spans="1:2" ht="15.5">
      <c r="A413" s="2" t="s">
        <v>411</v>
      </c>
      <c r="B413" s="1" t="str">
        <f ca="1">IFERROR(__xludf.DUMMYFUNCTION("GOOGLETRANSLATE(A413,""ja"",""en"")"),"mission")</f>
        <v>mission</v>
      </c>
    </row>
    <row r="414" spans="1:2" ht="15.5">
      <c r="A414" s="2" t="s">
        <v>412</v>
      </c>
      <c r="B414" s="1" t="str">
        <f ca="1">IFERROR(__xludf.DUMMYFUNCTION("GOOGLETRANSLATE(A414,""ja"",""en"")"),"Japan")</f>
        <v>Japan</v>
      </c>
    </row>
    <row r="415" spans="1:2" ht="15.5">
      <c r="A415" s="2" t="s">
        <v>413</v>
      </c>
      <c r="B415" s="1" t="str">
        <f ca="1">IFERROR(__xludf.DUMMYFUNCTION("GOOGLETRANSLATE(A415,""ja"",""en"")"),"strategy")</f>
        <v>strategy</v>
      </c>
    </row>
    <row r="416" spans="1:2" ht="15.5">
      <c r="A416" s="2" t="s">
        <v>414</v>
      </c>
      <c r="B416" s="1" t="str">
        <f ca="1">IFERROR(__xludf.DUMMYFUNCTION("GOOGLETRANSLATE(A416,""ja"",""en"")"),"success")</f>
        <v>success</v>
      </c>
    </row>
    <row r="417" spans="1:2" ht="15.5">
      <c r="A417" s="2" t="s">
        <v>415</v>
      </c>
      <c r="B417" s="1" t="str">
        <f ca="1">IFERROR(__xludf.DUMMYFUNCTION("GOOGLETRANSLATE(A417,""ja"",""en"")"),"Susumu")</f>
        <v>Susumu</v>
      </c>
    </row>
    <row r="418" spans="1:2" ht="15.5">
      <c r="A418" s="2" t="s">
        <v>416</v>
      </c>
      <c r="B418" s="1" t="str">
        <f ca="1">IFERROR(__xludf.DUMMYFUNCTION("GOOGLETRANSLATE(A418,""ja"",""en"")"),"approach")</f>
        <v>approach</v>
      </c>
    </row>
    <row r="419" spans="1:2" ht="15.5">
      <c r="A419" s="2" t="s">
        <v>417</v>
      </c>
      <c r="B419" s="1" t="str">
        <f ca="1">IFERROR(__xludf.DUMMYFUNCTION("GOOGLETRANSLATE(A419,""ja"",""en"")"),"Goods")</f>
        <v>Goods</v>
      </c>
    </row>
    <row r="420" spans="1:2" ht="15.5">
      <c r="A420" s="2" t="s">
        <v>418</v>
      </c>
      <c r="B420" s="1" t="str">
        <f ca="1">IFERROR(__xludf.DUMMYFUNCTION("GOOGLETRANSLATE(A420,""ja"",""en"")"),"Disappear")</f>
        <v>Disappear</v>
      </c>
    </row>
    <row r="421" spans="1:2" ht="15.5">
      <c r="A421" s="2" t="s">
        <v>419</v>
      </c>
      <c r="B421" s="1" t="str">
        <f ca="1">IFERROR(__xludf.DUMMYFUNCTION("GOOGLETRANSLATE(A421,""ja"",""en"")"),"small")</f>
        <v>small</v>
      </c>
    </row>
    <row r="422" spans="1:2" ht="15.5">
      <c r="A422" s="2" t="s">
        <v>420</v>
      </c>
      <c r="B422" s="1" t="str">
        <f ca="1">IFERROR(__xludf.DUMMYFUNCTION("GOOGLETRANSLATE(A422,""ja"",""en"")"),"science")</f>
        <v>science</v>
      </c>
    </row>
    <row r="423" spans="1:2" ht="15.5">
      <c r="A423" s="2" t="s">
        <v>421</v>
      </c>
      <c r="B423" s="1" t="str">
        <f ca="1">IFERROR(__xludf.DUMMYFUNCTION("GOOGLETRANSLATE(A423,""ja"",""en"")"),"release")</f>
        <v>release</v>
      </c>
    </row>
    <row r="424" spans="1:2" ht="15.5">
      <c r="A424" s="2" t="s">
        <v>422</v>
      </c>
      <c r="B424" s="1" t="str">
        <f ca="1">IFERROR(__xludf.DUMMYFUNCTION("GOOGLETRANSLATE(A424,""ja"",""en"")"),"Beyond")</f>
        <v>Beyond</v>
      </c>
    </row>
    <row r="425" spans="1:2" ht="15.5">
      <c r="A425" s="2" t="s">
        <v>423</v>
      </c>
      <c r="B425" s="1" t="str">
        <f ca="1">IFERROR(__xludf.DUMMYFUNCTION("GOOGLETRANSLATE(A425,""ja"",""en"")"),"fact")</f>
        <v>fact</v>
      </c>
    </row>
    <row r="426" spans="1:2" ht="15.5">
      <c r="A426" s="2" t="s">
        <v>424</v>
      </c>
      <c r="B426" s="1" t="str">
        <f ca="1">IFERROR(__xludf.DUMMYFUNCTION("GOOGLETRANSLATE(A426,""ja"",""en"")"),"food")</f>
        <v>food</v>
      </c>
    </row>
    <row r="427" spans="1:2" ht="15.5">
      <c r="A427" s="2" t="s">
        <v>425</v>
      </c>
      <c r="B427" s="1" t="str">
        <f ca="1">IFERROR(__xludf.DUMMYFUNCTION("GOOGLETRANSLATE(A427,""ja"",""en"")"),"Seki")</f>
        <v>Seki</v>
      </c>
    </row>
    <row r="428" spans="1:2" ht="15.5">
      <c r="A428" s="2" t="s">
        <v>426</v>
      </c>
      <c r="B428" s="1" t="str">
        <f ca="1">IFERROR(__xludf.DUMMYFUNCTION("GOOGLETRANSLATE(A428,""ja"",""en"")"),"fight")</f>
        <v>fight</v>
      </c>
    </row>
    <row r="429" spans="1:2" ht="15.5">
      <c r="A429" s="2" t="s">
        <v>427</v>
      </c>
      <c r="B429" s="1" t="str">
        <f ca="1">IFERROR(__xludf.DUMMYFUNCTION("GOOGLETRANSLATE(A429,""ja"",""en"")"),"boy")</f>
        <v>boy</v>
      </c>
    </row>
    <row r="430" spans="1:2" ht="15.5">
      <c r="A430" s="2" t="s">
        <v>428</v>
      </c>
      <c r="B430" s="1" t="str">
        <f ca="1">IFERROR(__xludf.DUMMYFUNCTION("GOOGLETRANSLATE(A430,""ja"",""en"")"),"explosion")</f>
        <v>explosion</v>
      </c>
    </row>
    <row r="431" spans="1:2" ht="15.5">
      <c r="A431" s="2" t="s">
        <v>429</v>
      </c>
      <c r="B431" s="1" t="str">
        <f ca="1">IFERROR(__xludf.DUMMYFUNCTION("GOOGLETRANSLATE(A431,""ja"",""en"")"),"reality")</f>
        <v>reality</v>
      </c>
    </row>
    <row r="432" spans="1:2" ht="15.5">
      <c r="A432" s="2" t="s">
        <v>430</v>
      </c>
      <c r="B432" s="1" t="str">
        <f ca="1">IFERROR(__xludf.DUMMYFUNCTION("GOOGLETRANSLATE(A432,""ja"",""en"")"),"protection")</f>
        <v>protection</v>
      </c>
    </row>
    <row r="433" spans="1:2" ht="15.5">
      <c r="A433" s="2" t="s">
        <v>431</v>
      </c>
      <c r="B433" s="1" t="str">
        <f ca="1">IFERROR(__xludf.DUMMYFUNCTION("GOOGLETRANSLATE(A433,""ja"",""en"")"),"underground")</f>
        <v>underground</v>
      </c>
    </row>
    <row r="434" spans="1:2" ht="15.5">
      <c r="A434" s="2" t="s">
        <v>432</v>
      </c>
      <c r="B434" s="1" t="str">
        <f ca="1">IFERROR(__xludf.DUMMYFUNCTION("GOOGLETRANSLATE(A434,""ja"",""en"")"),"squad")</f>
        <v>squad</v>
      </c>
    </row>
    <row r="435" spans="1:2" ht="15.5">
      <c r="A435" s="2" t="s">
        <v>433</v>
      </c>
      <c r="B435" s="1" t="str">
        <f ca="1">IFERROR(__xludf.DUMMYFUNCTION("GOOGLETRANSLATE(A435,""ja"",""en"")"),"earth")</f>
        <v>earth</v>
      </c>
    </row>
    <row r="436" spans="1:2" ht="15.5">
      <c r="A436" s="2" t="s">
        <v>434</v>
      </c>
      <c r="B436" s="1" t="str">
        <f ca="1">IFERROR(__xludf.DUMMYFUNCTION("GOOGLETRANSLATE(A436,""ja"",""en"")"),"Farewell")</f>
        <v>Farewell</v>
      </c>
    </row>
    <row r="437" spans="1:2" ht="15.5">
      <c r="A437" s="2" t="s">
        <v>435</v>
      </c>
      <c r="B437" s="1" t="str">
        <f ca="1">IFERROR(__xludf.DUMMYFUNCTION("GOOGLETRANSLATE(A437,""ja"",""en"")"),"era")</f>
        <v>era</v>
      </c>
    </row>
    <row r="438" spans="1:2" ht="15.5">
      <c r="A438" s="2" t="s">
        <v>436</v>
      </c>
      <c r="B438" s="1" t="str">
        <f ca="1">IFERROR(__xludf.DUMMYFUNCTION("GOOGLETRANSLATE(A438,""ja"",""en"")"),"Use it")</f>
        <v>Use it</v>
      </c>
    </row>
    <row r="439" spans="1:2" ht="15.5">
      <c r="A439" s="2" t="s">
        <v>437</v>
      </c>
      <c r="B439" s="1" t="str">
        <f ca="1">IFERROR(__xludf.DUMMYFUNCTION("GOOGLETRANSLATE(A439,""ja"",""en"")"),"organization")</f>
        <v>organization</v>
      </c>
    </row>
    <row r="440" spans="1:2" ht="15.5">
      <c r="A440" s="2" t="s">
        <v>438</v>
      </c>
      <c r="B440" s="1" t="str">
        <f ca="1">IFERROR(__xludf.DUMMYFUNCTION("GOOGLETRANSLATE(A440,""ja"",""en"")"),"formula")</f>
        <v>formula</v>
      </c>
    </row>
    <row r="441" spans="1:2" ht="15.5">
      <c r="A441" s="2" t="s">
        <v>439</v>
      </c>
      <c r="B441" s="1" t="str">
        <f ca="1">IFERROR(__xludf.DUMMYFUNCTION("GOOGLETRANSLATE(A441,""ja"",""en"")"),"Calm down")</f>
        <v>Calm down</v>
      </c>
    </row>
    <row r="442" spans="1:2" ht="15.5">
      <c r="A442" s="2" t="s">
        <v>440</v>
      </c>
      <c r="B442" s="1" t="str">
        <f ca="1">IFERROR(__xludf.DUMMYFUNCTION("GOOGLETRANSLATE(A442,""ja"",""en"")"),"animal")</f>
        <v>animal</v>
      </c>
    </row>
    <row r="443" spans="1:2" ht="15.5">
      <c r="A443" s="2" t="s">
        <v>441</v>
      </c>
      <c r="B443" s="1" t="str">
        <f ca="1">IFERROR(__xludf.DUMMYFUNCTION("GOOGLETRANSLATE(A443,""ja"",""en"")"),"none")</f>
        <v>none</v>
      </c>
    </row>
    <row r="444" spans="1:2" ht="15.5">
      <c r="A444" s="2" t="s">
        <v>442</v>
      </c>
      <c r="B444" s="1" t="str">
        <f ca="1">IFERROR(__xludf.DUMMYFUNCTION("GOOGLETRANSLATE(A444,""ja"",""en"")"),"The bottom is")</f>
        <v>The bottom is</v>
      </c>
    </row>
    <row r="445" spans="1:2" ht="15.5">
      <c r="A445" s="2" t="s">
        <v>443</v>
      </c>
      <c r="B445" s="1" t="str">
        <f ca="1">IFERROR(__xludf.DUMMYFUNCTION("GOOGLETRANSLATE(A445,""ja"",""en"")"),"technology")</f>
        <v>technology</v>
      </c>
    </row>
    <row r="446" spans="1:2" ht="15.5">
      <c r="A446" s="2" t="s">
        <v>444</v>
      </c>
      <c r="B446" s="1" t="str">
        <f ca="1">IFERROR(__xludf.DUMMYFUNCTION("GOOGLETRANSLATE(A446,""ja"",""en"")"),"individual")</f>
        <v>individual</v>
      </c>
    </row>
    <row r="447" spans="1:2" ht="15.5">
      <c r="A447" s="2" t="s">
        <v>445</v>
      </c>
      <c r="B447" s="1" t="str">
        <f ca="1">IFERROR(__xludf.DUMMYFUNCTION("GOOGLETRANSLATE(A447,""ja"",""en"")"),"expectations")</f>
        <v>expectations</v>
      </c>
    </row>
    <row r="448" spans="1:2" ht="15.5">
      <c r="A448" s="2" t="s">
        <v>446</v>
      </c>
      <c r="B448" s="1" t="str">
        <f ca="1">IFERROR(__xludf.DUMMYFUNCTION("GOOGLETRANSLATE(A448,""ja"",""en"")"),"condition")</f>
        <v>condition</v>
      </c>
    </row>
    <row r="449" spans="1:2" ht="15.5">
      <c r="A449" s="2" t="s">
        <v>447</v>
      </c>
      <c r="B449" s="1" t="str">
        <f ca="1">IFERROR(__xludf.DUMMYFUNCTION("GOOGLETRANSLATE(A449,""ja"",""en"")"),"line")</f>
        <v>line</v>
      </c>
    </row>
    <row r="450" spans="1:2" ht="15.5">
      <c r="A450" s="2" t="s">
        <v>448</v>
      </c>
      <c r="B450" s="1" t="str">
        <f ca="1">IFERROR(__xludf.DUMMYFUNCTION("GOOGLETRANSLATE(A450,""ja"",""en"")"),"station")</f>
        <v>station</v>
      </c>
    </row>
    <row r="451" spans="1:2" ht="15.5">
      <c r="A451" s="2" t="s">
        <v>449</v>
      </c>
      <c r="B451" s="1" t="str">
        <f ca="1">IFERROR(__xludf.DUMMYFUNCTION("GOOGLETRANSLATE(A451,""ja"",""en"")"),"use")</f>
        <v>use</v>
      </c>
    </row>
    <row r="452" spans="1:2" ht="15.5">
      <c r="A452" s="2" t="s">
        <v>450</v>
      </c>
      <c r="B452" s="1" t="str">
        <f ca="1">IFERROR(__xludf.DUMMYFUNCTION("GOOGLETRANSLATE(A452,""ja"",""en"")"),"master")</f>
        <v>master</v>
      </c>
    </row>
    <row r="453" spans="1:2" ht="15.5">
      <c r="A453" s="2" t="s">
        <v>451</v>
      </c>
      <c r="B453" s="1" t="str">
        <f ca="1">IFERROR(__xludf.DUMMYFUNCTION("GOOGLETRANSLATE(A453,""ja"",""en"")"),"Hall")</f>
        <v>Hall</v>
      </c>
    </row>
    <row r="454" spans="1:2" ht="15.5">
      <c r="A454" s="2" t="s">
        <v>452</v>
      </c>
      <c r="B454" s="1" t="str">
        <f ca="1">IFERROR(__xludf.DUMMYFUNCTION("GOOGLETRANSLATE(A454,""ja"",""en"")"),"every day")</f>
        <v>every day</v>
      </c>
    </row>
    <row r="455" spans="1:2" ht="15.5">
      <c r="A455" s="2" t="s">
        <v>453</v>
      </c>
      <c r="B455" s="1" t="str">
        <f ca="1">IFERROR(__xludf.DUMMYFUNCTION("GOOGLETRANSLATE(A455,""ja"",""en"")"),"With")</f>
        <v>With</v>
      </c>
    </row>
    <row r="456" spans="1:2" ht="15.5">
      <c r="A456" s="2" t="s">
        <v>454</v>
      </c>
      <c r="B456" s="1" t="str">
        <f ca="1">IFERROR(__xludf.DUMMYFUNCTION("GOOGLETRANSLATE(A456,""ja"",""en"")"),"Naturally")</f>
        <v>Naturally</v>
      </c>
    </row>
    <row r="457" spans="1:2" ht="15.5">
      <c r="A457" s="2" t="s">
        <v>455</v>
      </c>
      <c r="B457" s="1" t="str">
        <f ca="1">IFERROR(__xludf.DUMMYFUNCTION("GOOGLETRANSLATE(A457,""ja"",""en"")"),"patient")</f>
        <v>patient</v>
      </c>
    </row>
    <row r="458" spans="1:2" ht="15.5">
      <c r="A458" s="2" t="s">
        <v>456</v>
      </c>
      <c r="B458" s="1" t="str">
        <f ca="1">IFERROR(__xludf.DUMMYFUNCTION("GOOGLETRANSLATE(A458,""ja"",""en"")"),"all")</f>
        <v>all</v>
      </c>
    </row>
    <row r="459" spans="1:2" ht="15.5">
      <c r="A459" s="2" t="s">
        <v>457</v>
      </c>
      <c r="B459" s="1" t="str">
        <f ca="1">IFERROR(__xludf.DUMMYFUNCTION("GOOGLETRANSLATE(A459,""ja"",""en"")"),"this morning")</f>
        <v>this morning</v>
      </c>
    </row>
    <row r="460" spans="1:2" ht="15.5">
      <c r="A460" s="2" t="s">
        <v>458</v>
      </c>
      <c r="B460" s="1" t="str">
        <f ca="1">IFERROR(__xludf.DUMMYFUNCTION("GOOGLETRANSLATE(A460,""ja"",""en"")"),"spend time")</f>
        <v>spend time</v>
      </c>
    </row>
    <row r="461" spans="1:2" ht="15.5">
      <c r="A461" s="2" t="s">
        <v>459</v>
      </c>
      <c r="B461" s="1" t="str">
        <f ca="1">IFERROR(__xludf.DUMMYFUNCTION("GOOGLETRANSLATE(A461,""ja"",""en"")"),"horse")</f>
        <v>horse</v>
      </c>
    </row>
    <row r="462" spans="1:2" ht="15.5">
      <c r="A462" s="2" t="s">
        <v>460</v>
      </c>
      <c r="B462" s="1" t="str">
        <f ca="1">IFERROR(__xludf.DUMMYFUNCTION("GOOGLETRANSLATE(A462,""ja"",""en"")"),"ah")</f>
        <v>ah</v>
      </c>
    </row>
    <row r="463" spans="1:2" ht="15.5">
      <c r="A463" s="2" t="s">
        <v>461</v>
      </c>
      <c r="B463" s="1" t="str">
        <f ca="1">IFERROR(__xludf.DUMMYFUNCTION("GOOGLETRANSLATE(A463,""ja"",""en"")"),"I")</f>
        <v>I</v>
      </c>
    </row>
    <row r="464" spans="1:2" ht="15.5">
      <c r="A464" s="2" t="s">
        <v>462</v>
      </c>
      <c r="B464" s="1" t="str">
        <f ca="1">IFERROR(__xludf.DUMMYFUNCTION("GOOGLETRANSLATE(A464,""ja"",""en"")"),"standing")</f>
        <v>standing</v>
      </c>
    </row>
    <row r="465" spans="1:2" ht="15.5">
      <c r="A465" s="2" t="s">
        <v>463</v>
      </c>
      <c r="B465" s="1" t="str">
        <f ca="1">IFERROR(__xludf.DUMMYFUNCTION("GOOGLETRANSLATE(A465,""ja"",""en"")"),"hell")</f>
        <v>hell</v>
      </c>
    </row>
    <row r="466" spans="1:2" ht="15.5">
      <c r="A466" s="2" t="s">
        <v>464</v>
      </c>
      <c r="B466" s="1" t="str">
        <f ca="1">IFERROR(__xludf.DUMMYFUNCTION("GOOGLETRANSLATE(A466,""ja"",""en"")"),":")</f>
        <v>:</v>
      </c>
    </row>
    <row r="467" spans="1:2" ht="15.5">
      <c r="A467" s="2" t="s">
        <v>465</v>
      </c>
      <c r="B467" s="1" t="str">
        <f ca="1">IFERROR(__xludf.DUMMYFUNCTION("GOOGLETRANSLATE(A467,""ja"",""en"")"),"If")</f>
        <v>If</v>
      </c>
    </row>
    <row r="468" spans="1:2" ht="15.5">
      <c r="A468" s="2" t="s">
        <v>466</v>
      </c>
      <c r="B468" s="1" t="str">
        <f ca="1">IFERROR(__xludf.DUMMYFUNCTION("GOOGLETRANSLATE(A468,""ja"",""en"")"),"Continued")</f>
        <v>Continued</v>
      </c>
    </row>
    <row r="469" spans="1:2" ht="15.5">
      <c r="A469" s="2" t="s">
        <v>467</v>
      </c>
      <c r="B469" s="1" t="str">
        <f ca="1">IFERROR(__xludf.DUMMYFUNCTION("GOOGLETRANSLATE(A469,""ja"",""en"")"),"His Majesty")</f>
        <v>His Majesty</v>
      </c>
    </row>
    <row r="470" spans="1:2" ht="15.5">
      <c r="A470" s="2" t="s">
        <v>468</v>
      </c>
      <c r="B470" s="1" t="str">
        <f ca="1">IFERROR(__xludf.DUMMYFUNCTION("GOOGLETRANSLATE(A470,""ja"",""en"")"),"small")</f>
        <v>small</v>
      </c>
    </row>
    <row r="471" spans="1:2" ht="15.5">
      <c r="A471" s="2" t="s">
        <v>469</v>
      </c>
      <c r="B471" s="1" t="str">
        <f ca="1">IFERROR(__xludf.DUMMYFUNCTION("GOOGLETRANSLATE(A471,""ja"",""en"")"),"fire")</f>
        <v>fire</v>
      </c>
    </row>
    <row r="472" spans="1:2" ht="15.5">
      <c r="A472" s="2" t="s">
        <v>470</v>
      </c>
      <c r="B472" s="1" t="str">
        <f ca="1">IFERROR(__xludf.DUMMYFUNCTION("GOOGLETRANSLATE(A472,""ja"",""en"")"),"I'm fine")</f>
        <v>I'm fine</v>
      </c>
    </row>
    <row r="473" spans="1:2" ht="15.5">
      <c r="A473" s="2" t="s">
        <v>471</v>
      </c>
      <c r="B473" s="1" t="str">
        <f ca="1">IFERROR(__xludf.DUMMYFUNCTION("GOOGLETRANSLATE(A473,""ja"",""en"")"),"care")</f>
        <v>care</v>
      </c>
    </row>
    <row r="474" spans="1:2" ht="15.5">
      <c r="A474" s="2" t="s">
        <v>472</v>
      </c>
      <c r="B474" s="1" t="str">
        <f ca="1">IFERROR(__xludf.DUMMYFUNCTION("GOOGLETRANSLATE(A474,""ja"",""en"")"),"ability")</f>
        <v>ability</v>
      </c>
    </row>
    <row r="475" spans="1:2" ht="15.5">
      <c r="A475" s="2" t="s">
        <v>473</v>
      </c>
      <c r="B475" s="1" t="str">
        <f ca="1">IFERROR(__xludf.DUMMYFUNCTION("GOOGLETRANSLATE(A475,""ja"",""en"")"),"Riko")</f>
        <v>Riko</v>
      </c>
    </row>
    <row r="476" spans="1:2" ht="15.5">
      <c r="A476" s="2" t="s">
        <v>474</v>
      </c>
      <c r="B476" s="1" t="str">
        <f ca="1">IFERROR(__xludf.DUMMYFUNCTION("GOOGLETRANSLATE(A476,""ja"",""en"")"),"inspection")</f>
        <v>inspection</v>
      </c>
    </row>
    <row r="477" spans="1:2" ht="15.5">
      <c r="A477" s="2" t="s">
        <v>475</v>
      </c>
      <c r="B477" s="1" t="str">
        <f ca="1">IFERROR(__xludf.DUMMYFUNCTION("GOOGLETRANSLATE(A477,""ja"",""en"")"),"alex")</f>
        <v>alex</v>
      </c>
    </row>
    <row r="478" spans="1:2" ht="15.5">
      <c r="A478" s="2" t="s">
        <v>476</v>
      </c>
      <c r="B478" s="1" t="str">
        <f ca="1">IFERROR(__xludf.DUMMYFUNCTION("GOOGLETRANSLATE(A478,""ja"",""en"")"),"tree")</f>
        <v>tree</v>
      </c>
    </row>
    <row r="479" spans="1:2" ht="15.5">
      <c r="A479" s="2" t="s">
        <v>477</v>
      </c>
      <c r="B479" s="1" t="str">
        <f ca="1">IFERROR(__xludf.DUMMYFUNCTION("GOOGLETRANSLATE(A479,""ja"",""en"")"),"issue")</f>
        <v>issue</v>
      </c>
    </row>
    <row r="480" spans="1:2" ht="15.5">
      <c r="A480" s="2" t="s">
        <v>478</v>
      </c>
      <c r="B480" s="1" t="str">
        <f ca="1">IFERROR(__xludf.DUMMYFUNCTION("GOOGLETRANSLATE(A480,""ja"",""en"")"),"mountain")</f>
        <v>mountain</v>
      </c>
    </row>
    <row r="481" spans="1:2" ht="15.5">
      <c r="A481" s="2" t="s">
        <v>479</v>
      </c>
      <c r="B481" s="1" t="str">
        <f ca="1">IFERROR(__xludf.DUMMYFUNCTION("GOOGLETRANSLATE(A481,""ja"",""en"")"),"Solution")</f>
        <v>Solution</v>
      </c>
    </row>
    <row r="482" spans="1:2" ht="15.5">
      <c r="A482" s="2" t="s">
        <v>480</v>
      </c>
      <c r="B482" s="1" t="str">
        <f ca="1">IFERROR(__xludf.DUMMYFUNCTION("GOOGLETRANSLATE(A482,""ja"",""en"")"),"Inspector")</f>
        <v>Inspector</v>
      </c>
    </row>
    <row r="483" spans="1:2" ht="15.5">
      <c r="A483" s="2" t="s">
        <v>481</v>
      </c>
      <c r="B483" s="1" t="str">
        <f ca="1">IFERROR(__xludf.DUMMYFUNCTION("GOOGLETRANSLATE(A483,""ja"",""en"")"),"meal")</f>
        <v>meal</v>
      </c>
    </row>
    <row r="484" spans="1:2" ht="15.5">
      <c r="A484" s="2" t="s">
        <v>482</v>
      </c>
      <c r="B484" s="1" t="str">
        <f ca="1">IFERROR(__xludf.DUMMYFUNCTION("GOOGLETRANSLATE(A484,""ja"",""en"")"),"good luck")</f>
        <v>good luck</v>
      </c>
    </row>
    <row r="485" spans="1:2" ht="15.5">
      <c r="A485" s="2" t="s">
        <v>483</v>
      </c>
      <c r="B485" s="1" t="str">
        <f ca="1">IFERROR(__xludf.DUMMYFUNCTION("GOOGLETRANSLATE(A485,""ja"",""en"")"),"Structure")</f>
        <v>Structure</v>
      </c>
    </row>
    <row r="486" spans="1:2" ht="15.5">
      <c r="A486" s="2" t="s">
        <v>484</v>
      </c>
      <c r="B486" s="1" t="str">
        <f ca="1">IFERROR(__xludf.DUMMYFUNCTION("GOOGLETRANSLATE(A486,""ja"",""en"")"),"intrusion")</f>
        <v>intrusion</v>
      </c>
    </row>
    <row r="487" spans="1:2" ht="15.5">
      <c r="A487" s="2" t="s">
        <v>485</v>
      </c>
      <c r="B487" s="1" t="str">
        <f ca="1">IFERROR(__xludf.DUMMYFUNCTION("GOOGLETRANSLATE(A487,""ja"",""en"")"),"No good")</f>
        <v>No good</v>
      </c>
    </row>
    <row r="488" spans="1:2" ht="15.5">
      <c r="A488" s="2" t="s">
        <v>486</v>
      </c>
      <c r="B488" s="1" t="str">
        <f ca="1">IFERROR(__xludf.DUMMYFUNCTION("GOOGLETRANSLATE(A488,""ja"",""en"")"),"emergency")</f>
        <v>emergency</v>
      </c>
    </row>
    <row r="489" spans="1:2" ht="15.5">
      <c r="A489" s="2" t="s">
        <v>487</v>
      </c>
      <c r="B489" s="1" t="str">
        <f ca="1">IFERROR(__xludf.DUMMYFUNCTION("GOOGLETRANSLATE(A489,""ja"",""en"")"),"father")</f>
        <v>father</v>
      </c>
    </row>
    <row r="490" spans="1:2" ht="15.5">
      <c r="A490" s="2" t="s">
        <v>488</v>
      </c>
      <c r="B490" s="1" t="str">
        <f ca="1">IFERROR(__xludf.DUMMYFUNCTION("GOOGLETRANSLATE(A490,""ja"",""en"")"),"care")</f>
        <v>care</v>
      </c>
    </row>
    <row r="491" spans="1:2" ht="15.5">
      <c r="A491" s="2" t="s">
        <v>489</v>
      </c>
      <c r="B491" s="1" t="str">
        <f ca="1">IFERROR(__xludf.DUMMYFUNCTION("GOOGLETRANSLATE(A491,""ja"",""en"")"),"main")</f>
        <v>main</v>
      </c>
    </row>
    <row r="492" spans="1:2" ht="15.5">
      <c r="A492" s="2" t="s">
        <v>490</v>
      </c>
      <c r="B492" s="1" t="str">
        <f ca="1">IFERROR(__xludf.DUMMYFUNCTION("GOOGLETRANSLATE(A492,""ja"",""en"")"),"speed")</f>
        <v>speed</v>
      </c>
    </row>
    <row r="493" spans="1:2" ht="15.5">
      <c r="A493" s="2" t="s">
        <v>491</v>
      </c>
      <c r="B493" s="1" t="str">
        <f ca="1">IFERROR(__xludf.DUMMYFUNCTION("GOOGLETRANSLATE(A493,""ja"",""en"")"),"substitute")</f>
        <v>substitute</v>
      </c>
    </row>
    <row r="494" spans="1:2" ht="15.5">
      <c r="A494" s="2" t="s">
        <v>492</v>
      </c>
      <c r="B494" s="1" t="str">
        <f ca="1">IFERROR(__xludf.DUMMYFUNCTION("GOOGLETRANSLATE(A494,""ja"",""en"")"),"Closed")</f>
        <v>Closed</v>
      </c>
    </row>
    <row r="495" spans="1:2" ht="15.5">
      <c r="A495" s="2" t="s">
        <v>493</v>
      </c>
      <c r="B495" s="1" t="str">
        <f ca="1">IFERROR(__xludf.DUMMYFUNCTION("GOOGLETRANSLATE(A495,""ja"",""en"")"),"cause")</f>
        <v>cause</v>
      </c>
    </row>
    <row r="496" spans="1:2" ht="15.5">
      <c r="A496" s="2" t="s">
        <v>494</v>
      </c>
      <c r="B496" s="1" t="str">
        <f ca="1">IFERROR(__xludf.DUMMYFUNCTION("GOOGLETRANSLATE(A496,""ja"",""en"")"),"caveat")</f>
        <v>caveat</v>
      </c>
    </row>
    <row r="497" spans="1:2" ht="15.5">
      <c r="A497" s="2" t="s">
        <v>495</v>
      </c>
      <c r="B497" s="1" t="str">
        <f ca="1">IFERROR(__xludf.DUMMYFUNCTION("GOOGLETRANSLATE(A497,""ja"",""en"")"),"mountain village")</f>
        <v>mountain village</v>
      </c>
    </row>
    <row r="498" spans="1:2" ht="15.5">
      <c r="A498" s="2" t="s">
        <v>496</v>
      </c>
      <c r="B498" s="1" t="str">
        <f ca="1">IFERROR(__xludf.DUMMYFUNCTION("GOOGLETRANSLATE(A498,""ja"",""en"")"),"especially")</f>
        <v>especially</v>
      </c>
    </row>
    <row r="499" spans="1:2" ht="15.5">
      <c r="A499" s="2" t="s">
        <v>497</v>
      </c>
      <c r="B499" s="1" t="str">
        <f ca="1">IFERROR(__xludf.DUMMYFUNCTION("GOOGLETRANSLATE(A499,""ja"",""en"")"),"subordinate")</f>
        <v>subordinate</v>
      </c>
    </row>
    <row r="500" spans="1:2" ht="15.5">
      <c r="A500" s="2" t="s">
        <v>498</v>
      </c>
      <c r="B500" s="1" t="str">
        <f ca="1">IFERROR(__xludf.DUMMYFUNCTION("GOOGLETRANSLATE(A500,""ja"",""en"")"),"destiny")</f>
        <v>destiny</v>
      </c>
    </row>
    <row r="501" spans="1:2" ht="15.5">
      <c r="A501" s="2" t="s">
        <v>499</v>
      </c>
      <c r="B501" s="1" t="str">
        <f ca="1">IFERROR(__xludf.DUMMYFUNCTION("GOOGLETRANSLATE(A501,""ja"",""en"")"),"arrival")</f>
        <v>arrival</v>
      </c>
    </row>
    <row r="502" spans="1:2" ht="15.5">
      <c r="A502" s="2" t="s">
        <v>500</v>
      </c>
      <c r="B502" s="1" t="str">
        <f ca="1">IFERROR(__xludf.DUMMYFUNCTION("GOOGLETRANSLATE(A502,""ja"",""en"")"),"suicide")</f>
        <v>suicide</v>
      </c>
    </row>
    <row r="503" spans="1:2" ht="15.5">
      <c r="A503" s="2" t="s">
        <v>501</v>
      </c>
      <c r="B503" s="1" t="str">
        <f ca="1">IFERROR(__xludf.DUMMYFUNCTION("GOOGLETRANSLATE(A503,""ja"",""en"")"),"shop")</f>
        <v>shop</v>
      </c>
    </row>
    <row r="504" spans="1:2" ht="15.5">
      <c r="A504" s="2" t="s">
        <v>502</v>
      </c>
      <c r="B504" s="1" t="str">
        <f ca="1">IFERROR(__xludf.DUMMYFUNCTION("GOOGLETRANSLATE(A504,""ja"",""en"")"),"the current")</f>
        <v>the current</v>
      </c>
    </row>
    <row r="505" spans="1:2" ht="15.5">
      <c r="A505" s="2" t="s">
        <v>503</v>
      </c>
      <c r="B505" s="1" t="str">
        <f ca="1">IFERROR(__xludf.DUMMYFUNCTION("GOOGLETRANSLATE(A505,""ja"",""en"")"),"part")</f>
        <v>part</v>
      </c>
    </row>
    <row r="506" spans="1:2" ht="15.5">
      <c r="A506" s="2" t="s">
        <v>504</v>
      </c>
      <c r="B506" s="1" t="str">
        <f ca="1">IFERROR(__xludf.DUMMYFUNCTION("GOOGLETRANSLATE(A506,""ja"",""en"")"),"act")</f>
        <v>act</v>
      </c>
    </row>
    <row r="507" spans="1:2" ht="15.5">
      <c r="A507" s="2" t="s">
        <v>505</v>
      </c>
      <c r="B507" s="1" t="str">
        <f ca="1">IFERROR(__xludf.DUMMYFUNCTION("GOOGLETRANSLATE(A507,""ja"",""en"")"),"corpse")</f>
        <v>corpse</v>
      </c>
    </row>
    <row r="508" spans="1:2" ht="15.5">
      <c r="A508" s="2" t="s">
        <v>506</v>
      </c>
      <c r="B508" s="1" t="str">
        <f ca="1">IFERROR(__xludf.DUMMYFUNCTION("GOOGLETRANSLATE(A508,""ja"",""en"")"),"important")</f>
        <v>important</v>
      </c>
    </row>
    <row r="509" spans="1:2" ht="15.5">
      <c r="A509" s="2" t="s">
        <v>507</v>
      </c>
      <c r="B509" s="1" t="str">
        <f ca="1">IFERROR(__xludf.DUMMYFUNCTION("GOOGLETRANSLATE(A509,""ja"",""en"")"),"involved")</f>
        <v>involved</v>
      </c>
    </row>
    <row r="510" spans="1:2" ht="15.5">
      <c r="A510" s="2" t="s">
        <v>508</v>
      </c>
      <c r="B510" s="1" t="str">
        <f ca="1">IFERROR(__xludf.DUMMYFUNCTION("GOOGLETRANSLATE(A510,""ja"",""en"")"),"always")</f>
        <v>always</v>
      </c>
    </row>
    <row r="511" spans="1:2" ht="15.5">
      <c r="A511" s="2" t="s">
        <v>509</v>
      </c>
      <c r="B511" s="1" t="str">
        <f ca="1">IFERROR(__xludf.DUMMYFUNCTION("GOOGLETRANSLATE(A511,""ja"",""en"")"),"emotions")</f>
        <v>emotions</v>
      </c>
    </row>
    <row r="512" spans="1:2" ht="15.5">
      <c r="A512" s="2" t="s">
        <v>510</v>
      </c>
      <c r="B512" s="1" t="str">
        <f ca="1">IFERROR(__xludf.DUMMYFUNCTION("GOOGLETRANSLATE(A512,""ja"",""en"")"),"dinner")</f>
        <v>dinner</v>
      </c>
    </row>
    <row r="513" spans="1:2" ht="15.5">
      <c r="A513" s="2" t="s">
        <v>511</v>
      </c>
      <c r="B513" s="1" t="str">
        <f ca="1">IFERROR(__xludf.DUMMYFUNCTION("GOOGLETRANSLATE(A513,""ja"",""en"")"),"star")</f>
        <v>star</v>
      </c>
    </row>
    <row r="514" spans="1:2" ht="15.5">
      <c r="A514" s="2" t="s">
        <v>512</v>
      </c>
      <c r="B514" s="1" t="str">
        <f ca="1">IFERROR(__xludf.DUMMYFUNCTION("GOOGLETRANSLATE(A514,""ja"",""en"")"),"Tatsuya")</f>
        <v>Tatsuya</v>
      </c>
    </row>
    <row r="515" spans="1:2" ht="15.5">
      <c r="A515" s="2" t="s">
        <v>513</v>
      </c>
      <c r="B515" s="1" t="str">
        <f ca="1">IFERROR(__xludf.DUMMYFUNCTION("GOOGLETRANSLATE(A515,""ja"",""en"")"),"letter")</f>
        <v>letter</v>
      </c>
    </row>
    <row r="516" spans="1:2" ht="15.5">
      <c r="A516" s="2" t="s">
        <v>514</v>
      </c>
      <c r="B516" s="1" t="str">
        <f ca="1">IFERROR(__xludf.DUMMYFUNCTION("GOOGLETRANSLATE(A516,""ja"",""en"")"),"confusion")</f>
        <v>confusion</v>
      </c>
    </row>
    <row r="517" spans="1:2" ht="15.5">
      <c r="A517" s="2" t="s">
        <v>515</v>
      </c>
      <c r="B517" s="1" t="str">
        <f ca="1">IFERROR(__xludf.DUMMYFUNCTION("GOOGLETRANSLATE(A517,""ja"",""en"")"),"control")</f>
        <v>control</v>
      </c>
    </row>
    <row r="518" spans="1:2" ht="15.5">
      <c r="A518" s="2" t="s">
        <v>516</v>
      </c>
      <c r="B518" s="1" t="str">
        <f ca="1">IFERROR(__xludf.DUMMYFUNCTION("GOOGLETRANSLATE(A518,""ja"",""en"")"),"influence")</f>
        <v>influence</v>
      </c>
    </row>
    <row r="519" spans="1:2" ht="15.5">
      <c r="A519" s="2" t="s">
        <v>517</v>
      </c>
      <c r="B519" s="1" t="str">
        <f ca="1">IFERROR(__xludf.DUMMYFUNCTION("GOOGLETRANSLATE(A519,""ja"",""en"")"),"accept")</f>
        <v>accept</v>
      </c>
    </row>
    <row r="520" spans="1:2" ht="15.5">
      <c r="A520" s="2" t="s">
        <v>518</v>
      </c>
      <c r="B520" s="1" t="str">
        <f ca="1">IFERROR(__xludf.DUMMYFUNCTION("GOOGLETRANSLATE(A520,""ja"",""en"")"),"Know")</f>
        <v>Know</v>
      </c>
    </row>
    <row r="521" spans="1:2" ht="15.5">
      <c r="A521" s="2" t="s">
        <v>519</v>
      </c>
      <c r="B521" s="1" t="str">
        <f ca="1">IFERROR(__xludf.DUMMYFUNCTION("GOOGLETRANSLATE(A521,""ja"",""en"")"),"whereabouts")</f>
        <v>whereabouts</v>
      </c>
    </row>
    <row r="522" spans="1:2" ht="15.5">
      <c r="A522" s="2" t="s">
        <v>520</v>
      </c>
      <c r="B522" s="1" t="str">
        <f ca="1">IFERROR(__xludf.DUMMYFUNCTION("GOOGLETRANSLATE(A522,""ja"",""en"")"),"girl")</f>
        <v>girl</v>
      </c>
    </row>
    <row r="523" spans="1:2" ht="15.5">
      <c r="A523" s="2" t="s">
        <v>521</v>
      </c>
      <c r="B523" s="1" t="str">
        <f ca="1">IFERROR(__xludf.DUMMYFUNCTION("GOOGLETRANSLATE(A523,""ja"",""en"")"),"rank")</f>
        <v>rank</v>
      </c>
    </row>
    <row r="524" spans="1:2" ht="15.5">
      <c r="A524" s="2" t="s">
        <v>522</v>
      </c>
      <c r="B524" s="1" t="str">
        <f ca="1">IFERROR(__xludf.DUMMYFUNCTION("GOOGLETRANSLATE(A524,""ja"",""en"")"),"half")</f>
        <v>half</v>
      </c>
    </row>
    <row r="525" spans="1:2" ht="15.5">
      <c r="A525" s="2" t="s">
        <v>523</v>
      </c>
      <c r="B525" s="1" t="str">
        <f ca="1">IFERROR(__xludf.DUMMYFUNCTION("GOOGLETRANSLATE(A525,""ja"",""en"")"),"birth")</f>
        <v>birth</v>
      </c>
    </row>
    <row r="526" spans="1:2" ht="15.5">
      <c r="A526" s="2" t="s">
        <v>524</v>
      </c>
      <c r="B526" s="1" t="str">
        <f ca="1">IFERROR(__xludf.DUMMYFUNCTION("GOOGLETRANSLATE(A526,""ja"",""en"")"),"super")</f>
        <v>super</v>
      </c>
    </row>
    <row r="527" spans="1:2" ht="15.5">
      <c r="A527" s="2" t="s">
        <v>525</v>
      </c>
      <c r="B527" s="1" t="str">
        <f ca="1">IFERROR(__xludf.DUMMYFUNCTION("GOOGLETRANSLATE(A527,""ja"",""en"")"),"facility")</f>
        <v>facility</v>
      </c>
    </row>
    <row r="528" spans="1:2" ht="15.5">
      <c r="A528" s="2" t="s">
        <v>526</v>
      </c>
      <c r="B528" s="1" t="str">
        <f ca="1">IFERROR(__xludf.DUMMYFUNCTION("GOOGLETRANSLATE(A528,""ja"",""en"")"),"Kill it")</f>
        <v>Kill it</v>
      </c>
    </row>
    <row r="529" spans="1:2" ht="15.5">
      <c r="A529" s="2" t="s">
        <v>527</v>
      </c>
      <c r="B529" s="1" t="str">
        <f ca="1">IFERROR(__xludf.DUMMYFUNCTION("GOOGLETRANSLATE(A529,""ja"",""en"")"),"for")</f>
        <v>for</v>
      </c>
    </row>
    <row r="530" spans="1:2" ht="15.5">
      <c r="A530" s="2" t="s">
        <v>528</v>
      </c>
      <c r="B530" s="1" t="str">
        <f ca="1">IFERROR(__xludf.DUMMYFUNCTION("GOOGLETRANSLATE(A530,""ja"",""en"")"),"opportunity")</f>
        <v>opportunity</v>
      </c>
    </row>
    <row r="531" spans="1:2" ht="15.5">
      <c r="A531" s="2" t="s">
        <v>529</v>
      </c>
      <c r="B531" s="1" t="str">
        <f ca="1">IFERROR(__xludf.DUMMYFUNCTION("GOOGLETRANSLATE(A531,""ja"",""en"")"),"humanity")</f>
        <v>humanity</v>
      </c>
    </row>
    <row r="532" spans="1:2" ht="15.5">
      <c r="A532" s="2" t="s">
        <v>530</v>
      </c>
      <c r="B532" s="1" t="str">
        <f ca="1">IFERROR(__xludf.DUMMYFUNCTION("GOOGLETRANSLATE(A532,""ja"",""en"")"),"accurate")</f>
        <v>accurate</v>
      </c>
    </row>
    <row r="533" spans="1:2" ht="15.5">
      <c r="A533" s="2" t="s">
        <v>531</v>
      </c>
      <c r="B533" s="1" t="str">
        <f ca="1">IFERROR(__xludf.DUMMYFUNCTION("GOOGLETRANSLATE(A533,""ja"",""en"")"),"various")</f>
        <v>various</v>
      </c>
    </row>
    <row r="534" spans="1:2" ht="15.5">
      <c r="A534" s="2" t="s">
        <v>532</v>
      </c>
      <c r="B534" s="1" t="str">
        <f ca="1">IFERROR(__xludf.DUMMYFUNCTION("GOOGLETRANSLATE(A534,""ja"",""en"")"),"activity")</f>
        <v>activity</v>
      </c>
    </row>
    <row r="535" spans="1:2" ht="15.5">
      <c r="A535" s="2" t="s">
        <v>533</v>
      </c>
      <c r="B535" s="1" t="str">
        <f ca="1">IFERROR(__xludf.DUMMYFUNCTION("GOOGLETRANSLATE(A535,""ja"",""en"")"),"cooking")</f>
        <v>cooking</v>
      </c>
    </row>
    <row r="536" spans="1:2" ht="15.5">
      <c r="A536" s="2" t="s">
        <v>534</v>
      </c>
      <c r="B536" s="1" t="str">
        <f ca="1">IFERROR(__xludf.DUMMYFUNCTION("GOOGLETRANSLATE(A536,""ja"",""en"")"),"request")</f>
        <v>request</v>
      </c>
    </row>
    <row r="537" spans="1:2" ht="15.5">
      <c r="A537" s="2" t="s">
        <v>535</v>
      </c>
      <c r="B537" s="1" t="str">
        <f ca="1">IFERROR(__xludf.DUMMYFUNCTION("GOOGLETRANSLATE(A537,""ja"",""en"")"),"Re")</f>
        <v>Re</v>
      </c>
    </row>
    <row r="538" spans="1:2" ht="15.5">
      <c r="A538" s="2" t="s">
        <v>536</v>
      </c>
      <c r="B538" s="1" t="str">
        <f ca="1">IFERROR(__xludf.DUMMYFUNCTION("GOOGLETRANSLATE(A538,""ja"",""en"")"),"instructions")</f>
        <v>instructions</v>
      </c>
    </row>
    <row r="539" spans="1:2" ht="15.5">
      <c r="A539" s="2" t="s">
        <v>537</v>
      </c>
      <c r="B539" s="1" t="str">
        <f ca="1">IFERROR(__xludf.DUMMYFUNCTION("GOOGLETRANSLATE(A539,""ja"",""en"")"),"troops")</f>
        <v>troops</v>
      </c>
    </row>
    <row r="540" spans="1:2" ht="15.5">
      <c r="A540" s="2" t="s">
        <v>538</v>
      </c>
      <c r="B540" s="1" t="str">
        <f ca="1">IFERROR(__xludf.DUMMYFUNCTION("GOOGLETRANSLATE(A540,""ja"",""en"")"),"who")</f>
        <v>who</v>
      </c>
    </row>
    <row r="541" spans="1:2" ht="15.5">
      <c r="A541" s="2" t="s">
        <v>539</v>
      </c>
      <c r="B541" s="1" t="str">
        <f ca="1">IFERROR(__xludf.DUMMYFUNCTION("GOOGLETRANSLATE(A541,""ja"",""en"")"),"music")</f>
        <v>music</v>
      </c>
    </row>
    <row r="542" spans="1:2" ht="15.5">
      <c r="A542" s="2" t="s">
        <v>540</v>
      </c>
      <c r="B542" s="1" t="str">
        <f ca="1">IFERROR(__xludf.DUMMYFUNCTION("GOOGLETRANSLATE(A542,""ja"",""en"")"),"raise")</f>
        <v>raise</v>
      </c>
    </row>
    <row r="543" spans="1:2" ht="15.5">
      <c r="A543" s="2" t="s">
        <v>541</v>
      </c>
      <c r="B543" s="1" t="str">
        <f ca="1">IFERROR(__xludf.DUMMYFUNCTION("GOOGLETRANSLATE(A543,""ja"",""en"")"),"management")</f>
        <v>management</v>
      </c>
    </row>
    <row r="544" spans="1:2" ht="15.5">
      <c r="A544" s="2" t="s">
        <v>542</v>
      </c>
      <c r="B544" s="1" t="str">
        <f ca="1">IFERROR(__xludf.DUMMYFUNCTION("GOOGLETRANSLATE(A544,""ja"",""en"")"),"picture")</f>
        <v>picture</v>
      </c>
    </row>
    <row r="545" spans="1:2" ht="15.5">
      <c r="A545" s="2" t="s">
        <v>543</v>
      </c>
      <c r="B545" s="1" t="str">
        <f ca="1">IFERROR(__xludf.DUMMYFUNCTION("GOOGLETRANSLATE(A545,""ja"",""en"")"),"start")</f>
        <v>start</v>
      </c>
    </row>
    <row r="546" spans="1:2" ht="15.5">
      <c r="A546" s="2" t="s">
        <v>544</v>
      </c>
      <c r="B546" s="1" t="str">
        <f ca="1">IFERROR(__xludf.DUMMYFUNCTION("GOOGLETRANSLATE(A546,""ja"",""en"")"),"Member of Parliament")</f>
        <v>Member of Parliament</v>
      </c>
    </row>
    <row r="547" spans="1:2" ht="15.5">
      <c r="A547" s="2" t="s">
        <v>545</v>
      </c>
      <c r="B547" s="1" t="str">
        <f ca="1">IFERROR(__xludf.DUMMYFUNCTION("GOOGLETRANSLATE(A547,""ja"",""en"")"),"Opposition")</f>
        <v>Opposition</v>
      </c>
    </row>
    <row r="548" spans="1:2" ht="15.5">
      <c r="A548" s="2" t="s">
        <v>546</v>
      </c>
      <c r="B548" s="1" t="str">
        <f ca="1">IFERROR(__xludf.DUMMYFUNCTION("GOOGLETRANSLATE(A548,""ja"",""en"")"),"selfishness")</f>
        <v>selfishness</v>
      </c>
    </row>
    <row r="549" spans="1:2" ht="15.5">
      <c r="A549" s="2" t="s">
        <v>547</v>
      </c>
      <c r="B549" s="1" t="str">
        <f ca="1">IFERROR(__xludf.DUMMYFUNCTION("GOOGLETRANSLATE(A549,""ja"",""en"")"),"vessel")</f>
        <v>vessel</v>
      </c>
    </row>
    <row r="550" spans="1:2" ht="15.5">
      <c r="A550" s="2" t="s">
        <v>548</v>
      </c>
      <c r="B550" s="1" t="str">
        <f ca="1">IFERROR(__xludf.DUMMYFUNCTION("GOOGLETRANSLATE(A550,""ja"",""en"")"),"reaction")</f>
        <v>reaction</v>
      </c>
    </row>
    <row r="551" spans="1:2" ht="15.5">
      <c r="A551" s="2" t="s">
        <v>549</v>
      </c>
      <c r="B551" s="1" t="str">
        <f ca="1">IFERROR(__xludf.DUMMYFUNCTION("GOOGLETRANSLATE(A551,""ja"",""en"")"),"Cute")</f>
        <v>Cute</v>
      </c>
    </row>
    <row r="552" spans="1:2" ht="15.5">
      <c r="A552" s="2" t="s">
        <v>550</v>
      </c>
      <c r="B552" s="1" t="str">
        <f ca="1">IFERROR(__xludf.DUMMYFUNCTION("GOOGLETRANSLATE(A552,""ja"",""en"")"),"right")</f>
        <v>right</v>
      </c>
    </row>
    <row r="553" spans="1:2" ht="15.5">
      <c r="A553" s="2" t="s">
        <v>551</v>
      </c>
      <c r="B553" s="1" t="str">
        <f ca="1">IFERROR(__xludf.DUMMYFUNCTION("GOOGLETRANSLATE(A553,""ja"",""en"")"),"queen")</f>
        <v>queen</v>
      </c>
    </row>
    <row r="554" spans="1:2" ht="15.5">
      <c r="A554" s="2" t="s">
        <v>552</v>
      </c>
      <c r="B554" s="1" t="str">
        <f ca="1">IFERROR(__xludf.DUMMYFUNCTION("GOOGLETRANSLATE(A554,""ja"",""en"")"),"teacher")</f>
        <v>teacher</v>
      </c>
    </row>
    <row r="555" spans="1:2" ht="15.5">
      <c r="A555" s="2" t="s">
        <v>553</v>
      </c>
      <c r="B555" s="1" t="str">
        <f ca="1">IFERROR(__xludf.DUMMYFUNCTION("GOOGLETRANSLATE(A555,""ja"",""en"")"),"really like")</f>
        <v>really like</v>
      </c>
    </row>
    <row r="556" spans="1:2" ht="15.5">
      <c r="A556" s="2" t="s">
        <v>554</v>
      </c>
      <c r="B556" s="1" t="str">
        <f ca="1">IFERROR(__xludf.DUMMYFUNCTION("GOOGLETRANSLATE(A556,""ja"",""en"")"),"troublesome")</f>
        <v>troublesome</v>
      </c>
    </row>
    <row r="557" spans="1:2" ht="15.5">
      <c r="A557" s="2" t="s">
        <v>555</v>
      </c>
      <c r="B557" s="1" t="str">
        <f ca="1">IFERROR(__xludf.DUMMYFUNCTION("GOOGLETRANSLATE(A557,""ja"",""en"")"),"departure")</f>
        <v>departure</v>
      </c>
    </row>
    <row r="558" spans="1:2" ht="15.5">
      <c r="A558" s="2" t="s">
        <v>556</v>
      </c>
      <c r="B558" s="1" t="str">
        <f ca="1">IFERROR(__xludf.DUMMYFUNCTION("GOOGLETRANSLATE(A558,""ja"",""en"")"),"Pull")</f>
        <v>Pull</v>
      </c>
    </row>
    <row r="559" spans="1:2" ht="15.5">
      <c r="A559" s="2" t="s">
        <v>557</v>
      </c>
      <c r="B559" s="1" t="str">
        <f ca="1">IFERROR(__xludf.DUMMYFUNCTION("GOOGLETRANSLATE(A559,""ja"",""en"")"),"security")</f>
        <v>security</v>
      </c>
    </row>
    <row r="560" spans="1:2" ht="15.5">
      <c r="A560" s="2" t="s">
        <v>558</v>
      </c>
      <c r="B560" s="1" t="str">
        <f ca="1">IFERROR(__xludf.DUMMYFUNCTION("GOOGLETRANSLATE(A560,""ja"",""en"")"),"The top is")</f>
        <v>The top is</v>
      </c>
    </row>
    <row r="561" spans="1:2" ht="15.5">
      <c r="A561" s="2" t="s">
        <v>559</v>
      </c>
      <c r="B561" s="1" t="str">
        <f ca="1">IFERROR(__xludf.DUMMYFUNCTION("GOOGLETRANSLATE(A561,""ja"",""en"")"),"Decided")</f>
        <v>Decided</v>
      </c>
    </row>
    <row r="562" spans="1:2" ht="15.5">
      <c r="A562" s="2" t="s">
        <v>560</v>
      </c>
      <c r="B562" s="1" t="str">
        <f ca="1">IFERROR(__xludf.DUMMYFUNCTION("GOOGLETRANSLATE(A562,""ja"",""en"")"),"fun")</f>
        <v>fun</v>
      </c>
    </row>
    <row r="563" spans="1:2" ht="15.5">
      <c r="A563" s="2" t="s">
        <v>561</v>
      </c>
      <c r="B563" s="1" t="str">
        <f ca="1">IFERROR(__xludf.DUMMYFUNCTION("GOOGLETRANSLATE(A563,""ja"",""en"")"),"Going")</f>
        <v>Going</v>
      </c>
    </row>
    <row r="564" spans="1:2" ht="15.5">
      <c r="A564" s="2" t="s">
        <v>562</v>
      </c>
      <c r="B564" s="1" t="str">
        <f ca="1">IFERROR(__xludf.DUMMYFUNCTION("GOOGLETRANSLATE(A564,""ja"",""en"")"),"general")</f>
        <v>general</v>
      </c>
    </row>
    <row r="565" spans="1:2" ht="15.5">
      <c r="A565" s="2" t="s">
        <v>563</v>
      </c>
      <c r="B565" s="1" t="str">
        <f ca="1">IFERROR(__xludf.DUMMYFUNCTION("GOOGLETRANSLATE(A565,""ja"",""en"")"),"in charge")</f>
        <v>in charge</v>
      </c>
    </row>
    <row r="566" spans="1:2" ht="15.5">
      <c r="A566" s="2" t="s">
        <v>564</v>
      </c>
      <c r="B566" s="1" t="str">
        <f ca="1">IFERROR(__xludf.DUMMYFUNCTION("GOOGLETRANSLATE(A566,""ja"",""en"")"),"situation")</f>
        <v>situation</v>
      </c>
    </row>
    <row r="567" spans="1:2" ht="15.5">
      <c r="A567" s="2" t="s">
        <v>565</v>
      </c>
      <c r="B567" s="1" t="str">
        <f ca="1">IFERROR(__xludf.DUMMYFUNCTION("GOOGLETRANSLATE(A567,""ja"",""en"")"),"A cup")</f>
        <v>A cup</v>
      </c>
    </row>
    <row r="568" spans="1:2" ht="15.5">
      <c r="A568" s="2" t="s">
        <v>566</v>
      </c>
      <c r="B568" s="1" t="str">
        <f ca="1">IFERROR(__xludf.DUMMYFUNCTION("GOOGLETRANSLATE(A568,""ja"",""en"")"),"near")</f>
        <v>near</v>
      </c>
    </row>
    <row r="569" spans="1:2" ht="15.5">
      <c r="A569" s="2" t="s">
        <v>567</v>
      </c>
      <c r="B569" s="1" t="str">
        <f ca="1">IFERROR(__xludf.DUMMYFUNCTION("GOOGLETRANSLATE(A569,""ja"",""en"")"),"Departure")</f>
        <v>Departure</v>
      </c>
    </row>
    <row r="570" spans="1:2" ht="15.5">
      <c r="A570" s="2" t="s">
        <v>568</v>
      </c>
      <c r="B570" s="1" t="str">
        <f ca="1">IFERROR(__xludf.DUMMYFUNCTION("GOOGLETRANSLATE(A570,""ja"",""en"")"),"take back")</f>
        <v>take back</v>
      </c>
    </row>
    <row r="571" spans="1:2" ht="15.5">
      <c r="A571" s="2" t="s">
        <v>569</v>
      </c>
      <c r="B571" s="1" t="str">
        <f ca="1">IFERROR(__xludf.DUMMYFUNCTION("GOOGLETRANSLATE(A571,""ja"",""en"")"),"great")</f>
        <v>great</v>
      </c>
    </row>
    <row r="572" spans="1:2" ht="15.5">
      <c r="A572" s="2" t="s">
        <v>570</v>
      </c>
      <c r="B572" s="1" t="str">
        <f ca="1">IFERROR(__xludf.DUMMYFUNCTION("GOOGLETRANSLATE(A572,""ja"",""en"")"),"in the end")</f>
        <v>in the end</v>
      </c>
    </row>
    <row r="573" spans="1:2" ht="15.5">
      <c r="A573" s="2" t="s">
        <v>571</v>
      </c>
      <c r="B573" s="1" t="str">
        <f ca="1">IFERROR(__xludf.DUMMYFUNCTION("GOOGLETRANSLATE(A573,""ja"",""en"")"),"Russia")</f>
        <v>Russia</v>
      </c>
    </row>
    <row r="574" spans="1:2" ht="15.5">
      <c r="A574" s="2" t="s">
        <v>572</v>
      </c>
      <c r="B574" s="1" t="str">
        <f ca="1">IFERROR(__xludf.DUMMYFUNCTION("GOOGLETRANSLATE(A574,""ja"",""en"")"),"command")</f>
        <v>command</v>
      </c>
    </row>
    <row r="575" spans="1:2" ht="15.5">
      <c r="A575" s="2" t="s">
        <v>573</v>
      </c>
      <c r="B575" s="1" t="str">
        <f ca="1">IFERROR(__xludf.DUMMYFUNCTION("GOOGLETRANSLATE(A575,""ja"",""en"")"),"peace")</f>
        <v>peace</v>
      </c>
    </row>
    <row r="576" spans="1:2" ht="15.5">
      <c r="A576" s="2" t="s">
        <v>574</v>
      </c>
      <c r="B576" s="1" t="str">
        <f ca="1">IFERROR(__xludf.DUMMYFUNCTION("GOOGLETRANSLATE(A576,""ja"",""en"")"),"release")</f>
        <v>release</v>
      </c>
    </row>
    <row r="577" spans="1:2" ht="15.5">
      <c r="A577" s="2" t="s">
        <v>575</v>
      </c>
      <c r="B577" s="1" t="str">
        <f ca="1">IFERROR(__xludf.DUMMYFUNCTION("GOOGLETRANSLATE(A577,""ja"",""en"")"),"straight")</f>
        <v>straight</v>
      </c>
    </row>
    <row r="578" spans="1:2" ht="15.5">
      <c r="A578" s="2" t="s">
        <v>576</v>
      </c>
      <c r="B578" s="1" t="str">
        <f ca="1">IFERROR(__xludf.DUMMYFUNCTION("GOOGLETRANSLATE(A578,""ja"",""en"")"),"Office work")</f>
        <v>Office work</v>
      </c>
    </row>
    <row r="579" spans="1:2" ht="15.5">
      <c r="A579" s="2" t="s">
        <v>577</v>
      </c>
      <c r="B579" s="1" t="str">
        <f ca="1">IFERROR(__xludf.DUMMYFUNCTION("GOOGLETRANSLATE(A579,""ja"",""en"")"),"moment")</f>
        <v>moment</v>
      </c>
    </row>
    <row r="580" spans="1:2" ht="15.5">
      <c r="A580" s="2" t="s">
        <v>578</v>
      </c>
      <c r="B580" s="1" t="str">
        <f ca="1">IFERROR(__xludf.DUMMYFUNCTION("GOOGLETRANSLATE(A580,""ja"",""en"")"),"professor")</f>
        <v>professor</v>
      </c>
    </row>
    <row r="581" spans="1:2" ht="15.5">
      <c r="A581" s="2" t="s">
        <v>579</v>
      </c>
      <c r="B581" s="1" t="str">
        <f ca="1">IFERROR(__xludf.DUMMYFUNCTION("GOOGLETRANSLATE(A581,""ja"",""en"")"),"Show")</f>
        <v>Show</v>
      </c>
    </row>
    <row r="582" spans="1:2" ht="15.5">
      <c r="A582" s="2" t="s">
        <v>580</v>
      </c>
      <c r="B582" s="1" t="str">
        <f ca="1">IFERROR(__xludf.DUMMYFUNCTION("GOOGLETRANSLATE(A582,""ja"",""en"")"),"church")</f>
        <v>church</v>
      </c>
    </row>
    <row r="583" spans="1:2" ht="15.5">
      <c r="A583" s="2" t="s">
        <v>581</v>
      </c>
      <c r="B583" s="1" t="str">
        <f ca="1">IFERROR(__xludf.DUMMYFUNCTION("GOOGLETRANSLATE(A583,""ja"",""en"")"),"Kindness")</f>
        <v>Kindness</v>
      </c>
    </row>
    <row r="584" spans="1:2" ht="15.5">
      <c r="A584" s="2" t="s">
        <v>582</v>
      </c>
      <c r="B584" s="1" t="str">
        <f ca="1">IFERROR(__xludf.DUMMYFUNCTION("GOOGLETRANSLATE(A584,""ja"",""en"")"),"position")</f>
        <v>position</v>
      </c>
    </row>
    <row r="585" spans="1:2" ht="15.5">
      <c r="A585" s="2" t="s">
        <v>583</v>
      </c>
      <c r="B585" s="1" t="str">
        <f ca="1">IFERROR(__xludf.DUMMYFUNCTION("GOOGLETRANSLATE(A585,""ja"",""en"")"),"Since then")</f>
        <v>Since then</v>
      </c>
    </row>
    <row r="586" spans="1:2" ht="15.5">
      <c r="A586" s="2" t="s">
        <v>584</v>
      </c>
      <c r="B586" s="1" t="str">
        <f ca="1">IFERROR(__xludf.DUMMYFUNCTION("GOOGLETRANSLATE(A586,""ja"",""en"")"),"suddenly")</f>
        <v>suddenly</v>
      </c>
    </row>
    <row r="587" spans="1:2" ht="15.5">
      <c r="A587" s="2" t="s">
        <v>585</v>
      </c>
      <c r="B587" s="1" t="str">
        <f ca="1">IFERROR(__xludf.DUMMYFUNCTION("GOOGLETRANSLATE(A587,""ja"",""en"")"),"companionship")</f>
        <v>companionship</v>
      </c>
    </row>
    <row r="588" spans="1:2" ht="15.5">
      <c r="A588" s="2" t="s">
        <v>586</v>
      </c>
      <c r="B588" s="1" t="str">
        <f ca="1">IFERROR(__xludf.DUMMYFUNCTION("GOOGLETRANSLATE(A588,""ja"",""en"")"),"concentration")</f>
        <v>concentration</v>
      </c>
    </row>
    <row r="589" spans="1:2" ht="15.5">
      <c r="A589" s="2" t="s">
        <v>587</v>
      </c>
      <c r="B589" s="1" t="str">
        <f ca="1">IFERROR(__xludf.DUMMYFUNCTION("GOOGLETRANSLATE(A589,""ja"",""en"")"),"communication")</f>
        <v>communication</v>
      </c>
    </row>
    <row r="590" spans="1:2" ht="15.5">
      <c r="A590" s="2" t="s">
        <v>588</v>
      </c>
      <c r="B590" s="1" t="str">
        <f ca="1">IFERROR(__xludf.DUMMYFUNCTION("GOOGLETRANSLATE(A590,""ja"",""en"")"),"Over there")</f>
        <v>Over there</v>
      </c>
    </row>
    <row r="591" spans="1:2" ht="15.5">
      <c r="A591" s="2" t="s">
        <v>589</v>
      </c>
      <c r="B591" s="1" t="str">
        <f ca="1">IFERROR(__xludf.DUMMYFUNCTION("GOOGLETRANSLATE(A591,""ja"",""en"")"),"contract")</f>
        <v>contract</v>
      </c>
    </row>
    <row r="592" spans="1:2" ht="15.5">
      <c r="A592" s="2" t="s">
        <v>590</v>
      </c>
      <c r="B592" s="1" t="str">
        <f ca="1">IFERROR(__xludf.DUMMYFUNCTION("GOOGLETRANSLATE(A592,""ja"",""en"")"),"abnormality")</f>
        <v>abnormality</v>
      </c>
    </row>
    <row r="593" spans="1:2" ht="15.5">
      <c r="A593" s="2" t="s">
        <v>591</v>
      </c>
      <c r="B593" s="1" t="str">
        <f ca="1">IFERROR(__xludf.DUMMYFUNCTION("GOOGLETRANSLATE(A593,""ja"",""en"")"),"kill")</f>
        <v>kill</v>
      </c>
    </row>
    <row r="594" spans="1:2" ht="15.5">
      <c r="A594" s="2" t="s">
        <v>592</v>
      </c>
      <c r="B594" s="1" t="str">
        <f ca="1">IFERROR(__xludf.DUMMYFUNCTION("GOOGLETRANSLATE(A594,""ja"",""en"")"),"portion")</f>
        <v>portion</v>
      </c>
    </row>
    <row r="595" spans="1:2" ht="15.5">
      <c r="A595" s="2" t="s">
        <v>593</v>
      </c>
      <c r="B595" s="1" t="str">
        <f ca="1">IFERROR(__xludf.DUMMYFUNCTION("GOOGLETRANSLATE(A595,""ja"",""en"")"),"state")</f>
        <v>state</v>
      </c>
    </row>
    <row r="596" spans="1:2" ht="15.5">
      <c r="A596" s="2" t="s">
        <v>594</v>
      </c>
      <c r="B596" s="1" t="str">
        <f ca="1">IFERROR(__xludf.DUMMYFUNCTION("GOOGLETRANSLATE(A596,""ja"",""en"")"),"many")</f>
        <v>many</v>
      </c>
    </row>
    <row r="597" spans="1:2" ht="15.5">
      <c r="A597" s="2" t="s">
        <v>595</v>
      </c>
      <c r="B597" s="1" t="str">
        <f ca="1">IFERROR(__xludf.DUMMYFUNCTION("GOOGLETRANSLATE(A597,""ja"",""en"")"),"address")</f>
        <v>address</v>
      </c>
    </row>
    <row r="598" spans="1:2" ht="15.5">
      <c r="A598" s="2" t="s">
        <v>596</v>
      </c>
      <c r="B598" s="1" t="str">
        <f ca="1">IFERROR(__xludf.DUMMYFUNCTION("GOOGLETRANSLATE(A598,""ja"",""en"")"),"Participation")</f>
        <v>Participation</v>
      </c>
    </row>
    <row r="599" spans="1:2" ht="15.5">
      <c r="A599" s="2" t="s">
        <v>597</v>
      </c>
      <c r="B599" s="1" t="str">
        <f ca="1">IFERROR(__xludf.DUMMYFUNCTION("GOOGLETRANSLATE(A599,""ja"",""en"")"),"Journey")</f>
        <v>Journey</v>
      </c>
    </row>
    <row r="600" spans="1:2" ht="15.5">
      <c r="A600" s="2" t="s">
        <v>598</v>
      </c>
      <c r="B600" s="1" t="str">
        <f ca="1">IFERROR(__xludf.DUMMYFUNCTION("GOOGLETRANSLATE(A600,""ja"",""en"")"),"company")</f>
        <v>company</v>
      </c>
    </row>
    <row r="601" spans="1:2" ht="15.5">
      <c r="A601" s="2" t="s">
        <v>599</v>
      </c>
      <c r="B601" s="1" t="str">
        <f ca="1">IFERROR(__xludf.DUMMYFUNCTION("GOOGLETRANSLATE(A601,""ja"",""en"")"),"heavy")</f>
        <v>heavy</v>
      </c>
    </row>
    <row r="602" spans="1:2" ht="15.5">
      <c r="A602" s="2" t="s">
        <v>600</v>
      </c>
      <c r="B602" s="1" t="str">
        <f ca="1">IFERROR(__xludf.DUMMYFUNCTION("GOOGLETRANSLATE(A602,""ja"",""en"")"),"nature")</f>
        <v>nature</v>
      </c>
    </row>
    <row r="603" spans="1:2" ht="15.5">
      <c r="A603" s="2" t="s">
        <v>601</v>
      </c>
      <c r="B603" s="1" t="str">
        <f ca="1">IFERROR(__xludf.DUMMYFUNCTION("GOOGLETRANSLATE(A603,""ja"",""en"")"),"murder")</f>
        <v>murder</v>
      </c>
    </row>
    <row r="604" spans="1:2" ht="15.5">
      <c r="A604" s="2" t="s">
        <v>602</v>
      </c>
      <c r="B604" s="1" t="str">
        <f ca="1">IFERROR(__xludf.DUMMYFUNCTION("GOOGLETRANSLATE(A604,""ja"",""en"")"),"garden")</f>
        <v>garden</v>
      </c>
    </row>
    <row r="605" spans="1:2" ht="15.5">
      <c r="A605" s="2" t="s">
        <v>603</v>
      </c>
      <c r="B605" s="1" t="str">
        <f ca="1">IFERROR(__xludf.DUMMYFUNCTION("GOOGLETRANSLATE(A605,""ja"",""en"")"),"Hayato")</f>
        <v>Hayato</v>
      </c>
    </row>
    <row r="606" spans="1:2" ht="15.5">
      <c r="A606" s="2" t="s">
        <v>604</v>
      </c>
      <c r="B606" s="1" t="str">
        <f ca="1">IFERROR(__xludf.DUMMYFUNCTION("GOOGLETRANSLATE(A606,""ja"",""en"")"),"in the middle")</f>
        <v>in the middle</v>
      </c>
    </row>
    <row r="607" spans="1:2" ht="15.5">
      <c r="A607" s="2" t="s">
        <v>605</v>
      </c>
      <c r="B607" s="1" t="str">
        <f ca="1">IFERROR(__xludf.DUMMYFUNCTION("GOOGLETRANSLATE(A607,""ja"",""en"")"),"testimony")</f>
        <v>testimony</v>
      </c>
    </row>
    <row r="608" spans="1:2" ht="15.5">
      <c r="A608" s="2" t="s">
        <v>606</v>
      </c>
      <c r="B608" s="1" t="str">
        <f ca="1">IFERROR(__xludf.DUMMYFUNCTION("GOOGLETRANSLATE(A608,""ja"",""en"")"),"Natsumi")</f>
        <v>Natsumi</v>
      </c>
    </row>
    <row r="609" spans="1:2" ht="15.5">
      <c r="A609" s="2" t="s">
        <v>607</v>
      </c>
      <c r="B609" s="1" t="str">
        <f ca="1">IFERROR(__xludf.DUMMYFUNCTION("GOOGLETRANSLATE(A609,""ja"",""en"")"),"Take it")</f>
        <v>Take it</v>
      </c>
    </row>
    <row r="610" spans="1:2" ht="15.5">
      <c r="A610" s="2" t="s">
        <v>608</v>
      </c>
      <c r="B610" s="1" t="str">
        <f ca="1">IFERROR(__xludf.DUMMYFUNCTION("GOOGLETRANSLATE(A610,""ja"",""en"")"),"last time")</f>
        <v>last time</v>
      </c>
    </row>
    <row r="611" spans="1:2" ht="15.5">
      <c r="A611" s="2" t="s">
        <v>609</v>
      </c>
      <c r="B611" s="1" t="str">
        <f ca="1">IFERROR(__xludf.DUMMYFUNCTION("GOOGLETRANSLATE(A611,""ja"",""en"")"),"surgery")</f>
        <v>surgery</v>
      </c>
    </row>
    <row r="612" spans="1:2" ht="15.5">
      <c r="A612" s="2" t="s">
        <v>610</v>
      </c>
      <c r="B612" s="1" t="str">
        <f ca="1">IFERROR(__xludf.DUMMYFUNCTION("GOOGLETRANSLATE(A612,""ja"",""en"")"),"robbery")</f>
        <v>robbery</v>
      </c>
    </row>
    <row r="613" spans="1:2" ht="15.5">
      <c r="A613" s="2" t="s">
        <v>611</v>
      </c>
      <c r="B613" s="1" t="str">
        <f ca="1">IFERROR(__xludf.DUMMYFUNCTION("GOOGLETRANSLATE(A613,""ja"",""en"")"),"seed")</f>
        <v>seed</v>
      </c>
    </row>
    <row r="614" spans="1:2" ht="15.5">
      <c r="A614" s="2" t="s">
        <v>612</v>
      </c>
      <c r="B614" s="1" t="str">
        <f ca="1">IFERROR(__xludf.DUMMYFUNCTION("GOOGLETRANSLATE(A614,""ja"",""en"")"),"witch")</f>
        <v>witch</v>
      </c>
    </row>
    <row r="615" spans="1:2" ht="15.5">
      <c r="A615" s="2" t="s">
        <v>613</v>
      </c>
      <c r="B615" s="1" t="str">
        <f ca="1">IFERROR(__xludf.DUMMYFUNCTION("GOOGLETRANSLATE(A615,""ja"",""en"")"),"signal")</f>
        <v>signal</v>
      </c>
    </row>
    <row r="616" spans="1:2" ht="15.5">
      <c r="A616" s="2" t="s">
        <v>614</v>
      </c>
      <c r="B616" s="1" t="str">
        <f ca="1">IFERROR(__xludf.DUMMYFUNCTION("GOOGLETRANSLATE(A616,""ja"",""en"")"),"specialty")</f>
        <v>specialty</v>
      </c>
    </row>
    <row r="617" spans="1:2" ht="15.5">
      <c r="A617" s="2" t="s">
        <v>615</v>
      </c>
      <c r="B617" s="1" t="str">
        <f ca="1">IFERROR(__xludf.DUMMYFUNCTION("GOOGLETRANSLATE(A617,""ja"",""en"")"),"Your Honor")</f>
        <v>Your Honor</v>
      </c>
    </row>
    <row r="618" spans="1:2" ht="15.5">
      <c r="A618" s="2" t="s">
        <v>616</v>
      </c>
      <c r="B618" s="1" t="str">
        <f ca="1">IFERROR(__xludf.DUMMYFUNCTION("GOOGLETRANSLATE(A618,""ja"",""en"")"),"meeting")</f>
        <v>meeting</v>
      </c>
    </row>
    <row r="619" spans="1:2" ht="15.5">
      <c r="A619" s="2" t="s">
        <v>617</v>
      </c>
      <c r="B619" s="1" t="str">
        <f ca="1">IFERROR(__xludf.DUMMYFUNCTION("GOOGLETRANSLATE(A619,""ja"",""en"")"),"Mizuki")</f>
        <v>Mizuki</v>
      </c>
    </row>
    <row r="620" spans="1:2" ht="15.5">
      <c r="A620" s="2" t="s">
        <v>618</v>
      </c>
      <c r="B620" s="1" t="str">
        <f ca="1">IFERROR(__xludf.DUMMYFUNCTION("GOOGLETRANSLATE(A620,""ja"",""en"")"),"offer")</f>
        <v>offer</v>
      </c>
    </row>
    <row r="621" spans="1:2" ht="15.5">
      <c r="A621" s="2" t="s">
        <v>619</v>
      </c>
      <c r="B621" s="1" t="str">
        <f ca="1">IFERROR(__xludf.DUMMYFUNCTION("GOOGLETRANSLATE(A621,""ja"",""en"")"),"away")</f>
        <v>away</v>
      </c>
    </row>
    <row r="622" spans="1:2" ht="15.5">
      <c r="A622" s="2" t="s">
        <v>620</v>
      </c>
      <c r="B622" s="1" t="str">
        <f ca="1">IFERROR(__xludf.DUMMYFUNCTION("GOOGLETRANSLATE(A622,""ja"",""en"")"),"luggage")</f>
        <v>luggage</v>
      </c>
    </row>
    <row r="623" spans="1:2" ht="15.5">
      <c r="A623" s="2" t="s">
        <v>621</v>
      </c>
      <c r="B623" s="1" t="str">
        <f ca="1">IFERROR(__xludf.DUMMYFUNCTION("GOOGLETRANSLATE(A623,""ja"",""en"")"),"peace of mind")</f>
        <v>peace of mind</v>
      </c>
    </row>
    <row r="624" spans="1:2" ht="15.5">
      <c r="A624" s="2" t="s">
        <v>622</v>
      </c>
      <c r="B624" s="1" t="str">
        <f ca="1">IFERROR(__xludf.DUMMYFUNCTION("GOOGLETRANSLATE(A624,""ja"",""en"")"),"base")</f>
        <v>base</v>
      </c>
    </row>
    <row r="625" spans="1:2" ht="15.5">
      <c r="A625" s="2" t="s">
        <v>623</v>
      </c>
      <c r="B625" s="1" t="str">
        <f ca="1">IFERROR(__xludf.DUMMYFUNCTION("GOOGLETRANSLATE(A625,""ja"",""en"")"),"sighting")</f>
        <v>sighting</v>
      </c>
    </row>
    <row r="626" spans="1:2" ht="15.5">
      <c r="A626" s="2" t="s">
        <v>624</v>
      </c>
      <c r="B626" s="1" t="str">
        <f ca="1">IFERROR(__xludf.DUMMYFUNCTION("GOOGLETRANSLATE(A626,""ja"",""en"")"),"movement")</f>
        <v>movement</v>
      </c>
    </row>
    <row r="627" spans="1:2" ht="15.5">
      <c r="A627" s="2" t="s">
        <v>625</v>
      </c>
      <c r="B627" s="1" t="str">
        <f ca="1">IFERROR(__xludf.DUMMYFUNCTION("GOOGLETRANSLATE(A627,""ja"",""en"")"),"finger")</f>
        <v>finger</v>
      </c>
    </row>
    <row r="628" spans="1:2" ht="15.5">
      <c r="A628" s="2" t="s">
        <v>626</v>
      </c>
      <c r="B628" s="1" t="str">
        <f ca="1">IFERROR(__xludf.DUMMYFUNCTION("GOOGLETRANSLATE(A628,""ja"",""en"")"),"~")</f>
        <v>~</v>
      </c>
    </row>
    <row r="629" spans="1:2" ht="15.5">
      <c r="A629" s="2" t="s">
        <v>627</v>
      </c>
      <c r="B629" s="1" t="str">
        <f ca="1">IFERROR(__xludf.DUMMYFUNCTION("GOOGLETRANSLATE(A629,""ja"",""en"")"),"sometimes")</f>
        <v>sometimes</v>
      </c>
    </row>
    <row r="630" spans="1:2" ht="15.5">
      <c r="A630" s="2" t="s">
        <v>628</v>
      </c>
      <c r="B630" s="1" t="str">
        <f ca="1">IFERROR(__xludf.DUMMYFUNCTION("GOOGLETRANSLATE(A630,""ja"",""en"")"),"monster")</f>
        <v>monster</v>
      </c>
    </row>
    <row r="631" spans="1:2" ht="15.5">
      <c r="A631" s="2" t="s">
        <v>629</v>
      </c>
      <c r="B631" s="1" t="str">
        <f ca="1">IFERROR(__xludf.DUMMYFUNCTION("GOOGLETRANSLATE(A631,""ja"",""en"")"),"conversation")</f>
        <v>conversation</v>
      </c>
    </row>
    <row r="632" spans="1:2" ht="15.5">
      <c r="A632" s="2" t="s">
        <v>630</v>
      </c>
      <c r="B632" s="1" t="str">
        <f ca="1">IFERROR(__xludf.DUMMYFUNCTION("GOOGLETRANSLATE(A632,""ja"",""en"")"),"receipt")</f>
        <v>receipt</v>
      </c>
    </row>
    <row r="633" spans="1:2" ht="15.5">
      <c r="A633" s="2" t="s">
        <v>631</v>
      </c>
      <c r="B633" s="1" t="str">
        <f ca="1">IFERROR(__xludf.DUMMYFUNCTION("GOOGLETRANSLATE(A633,""ja"",""en"")"),"match")</f>
        <v>match</v>
      </c>
    </row>
    <row r="634" spans="1:2" ht="15.5">
      <c r="A634" s="2" t="s">
        <v>632</v>
      </c>
      <c r="B634" s="1" t="str">
        <f ca="1">IFERROR(__xludf.DUMMYFUNCTION("GOOGLETRANSLATE(A634,""ja"",""en"")"),"whole")</f>
        <v>whole</v>
      </c>
    </row>
    <row r="635" spans="1:2" ht="15.5">
      <c r="A635" s="2" t="s">
        <v>633</v>
      </c>
      <c r="B635" s="1" t="str">
        <f ca="1">IFERROR(__xludf.DUMMYFUNCTION("GOOGLETRANSLATE(A635,""ja"",""en"")"),"Tokui")</f>
        <v>Tokui</v>
      </c>
    </row>
    <row r="636" spans="1:2" ht="15.5">
      <c r="A636" s="2" t="s">
        <v>634</v>
      </c>
      <c r="B636" s="1" t="str">
        <f ca="1">IFERROR(__xludf.DUMMYFUNCTION("GOOGLETRANSLATE(A636,""ja"",""en"")"),"You")</f>
        <v>You</v>
      </c>
    </row>
    <row r="637" spans="1:2" ht="15.5">
      <c r="A637" s="2" t="s">
        <v>635</v>
      </c>
      <c r="B637" s="1" t="str">
        <f ca="1">IFERROR(__xludf.DUMMYFUNCTION("GOOGLETRANSLATE(A637,""ja"",""en"")"),"parent")</f>
        <v>parent</v>
      </c>
    </row>
    <row r="638" spans="1:2" ht="15.5">
      <c r="A638" s="2" t="s">
        <v>636</v>
      </c>
      <c r="B638" s="1" t="str">
        <f ca="1">IFERROR(__xludf.DUMMYFUNCTION("GOOGLETRANSLATE(A638,""ja"",""en"")"),"angel")</f>
        <v>angel</v>
      </c>
    </row>
    <row r="639" spans="1:2" ht="15.5">
      <c r="A639" s="2" t="s">
        <v>637</v>
      </c>
      <c r="B639" s="1" t="str">
        <f ca="1">IFERROR(__xludf.DUMMYFUNCTION("GOOGLETRANSLATE(A639,""ja"",""en"")"),"victory")</f>
        <v>victory</v>
      </c>
    </row>
    <row r="640" spans="1:2" ht="15.5">
      <c r="A640" s="2" t="s">
        <v>638</v>
      </c>
      <c r="B640" s="1" t="str">
        <f ca="1">IFERROR(__xludf.DUMMYFUNCTION("GOOGLETRANSLATE(A640,""ja"",""en"")"),"principle")</f>
        <v>principle</v>
      </c>
    </row>
    <row r="641" spans="1:2" ht="15.5">
      <c r="A641" s="2" t="s">
        <v>639</v>
      </c>
      <c r="B641" s="1" t="str">
        <f ca="1">IFERROR(__xludf.DUMMYFUNCTION("GOOGLETRANSLATE(A641,""ja"",""en"")"),"trip")</f>
        <v>trip</v>
      </c>
    </row>
    <row r="642" spans="1:2" ht="15.5">
      <c r="A642" s="2" t="s">
        <v>640</v>
      </c>
      <c r="B642" s="1" t="str">
        <f ca="1">IFERROR(__xludf.DUMMYFUNCTION("GOOGLETRANSLATE(A642,""ja"",""en"")"),"death")</f>
        <v>death</v>
      </c>
    </row>
    <row r="643" spans="1:2" ht="15.5">
      <c r="A643" s="2" t="s">
        <v>641</v>
      </c>
      <c r="B643" s="1" t="str">
        <f ca="1">IFERROR(__xludf.DUMMYFUNCTION("GOOGLETRANSLATE(A643,""ja"",""en"")"),"Mrs.")</f>
        <v>Mrs.</v>
      </c>
    </row>
    <row r="644" spans="1:2" ht="15.5">
      <c r="A644" s="2" t="s">
        <v>642</v>
      </c>
      <c r="B644" s="1" t="str">
        <f ca="1">IFERROR(__xludf.DUMMYFUNCTION("GOOGLETRANSLATE(A644,""ja"",""en"")"),"the goal")</f>
        <v>the goal</v>
      </c>
    </row>
    <row r="645" spans="1:2" ht="15.5">
      <c r="A645" s="2" t="s">
        <v>643</v>
      </c>
      <c r="B645" s="1" t="str">
        <f ca="1">IFERROR(__xludf.DUMMYFUNCTION("GOOGLETRANSLATE(A645,""ja"",""en"")"),"pieces")</f>
        <v>pieces</v>
      </c>
    </row>
    <row r="646" spans="1:2" ht="15.5">
      <c r="A646" s="2" t="s">
        <v>644</v>
      </c>
      <c r="B646" s="1" t="str">
        <f ca="1">IFERROR(__xludf.DUMMYFUNCTION("GOOGLETRANSLATE(A646,""ja"",""en"")"),"China")</f>
        <v>China</v>
      </c>
    </row>
    <row r="647" spans="1:2" ht="15.5">
      <c r="A647" s="2" t="s">
        <v>645</v>
      </c>
      <c r="B647" s="1" t="str">
        <f ca="1">IFERROR(__xludf.DUMMYFUNCTION("GOOGLETRANSLATE(A647,""ja"",""en"")"),"student")</f>
        <v>student</v>
      </c>
    </row>
    <row r="648" spans="1:2" ht="15.5">
      <c r="A648" s="2" t="s">
        <v>646</v>
      </c>
      <c r="B648" s="1" t="str">
        <f ca="1">IFERROR(__xludf.DUMMYFUNCTION("GOOGLETRANSLATE(A648,""ja"",""en"")"),"building")</f>
        <v>building</v>
      </c>
    </row>
    <row r="649" spans="1:2" ht="15.5">
      <c r="A649" s="2" t="s">
        <v>647</v>
      </c>
      <c r="B649" s="1" t="str">
        <f ca="1">IFERROR(__xludf.DUMMYFUNCTION("GOOGLETRANSLATE(A649,""ja"",""en"")"),"Confidence")</f>
        <v>Confidence</v>
      </c>
    </row>
    <row r="650" spans="1:2" ht="15.5">
      <c r="A650" s="2" t="s">
        <v>648</v>
      </c>
      <c r="B650" s="1" t="str">
        <f ca="1">IFERROR(__xludf.DUMMYFUNCTION("GOOGLETRANSLATE(A650,""ja"",""en"")"),"encounter")</f>
        <v>encounter</v>
      </c>
    </row>
    <row r="651" spans="1:2" ht="15.5">
      <c r="A651" s="2" t="s">
        <v>649</v>
      </c>
      <c r="B651" s="1" t="str">
        <f ca="1">IFERROR(__xludf.DUMMYFUNCTION("GOOGLETRANSLATE(A651,""ja"",""en"")"),"use")</f>
        <v>use</v>
      </c>
    </row>
    <row r="652" spans="1:2" ht="15.5">
      <c r="A652" s="2" t="s">
        <v>650</v>
      </c>
      <c r="B652" s="1" t="str">
        <f ca="1">IFERROR(__xludf.DUMMYFUNCTION("GOOGLETRANSLATE(A652,""ja"",""en"")"),"stand")</f>
        <v>stand</v>
      </c>
    </row>
    <row r="653" spans="1:2" ht="15.5">
      <c r="A653" s="2" t="s">
        <v>651</v>
      </c>
      <c r="B653" s="1" t="str">
        <f ca="1">IFERROR(__xludf.DUMMYFUNCTION("GOOGLETRANSLATE(A653,""ja"",""en"")"),"society")</f>
        <v>society</v>
      </c>
    </row>
    <row r="654" spans="1:2" ht="15.5">
      <c r="A654" s="2" t="s">
        <v>652</v>
      </c>
      <c r="B654" s="1" t="str">
        <f ca="1">IFERROR(__xludf.DUMMYFUNCTION("GOOGLETRANSLATE(A654,""ja"",""en"")"),"around")</f>
        <v>around</v>
      </c>
    </row>
    <row r="655" spans="1:2" ht="15.5">
      <c r="A655" s="2" t="s">
        <v>653</v>
      </c>
      <c r="B655" s="1" t="str">
        <f ca="1">IFERROR(__xludf.DUMMYFUNCTION("GOOGLETRANSLATE(A655,""ja"",""en"")"),"citizen")</f>
        <v>citizen</v>
      </c>
    </row>
    <row r="656" spans="1:2" ht="15.5">
      <c r="A656" s="2" t="s">
        <v>654</v>
      </c>
      <c r="B656" s="1" t="str">
        <f ca="1">IFERROR(__xludf.DUMMYFUNCTION("GOOGLETRANSLATE(A656,""ja"",""en"")"),"color")</f>
        <v>color</v>
      </c>
    </row>
    <row r="657" spans="1:2" ht="15.5">
      <c r="A657" s="2" t="s">
        <v>655</v>
      </c>
      <c r="B657" s="1" t="str">
        <f ca="1">IFERROR(__xludf.DUMMYFUNCTION("GOOGLETRANSLATE(A657,""ja"",""en"")"),"Stop")</f>
        <v>Stop</v>
      </c>
    </row>
    <row r="658" spans="1:2" ht="15.5">
      <c r="A658" s="2" t="s">
        <v>656</v>
      </c>
      <c r="B658" s="1" t="str">
        <f ca="1">IFERROR(__xludf.DUMMYFUNCTION("GOOGLETRANSLATE(A658,""ja"",""en"")"),"song")</f>
        <v>song</v>
      </c>
    </row>
    <row r="659" spans="1:2" ht="15.5">
      <c r="A659" s="2" t="s">
        <v>657</v>
      </c>
      <c r="B659" s="1" t="str">
        <f ca="1">IFERROR(__xludf.DUMMYFUNCTION("GOOGLETRANSLATE(A659,""ja"",""en"")"),"experiment")</f>
        <v>experiment</v>
      </c>
    </row>
    <row r="660" spans="1:2" ht="15.5">
      <c r="A660" s="2" t="s">
        <v>658</v>
      </c>
      <c r="B660" s="1" t="str">
        <f ca="1">IFERROR(__xludf.DUMMYFUNCTION("GOOGLETRANSLATE(A660,""ja"",""en"")"),"directly")</f>
        <v>directly</v>
      </c>
    </row>
    <row r="661" spans="1:2" ht="15.5">
      <c r="A661" s="2" t="s">
        <v>659</v>
      </c>
      <c r="B661" s="1" t="str">
        <f ca="1">IFERROR(__xludf.DUMMYFUNCTION("GOOGLETRANSLATE(A661,""ja"",""en"")"),"river")</f>
        <v>river</v>
      </c>
    </row>
    <row r="662" spans="1:2" ht="15.5">
      <c r="A662" s="2" t="s">
        <v>660</v>
      </c>
      <c r="B662" s="1" t="str">
        <f ca="1">IFERROR(__xludf.DUMMYFUNCTION("GOOGLETRANSLATE(A662,""ja"",""en"")"),"thank you")</f>
        <v>thank you</v>
      </c>
    </row>
    <row r="663" spans="1:2" ht="15.5">
      <c r="A663" s="2" t="s">
        <v>661</v>
      </c>
      <c r="B663" s="1" t="str">
        <f ca="1">IFERROR(__xludf.DUMMYFUNCTION("GOOGLETRANSLATE(A663,""ja"",""en"")"),"execution")</f>
        <v>execution</v>
      </c>
    </row>
    <row r="664" spans="1:2" ht="15.5">
      <c r="A664" s="2" t="s">
        <v>662</v>
      </c>
      <c r="B664" s="1" t="str">
        <f ca="1">IFERROR(__xludf.DUMMYFUNCTION("GOOGLETRANSLATE(A664,""ja"",""en"")"),"half")</f>
        <v>half</v>
      </c>
    </row>
    <row r="665" spans="1:2" ht="15.5">
      <c r="A665" s="2" t="s">
        <v>663</v>
      </c>
      <c r="B665" s="1" t="str">
        <f ca="1">IFERROR(__xludf.DUMMYFUNCTION("GOOGLETRANSLATE(A665,""ja"",""en"")"),"ride")</f>
        <v>ride</v>
      </c>
    </row>
    <row r="666" spans="1:2" ht="15.5">
      <c r="A666" s="2" t="s">
        <v>664</v>
      </c>
      <c r="B666" s="1" t="str">
        <f ca="1">IFERROR(__xludf.DUMMYFUNCTION("GOOGLETRANSLATE(A666,""ja"",""en"")"),"regret")</f>
        <v>regret</v>
      </c>
    </row>
    <row r="667" spans="1:2" ht="15.5">
      <c r="A667" s="2" t="s">
        <v>665</v>
      </c>
      <c r="B667" s="1" t="str">
        <f ca="1">IFERROR(__xludf.DUMMYFUNCTION("GOOGLETRANSLATE(A667,""ja"",""en"")"),"guidance")</f>
        <v>guidance</v>
      </c>
    </row>
    <row r="668" spans="1:2" ht="15.5">
      <c r="A668" s="2" t="s">
        <v>666</v>
      </c>
      <c r="B668" s="1" t="str">
        <f ca="1">IFERROR(__xludf.DUMMYFUNCTION("GOOGLETRANSLATE(A668,""ja"",""en"")"),"Prohibited")</f>
        <v>Prohibited</v>
      </c>
    </row>
    <row r="669" spans="1:2" ht="15.5">
      <c r="A669" s="2" t="s">
        <v>667</v>
      </c>
      <c r="B669" s="1" t="str">
        <f ca="1">IFERROR(__xludf.DUMMYFUNCTION("GOOGLETRANSLATE(A669,""ja"",""en"")"),"distance")</f>
        <v>distance</v>
      </c>
    </row>
    <row r="670" spans="1:2" ht="15.5">
      <c r="A670" s="2" t="s">
        <v>668</v>
      </c>
      <c r="B670" s="1" t="str">
        <f ca="1">IFERROR(__xludf.DUMMYFUNCTION("GOOGLETRANSLATE(A670,""ja"",""en"")"),"depend on")</f>
        <v>depend on</v>
      </c>
    </row>
    <row r="671" spans="1:2" ht="15.5">
      <c r="A671" s="2" t="s">
        <v>669</v>
      </c>
      <c r="B671" s="1" t="str">
        <f ca="1">IFERROR(__xludf.DUMMYFUNCTION("GOOGLETRANSLATE(A671,""ja"",""en"")"),"infection")</f>
        <v>infection</v>
      </c>
    </row>
    <row r="672" spans="1:2" ht="15.5">
      <c r="A672" s="2" t="s">
        <v>670</v>
      </c>
      <c r="B672" s="1" t="str">
        <f ca="1">IFERROR(__xludf.DUMMYFUNCTION("GOOGLETRANSLATE(A672,""ja"",""en"")"),"control")</f>
        <v>control</v>
      </c>
    </row>
    <row r="673" spans="1:2" ht="15.5">
      <c r="A673" s="2" t="s">
        <v>671</v>
      </c>
      <c r="B673" s="1" t="str">
        <f ca="1">IFERROR(__xludf.DUMMYFUNCTION("GOOGLETRANSLATE(A673,""ja"",""en"")"),"famous")</f>
        <v>famous</v>
      </c>
    </row>
    <row r="674" spans="1:2" ht="15.5">
      <c r="A674" s="2" t="s">
        <v>672</v>
      </c>
      <c r="B674" s="1" t="str">
        <f ca="1">IFERROR(__xludf.DUMMYFUNCTION("GOOGLETRANSLATE(A674,""ja"",""en"")"),"battle")</f>
        <v>battle</v>
      </c>
    </row>
    <row r="675" spans="1:2" ht="15.5">
      <c r="A675" s="2" t="s">
        <v>673</v>
      </c>
      <c r="B675" s="1" t="str">
        <f ca="1">IFERROR(__xludf.DUMMYFUNCTION("GOOGLETRANSLATE(A675,""ja"",""en"")"),"within")</f>
        <v>within</v>
      </c>
    </row>
    <row r="676" spans="1:2" ht="15.5">
      <c r="A676" s="2" t="s">
        <v>674</v>
      </c>
      <c r="B676" s="1" t="str">
        <f ca="1">IFERROR(__xludf.DUMMYFUNCTION("GOOGLETRANSLATE(A676,""ja"",""en"")"),"document")</f>
        <v>document</v>
      </c>
    </row>
    <row r="677" spans="1:2" ht="15.5">
      <c r="A677" s="2" t="s">
        <v>675</v>
      </c>
      <c r="B677" s="1" t="str">
        <f ca="1">IFERROR(__xludf.DUMMYFUNCTION("GOOGLETRANSLATE(A677,""ja"",""en"")"),"coincidence")</f>
        <v>coincidence</v>
      </c>
    </row>
    <row r="678" spans="1:2" ht="15.5">
      <c r="A678" s="2" t="s">
        <v>676</v>
      </c>
      <c r="B678" s="1" t="str">
        <f ca="1">IFERROR(__xludf.DUMMYFUNCTION("GOOGLETRANSLATE(A678,""ja"",""en"")"),"machine")</f>
        <v>machine</v>
      </c>
    </row>
    <row r="679" spans="1:2" ht="15.5">
      <c r="A679" s="2" t="s">
        <v>677</v>
      </c>
      <c r="B679" s="1" t="str">
        <f ca="1">IFERROR(__xludf.DUMMYFUNCTION("GOOGLETRANSLATE(A679,""ja"",""en"")"),"final")</f>
        <v>final</v>
      </c>
    </row>
    <row r="680" spans="1:2" ht="15.5">
      <c r="A680" s="2" t="s">
        <v>678</v>
      </c>
      <c r="B680" s="1" t="str">
        <f ca="1">IFERROR(__xludf.DUMMYFUNCTION("GOOGLETRANSLATE(A680,""ja"",""en"")"),"ignore")</f>
        <v>ignore</v>
      </c>
    </row>
    <row r="681" spans="1:2" ht="15.5">
      <c r="A681" s="2" t="s">
        <v>679</v>
      </c>
      <c r="B681" s="1" t="str">
        <f ca="1">IFERROR(__xludf.DUMMYFUNCTION("GOOGLETRANSLATE(A681,""ja"",""en"")"),"”")</f>
        <v>”</v>
      </c>
    </row>
    <row r="682" spans="1:2" ht="15.5">
      <c r="A682" s="2" t="s">
        <v>680</v>
      </c>
      <c r="B682" s="1" t="str">
        <f ca="1">IFERROR(__xludf.DUMMYFUNCTION("GOOGLETRANSLATE(A682,""ja"",""en"")"),"prince")</f>
        <v>prince</v>
      </c>
    </row>
    <row r="683" spans="1:2" ht="15.5">
      <c r="A683" s="2" t="s">
        <v>681</v>
      </c>
      <c r="B683" s="1" t="str">
        <f ca="1">IFERROR(__xludf.DUMMYFUNCTION("GOOGLETRANSLATE(A683,""ja"",""en"")"),"breathing")</f>
        <v>breathing</v>
      </c>
    </row>
    <row r="684" spans="1:2" ht="15.5">
      <c r="A684" s="2" t="s">
        <v>682</v>
      </c>
      <c r="B684" s="1" t="str">
        <f ca="1">IFERROR(__xludf.DUMMYFUNCTION("GOOGLETRANSLATE(A684,""ja"",""en"")"),"giant")</f>
        <v>giant</v>
      </c>
    </row>
    <row r="685" spans="1:2" ht="15.5">
      <c r="A685" s="2" t="s">
        <v>683</v>
      </c>
      <c r="B685" s="1" t="str">
        <f ca="1">IFERROR(__xludf.DUMMYFUNCTION("GOOGLETRANSLATE(A685,""ja"",""en"")"),"army")</f>
        <v>army</v>
      </c>
    </row>
    <row r="686" spans="1:2" ht="15.5">
      <c r="A686" s="2" t="s">
        <v>684</v>
      </c>
      <c r="B686" s="1" t="str">
        <f ca="1">IFERROR(__xludf.DUMMYFUNCTION("GOOGLETRANSLATE(A686,""ja"",""en"")"),"support")</f>
        <v>support</v>
      </c>
    </row>
    <row r="687" spans="1:2" ht="15.5">
      <c r="A687" s="2" t="s">
        <v>685</v>
      </c>
      <c r="B687" s="1" t="str">
        <f ca="1">IFERROR(__xludf.DUMMYFUNCTION("GOOGLETRANSLATE(A687,""ja"",""en"")"),"adult")</f>
        <v>adult</v>
      </c>
    </row>
    <row r="688" spans="1:2" ht="15.5">
      <c r="A688" s="2" t="s">
        <v>686</v>
      </c>
      <c r="B688" s="1" t="str">
        <f ca="1">IFERROR(__xludf.DUMMYFUNCTION("GOOGLETRANSLATE(A688,""ja"",""en"")"),"consent")</f>
        <v>consent</v>
      </c>
    </row>
    <row r="689" spans="1:2" ht="15.5">
      <c r="A689" s="2" t="s">
        <v>687</v>
      </c>
      <c r="B689" s="1" t="str">
        <f ca="1">IFERROR(__xludf.DUMMYFUNCTION("GOOGLETRANSLATE(A689,""ja"",""en"")"),"lover")</f>
        <v>lover</v>
      </c>
    </row>
    <row r="690" spans="1:2" ht="15.5">
      <c r="A690" s="2" t="s">
        <v>688</v>
      </c>
      <c r="B690" s="1" t="str">
        <f ca="1">IFERROR(__xludf.DUMMYFUNCTION("GOOGLETRANSLATE(A690,""ja"",""en"")"),"acquaintance")</f>
        <v>acquaintance</v>
      </c>
    </row>
    <row r="691" spans="1:2" ht="15.5">
      <c r="A691" s="2" t="s">
        <v>689</v>
      </c>
      <c r="B691" s="1" t="str">
        <f ca="1">IFERROR(__xludf.DUMMYFUNCTION("GOOGLETRANSLATE(A691,""ja"",""en"")"),"effort")</f>
        <v>effort</v>
      </c>
    </row>
    <row r="692" spans="1:2" ht="15.5">
      <c r="A692" s="2" t="s">
        <v>690</v>
      </c>
      <c r="B692" s="1" t="str">
        <f ca="1">IFERROR(__xludf.DUMMYFUNCTION("GOOGLETRANSLATE(A692,""ja"",""en"")"),"white")</f>
        <v>white</v>
      </c>
    </row>
    <row r="693" spans="1:2" ht="15.5">
      <c r="A693" s="2" t="s">
        <v>691</v>
      </c>
      <c r="B693" s="1" t="str">
        <f ca="1">IFERROR(__xludf.DUMMYFUNCTION("GOOGLETRANSLATE(A693,""ja"",""en"")"),"Enough")</f>
        <v>Enough</v>
      </c>
    </row>
    <row r="694" spans="1:2" ht="15.5">
      <c r="A694" s="2" t="s">
        <v>692</v>
      </c>
      <c r="B694" s="1" t="str">
        <f ca="1">IFERROR(__xludf.DUMMYFUNCTION("GOOGLETRANSLATE(A694,""ja"",""en"")"),"proceed")</f>
        <v>proceed</v>
      </c>
    </row>
    <row r="695" spans="1:2" ht="15.5">
      <c r="A695" s="2" t="s">
        <v>693</v>
      </c>
      <c r="B695" s="1" t="str">
        <f ca="1">IFERROR(__xludf.DUMMYFUNCTION("GOOGLETRANSLATE(A695,""ja"",""en"")"),"planet")</f>
        <v>planet</v>
      </c>
    </row>
    <row r="696" spans="1:2" ht="15.5">
      <c r="A696" s="2" t="s">
        <v>694</v>
      </c>
      <c r="B696" s="1" t="str">
        <f ca="1">IFERROR(__xludf.DUMMYFUNCTION("GOOGLETRANSLATE(A696,""ja"",""en"")"),"Ally")</f>
        <v>Ally</v>
      </c>
    </row>
    <row r="697" spans="1:2" ht="15.5">
      <c r="A697" s="2" t="s">
        <v>695</v>
      </c>
      <c r="B697" s="1" t="str">
        <f ca="1">IFERROR(__xludf.DUMMYFUNCTION("GOOGLETRANSLATE(A697,""ja"",""en"")"),"recovery")</f>
        <v>recovery</v>
      </c>
    </row>
    <row r="698" spans="1:2" ht="15.5">
      <c r="A698" s="2" t="s">
        <v>696</v>
      </c>
      <c r="B698" s="1" t="str">
        <f ca="1">IFERROR(__xludf.DUMMYFUNCTION("GOOGLETRANSLATE(A698,""ja"",""en"")"),"newspaper")</f>
        <v>newspaper</v>
      </c>
    </row>
    <row r="699" spans="1:2" ht="15.5">
      <c r="A699" s="2" t="s">
        <v>697</v>
      </c>
      <c r="B699" s="1" t="str">
        <f ca="1">IFERROR(__xludf.DUMMYFUNCTION("GOOGLETRANSLATE(A699,""ja"",""en"")"),"『")</f>
        <v>『</v>
      </c>
    </row>
    <row r="700" spans="1:2" ht="15.5">
      <c r="A700" s="2" t="s">
        <v>698</v>
      </c>
      <c r="B700" s="1" t="str">
        <f ca="1">IFERROR(__xludf.DUMMYFUNCTION("GOOGLETRANSLATE(A700,""ja"",""en"")"),"story")</f>
        <v>story</v>
      </c>
    </row>
    <row r="701" spans="1:2" ht="15.5">
      <c r="A701" s="2" t="s">
        <v>699</v>
      </c>
      <c r="B701" s="1" t="str">
        <f ca="1">IFERROR(__xludf.DUMMYFUNCTION("GOOGLETRANSLATE(A701,""ja"",""en"")"),"apartment")</f>
        <v>apartment</v>
      </c>
    </row>
    <row r="702" spans="1:2" ht="15.5">
      <c r="A702" s="2" t="s">
        <v>700</v>
      </c>
      <c r="B702" s="1" t="str">
        <f ca="1">IFERROR(__xludf.DUMMYFUNCTION("GOOGLETRANSLATE(A702,""ja"",""en"")"),"set")</f>
        <v>set</v>
      </c>
    </row>
    <row r="703" spans="1:2" ht="15.5">
      <c r="A703" s="2" t="s">
        <v>701</v>
      </c>
      <c r="B703" s="1" t="str">
        <f ca="1">IFERROR(__xludf.DUMMYFUNCTION("GOOGLETRANSLATE(A703,""ja"",""en"")"),"Aah")</f>
        <v>Aah</v>
      </c>
    </row>
    <row r="704" spans="1:2" ht="15.5">
      <c r="A704" s="2" t="s">
        <v>702</v>
      </c>
      <c r="B704" s="1" t="str">
        <f ca="1">IFERROR(__xludf.DUMMYFUNCTION("GOOGLETRANSLATE(A704,""ja"",""en"")"),"survive")</f>
        <v>survive</v>
      </c>
    </row>
    <row r="705" spans="1:2" ht="15.5">
      <c r="A705" s="2" t="s">
        <v>703</v>
      </c>
      <c r="B705" s="1" t="str">
        <f ca="1">IFERROR(__xludf.DUMMYFUNCTION("GOOGLETRANSLATE(A705,""ja"",""en"")"),"lifetime")</f>
        <v>lifetime</v>
      </c>
    </row>
    <row r="706" spans="1:2" ht="15.5">
      <c r="A706" s="2" t="s">
        <v>704</v>
      </c>
      <c r="B706" s="1" t="str">
        <f ca="1">IFERROR(__xludf.DUMMYFUNCTION("GOOGLETRANSLATE(A706,""ja"",""en"")"),"process")</f>
        <v>process</v>
      </c>
    </row>
    <row r="707" spans="1:2" ht="15.5">
      <c r="A707" s="2" t="s">
        <v>705</v>
      </c>
      <c r="B707" s="1" t="str">
        <f ca="1">IFERROR(__xludf.DUMMYFUNCTION("GOOGLETRANSLATE(A707,""ja"",""en"")"),"weapons")</f>
        <v>weapons</v>
      </c>
    </row>
    <row r="708" spans="1:2" ht="15.5">
      <c r="A708" s="2" t="s">
        <v>706</v>
      </c>
      <c r="B708" s="1" t="str">
        <f ca="1">IFERROR(__xludf.DUMMYFUNCTION("GOOGLETRANSLATE(A708,""ja"",""en"")"),"direction")</f>
        <v>direction</v>
      </c>
    </row>
    <row r="709" spans="1:2" ht="15.5">
      <c r="A709" s="2" t="s">
        <v>707</v>
      </c>
      <c r="B709" s="1" t="str">
        <f ca="1">IFERROR(__xludf.DUMMYFUNCTION("GOOGLETRANSLATE(A709,""ja"",""en"")"),"decision")</f>
        <v>decision</v>
      </c>
    </row>
    <row r="710" spans="1:2" ht="15.5">
      <c r="A710" s="2" t="s">
        <v>708</v>
      </c>
      <c r="B710" s="1" t="str">
        <f ca="1">IFERROR(__xludf.DUMMYFUNCTION("GOOGLETRANSLATE(A710,""ja"",""en"")"),"Won")</f>
        <v>Won</v>
      </c>
    </row>
    <row r="711" spans="1:2" ht="15.5">
      <c r="A711" s="2" t="s">
        <v>709</v>
      </c>
      <c r="B711" s="1" t="str">
        <f ca="1">IFERROR(__xludf.DUMMYFUNCTION("GOOGLETRANSLATE(A711,""ja"",""en"")"),"access")</f>
        <v>access</v>
      </c>
    </row>
    <row r="712" spans="1:2" ht="15.5">
      <c r="A712" s="2" t="s">
        <v>710</v>
      </c>
      <c r="B712" s="1" t="str">
        <f ca="1">IFERROR(__xludf.DUMMYFUNCTION("GOOGLETRANSLATE(A712,""ja"",""en"")"),"satisfaction")</f>
        <v>satisfaction</v>
      </c>
    </row>
    <row r="713" spans="1:2" ht="15.5">
      <c r="A713" s="2" t="s">
        <v>711</v>
      </c>
      <c r="B713" s="1" t="str">
        <f ca="1">IFERROR(__xludf.DUMMYFUNCTION("GOOGLETRANSLATE(A713,""ja"",""en"")"),"Claire")</f>
        <v>Claire</v>
      </c>
    </row>
    <row r="714" spans="1:2" ht="15.5">
      <c r="A714" s="2" t="s">
        <v>712</v>
      </c>
      <c r="B714" s="1" t="str">
        <f ca="1">IFERROR(__xludf.DUMMYFUNCTION("GOOGLETRANSLATE(A714,""ja"",""en"")"),"nerve")</f>
        <v>nerve</v>
      </c>
    </row>
    <row r="715" spans="1:2" ht="15.5">
      <c r="A715" s="2" t="s">
        <v>713</v>
      </c>
      <c r="B715" s="1" t="str">
        <f ca="1">IFERROR(__xludf.DUMMYFUNCTION("GOOGLETRANSLATE(A715,""ja"",""en"")"),"disease")</f>
        <v>disease</v>
      </c>
    </row>
    <row r="716" spans="1:2" ht="15.5">
      <c r="A716" s="2" t="s">
        <v>714</v>
      </c>
      <c r="B716" s="1" t="str">
        <f ca="1">IFERROR(__xludf.DUMMYFUNCTION("GOOGLETRANSLATE(A716,""ja"",""en"")"),"best friend")</f>
        <v>best friend</v>
      </c>
    </row>
    <row r="717" spans="1:2" ht="15.5">
      <c r="A717" s="2" t="s">
        <v>715</v>
      </c>
      <c r="B717" s="1" t="str">
        <f ca="1">IFERROR(__xludf.DUMMYFUNCTION("GOOGLETRANSLATE(A717,""ja"",""en"")"),"flow")</f>
        <v>flow</v>
      </c>
    </row>
    <row r="718" spans="1:2" ht="15.5">
      <c r="A718" s="2" t="s">
        <v>716</v>
      </c>
      <c r="B718" s="1" t="str">
        <f ca="1">IFERROR(__xludf.DUMMYFUNCTION("GOOGLETRANSLATE(A718,""ja"",""en"")"),"analysis")</f>
        <v>analysis</v>
      </c>
    </row>
    <row r="719" spans="1:2" ht="15.5">
      <c r="A719" s="2" t="s">
        <v>717</v>
      </c>
      <c r="B719" s="1" t="str">
        <f ca="1">IFERROR(__xludf.DUMMYFUNCTION("GOOGLETRANSLATE(A719,""ja"",""en"")"),"wonder")</f>
        <v>wonder</v>
      </c>
    </row>
    <row r="720" spans="1:2" ht="15.5">
      <c r="A720" s="2" t="s">
        <v>718</v>
      </c>
      <c r="B720" s="1" t="str">
        <f ca="1">IFERROR(__xludf.DUMMYFUNCTION("GOOGLETRANSLATE(A720,""ja"",""en"")"),"Limited")</f>
        <v>Limited</v>
      </c>
    </row>
    <row r="721" spans="1:2" ht="15.5">
      <c r="A721" s="2" t="s">
        <v>719</v>
      </c>
      <c r="B721" s="1" t="str">
        <f ca="1">IFERROR(__xludf.DUMMYFUNCTION("GOOGLETRANSLATE(A721,""ja"",""en"")"),"solder")</f>
        <v>solder</v>
      </c>
    </row>
    <row r="722" spans="1:2" ht="15.5">
      <c r="A722" s="2" t="s">
        <v>720</v>
      </c>
      <c r="B722" s="1" t="str">
        <f ca="1">IFERROR(__xludf.DUMMYFUNCTION("GOOGLETRANSLATE(A722,""ja"",""en"")"),"story")</f>
        <v>story</v>
      </c>
    </row>
    <row r="723" spans="1:2" ht="15.5">
      <c r="A723" s="2" t="s">
        <v>721</v>
      </c>
      <c r="B723" s="1" t="str">
        <f ca="1">IFERROR(__xludf.DUMMYFUNCTION("GOOGLETRANSLATE(A723,""ja"",""en"")"),"a")</f>
        <v>a</v>
      </c>
    </row>
    <row r="724" spans="1:2" ht="15.5">
      <c r="A724" s="2" t="s">
        <v>722</v>
      </c>
      <c r="B724" s="1" t="str">
        <f ca="1">IFERROR(__xludf.DUMMYFUNCTION("GOOGLETRANSLATE(A724,""ja"",""en"")"),"practice")</f>
        <v>practice</v>
      </c>
    </row>
    <row r="725" spans="1:2" ht="15.5">
      <c r="A725" s="2" t="s">
        <v>723</v>
      </c>
      <c r="B725" s="1" t="str">
        <f ca="1">IFERROR(__xludf.DUMMYFUNCTION("GOOGLETRANSLATE(A725,""ja"",""en"")"),"It’s been a while")</f>
        <v>It’s been a while</v>
      </c>
    </row>
    <row r="726" spans="1:2" ht="15.5">
      <c r="A726" s="2" t="s">
        <v>724</v>
      </c>
      <c r="B726" s="1" t="str">
        <f ca="1">IFERROR(__xludf.DUMMYFUNCTION("GOOGLETRANSLATE(A726,""ja"",""en"")"),"others")</f>
        <v>others</v>
      </c>
    </row>
    <row r="727" spans="1:2" ht="15.5">
      <c r="A727" s="2" t="s">
        <v>725</v>
      </c>
      <c r="B727" s="1" t="str">
        <f ca="1">IFERROR(__xludf.DUMMYFUNCTION("GOOGLETRANSLATE(A727,""ja"",""en"")"),"both")</f>
        <v>both</v>
      </c>
    </row>
    <row r="728" spans="1:2" ht="15.5">
      <c r="A728" s="2" t="s">
        <v>726</v>
      </c>
      <c r="B728" s="1" t="str">
        <f ca="1">IFERROR(__xludf.DUMMYFUNCTION("GOOGLETRANSLATE(A728,""ja"",""en"")"),"south")</f>
        <v>south</v>
      </c>
    </row>
    <row r="729" spans="1:2" ht="15.5">
      <c r="A729" s="2" t="s">
        <v>727</v>
      </c>
      <c r="B729" s="1" t="str">
        <f ca="1">IFERROR(__xludf.DUMMYFUNCTION("GOOGLETRANSLATE(A729,""ja"",""en"")"),"growth")</f>
        <v>growth</v>
      </c>
    </row>
    <row r="730" spans="1:2" ht="15.5">
      <c r="A730" s="2" t="s">
        <v>728</v>
      </c>
      <c r="B730" s="1" t="str">
        <f ca="1">IFERROR(__xludf.DUMMYFUNCTION("GOOGLETRANSLATE(A730,""ja"",""en"")"),"～")</f>
        <v>～</v>
      </c>
    </row>
    <row r="731" spans="1:2" ht="15.5">
      <c r="A731" s="2" t="s">
        <v>729</v>
      </c>
      <c r="B731" s="1" t="str">
        <f ca="1">IFERROR(__xludf.DUMMYFUNCTION("GOOGLETRANSLATE(A731,""ja"",""en"")"),"again")</f>
        <v>again</v>
      </c>
    </row>
    <row r="732" spans="1:2" ht="15.5">
      <c r="A732" s="2" t="s">
        <v>730</v>
      </c>
      <c r="B732" s="1" t="str">
        <f ca="1">IFERROR(__xludf.DUMMYFUNCTION("GOOGLETRANSLATE(A732,""ja"",""en"")"),"medicine")</f>
        <v>medicine</v>
      </c>
    </row>
    <row r="733" spans="1:2" ht="15.5">
      <c r="A733" s="2" t="s">
        <v>731</v>
      </c>
      <c r="B733" s="1" t="str">
        <f ca="1">IFERROR(__xludf.DUMMYFUNCTION("GOOGLETRANSLATE(A733,""ja"",""en"")"),"command")</f>
        <v>command</v>
      </c>
    </row>
    <row r="734" spans="1:2" ht="15.5">
      <c r="A734" s="2" t="s">
        <v>732</v>
      </c>
      <c r="B734" s="1" t="str">
        <f ca="1">IFERROR(__xludf.DUMMYFUNCTION("GOOGLETRANSLATE(A734,""ja"",""en"")"),"maximum")</f>
        <v>maximum</v>
      </c>
    </row>
    <row r="735" spans="1:2" ht="15.5">
      <c r="A735" s="2" t="s">
        <v>733</v>
      </c>
      <c r="B735" s="1" t="str">
        <f ca="1">IFERROR(__xludf.DUMMYFUNCTION("GOOGLETRANSLATE(A735,""ja"",""en"")"),"disease")</f>
        <v>disease</v>
      </c>
    </row>
    <row r="736" spans="1:2" ht="15.5">
      <c r="A736" s="2" t="s">
        <v>734</v>
      </c>
      <c r="B736" s="1" t="str">
        <f ca="1">IFERROR(__xludf.DUMMYFUNCTION("GOOGLETRANSLATE(A736,""ja"",""en"")"),"article")</f>
        <v>article</v>
      </c>
    </row>
    <row r="737" spans="1:2" ht="15.5">
      <c r="A737" s="2" t="s">
        <v>735</v>
      </c>
      <c r="B737" s="1" t="str">
        <f ca="1">IFERROR(__xludf.DUMMYFUNCTION("GOOGLETRANSLATE(A737,""ja"",""en"")"),"clock")</f>
        <v>clock</v>
      </c>
    </row>
    <row r="738" spans="1:2" ht="15.5">
      <c r="A738" s="2" t="s">
        <v>736</v>
      </c>
      <c r="B738" s="1" t="str">
        <f ca="1">IFERROR(__xludf.DUMMYFUNCTION("GOOGLETRANSLATE(A738,""ja"",""en"")"),"Alan")</f>
        <v>Alan</v>
      </c>
    </row>
    <row r="739" spans="1:2" ht="15.5">
      <c r="A739" s="2" t="s">
        <v>737</v>
      </c>
      <c r="B739" s="1" t="str">
        <f ca="1">IFERROR(__xludf.DUMMYFUNCTION("GOOGLETRANSLATE(A739,""ja"",""en"")"),"means")</f>
        <v>means</v>
      </c>
    </row>
    <row r="740" spans="1:2" ht="15.5">
      <c r="A740" s="2" t="s">
        <v>738</v>
      </c>
      <c r="B740" s="1" t="str">
        <f ca="1">IFERROR(__xludf.DUMMYFUNCTION("GOOGLETRANSLATE(A740,""ja"",""en"")"),"high school")</f>
        <v>high school</v>
      </c>
    </row>
    <row r="741" spans="1:2" ht="15.5">
      <c r="A741" s="2" t="s">
        <v>739</v>
      </c>
      <c r="B741" s="1" t="str">
        <f ca="1">IFERROR(__xludf.DUMMYFUNCTION("GOOGLETRANSLATE(A741,""ja"",""en"")"),"solar")</f>
        <v>solar</v>
      </c>
    </row>
    <row r="742" spans="1:2" ht="15.5">
      <c r="A742" s="2" t="s">
        <v>740</v>
      </c>
      <c r="B742" s="1" t="str">
        <f ca="1">IFERROR(__xludf.DUMMYFUNCTION("GOOGLETRANSLATE(A742,""ja"",""en"")"),"condition")</f>
        <v>condition</v>
      </c>
    </row>
    <row r="743" spans="1:2" ht="15.5">
      <c r="A743" s="2" t="s">
        <v>741</v>
      </c>
      <c r="B743" s="1" t="str">
        <f ca="1">IFERROR(__xludf.DUMMYFUNCTION("GOOGLETRANSLATE(A743,""ja"",""en"")"),"blue")</f>
        <v>blue</v>
      </c>
    </row>
    <row r="744" spans="1:2" ht="15.5">
      <c r="A744" s="2" t="s">
        <v>742</v>
      </c>
      <c r="B744" s="1" t="str">
        <f ca="1">IFERROR(__xludf.DUMMYFUNCTION("GOOGLETRANSLATE(A744,""ja"",""en"")"),"Direction")</f>
        <v>Direction</v>
      </c>
    </row>
    <row r="745" spans="1:2" ht="15.5">
      <c r="A745" s="2" t="s">
        <v>743</v>
      </c>
      <c r="B745" s="1" t="str">
        <f ca="1">IFERROR(__xludf.DUMMYFUNCTION("GOOGLETRANSLATE(A745,""ja"",""en"")"),"talent")</f>
        <v>talent</v>
      </c>
    </row>
    <row r="746" spans="1:2" ht="15.5">
      <c r="A746" s="2" t="s">
        <v>744</v>
      </c>
      <c r="B746" s="1" t="str">
        <f ca="1">IFERROR(__xludf.DUMMYFUNCTION("GOOGLETRANSLATE(A746,""ja"",""en"")"),"exchange")</f>
        <v>exchange</v>
      </c>
    </row>
    <row r="747" spans="1:2" ht="15.5">
      <c r="A747" s="2" t="s">
        <v>745</v>
      </c>
      <c r="B747" s="1" t="str">
        <f ca="1">IFERROR(__xludf.DUMMYFUNCTION("GOOGLETRANSLATE(A747,""ja"",""en"")"),"possession")</f>
        <v>possession</v>
      </c>
    </row>
    <row r="748" spans="1:2" ht="15.5">
      <c r="A748" s="2" t="s">
        <v>746</v>
      </c>
      <c r="B748" s="1" t="str">
        <f ca="1">IFERROR(__xludf.DUMMYFUNCTION("GOOGLETRANSLATE(A748,""ja"",""en"")"),"lowest")</f>
        <v>lowest</v>
      </c>
    </row>
    <row r="749" spans="1:2" ht="15.5">
      <c r="A749" s="2" t="s">
        <v>747</v>
      </c>
      <c r="B749" s="1" t="str">
        <f ca="1">IFERROR(__xludf.DUMMYFUNCTION("GOOGLETRANSLATE(A749,""ja"",""en"")"),"emergency")</f>
        <v>emergency</v>
      </c>
    </row>
    <row r="750" spans="1:2" ht="15.5">
      <c r="A750" s="2" t="s">
        <v>748</v>
      </c>
      <c r="B750" s="1" t="str">
        <f ca="1">IFERROR(__xludf.DUMMYFUNCTION("GOOGLETRANSLATE(A750,""ja"",""en"")"),"charm")</f>
        <v>charm</v>
      </c>
    </row>
    <row r="751" spans="1:2" ht="15.5">
      <c r="A751" s="2" t="s">
        <v>749</v>
      </c>
      <c r="B751" s="1" t="str">
        <f ca="1">IFERROR(__xludf.DUMMYFUNCTION("GOOGLETRANSLATE(A751,""ja"",""en"")"),"easy")</f>
        <v>easy</v>
      </c>
    </row>
    <row r="752" spans="1:2" ht="15.5">
      <c r="A752" s="2" t="s">
        <v>750</v>
      </c>
      <c r="B752" s="1" t="str">
        <f ca="1">IFERROR(__xludf.DUMMYFUNCTION("GOOGLETRANSLATE(A752,""ja"",""en"")"),"response")</f>
        <v>response</v>
      </c>
    </row>
    <row r="753" spans="1:2" ht="15.5">
      <c r="A753" s="2" t="s">
        <v>751</v>
      </c>
      <c r="B753" s="1" t="str">
        <f ca="1">IFERROR(__xludf.DUMMYFUNCTION("GOOGLETRANSLATE(A753,""ja"",""en"")"),"most")</f>
        <v>most</v>
      </c>
    </row>
    <row r="754" spans="1:2" ht="15.5">
      <c r="A754" s="2" t="s">
        <v>752</v>
      </c>
      <c r="B754" s="1" t="str">
        <f ca="1">IFERROR(__xludf.DUMMYFUNCTION("GOOGLETRANSLATE(A754,""ja"",""en"")"),"repair")</f>
        <v>repair</v>
      </c>
    </row>
    <row r="755" spans="1:2" ht="15.5">
      <c r="A755" s="2" t="s">
        <v>753</v>
      </c>
      <c r="B755" s="1" t="str">
        <f ca="1">IFERROR(__xludf.DUMMYFUNCTION("GOOGLETRANSLATE(A755,""ja"",""en"")"),"study")</f>
        <v>study</v>
      </c>
    </row>
    <row r="756" spans="1:2" ht="15.5">
      <c r="A756" s="2" t="s">
        <v>754</v>
      </c>
      <c r="B756" s="1" t="str">
        <f ca="1">IFERROR(__xludf.DUMMYFUNCTION("GOOGLETRANSLATE(A756,""ja"",""en"")"),"suggestion")</f>
        <v>suggestion</v>
      </c>
    </row>
    <row r="757" spans="1:2" ht="15.5">
      <c r="A757" s="2" t="s">
        <v>755</v>
      </c>
      <c r="B757" s="1" t="str">
        <f ca="1">IFERROR(__xludf.DUMMYFUNCTION("GOOGLETRANSLATE(A757,""ja"",""en"")"),"funds")</f>
        <v>funds</v>
      </c>
    </row>
    <row r="758" spans="1:2" ht="15.5">
      <c r="A758" s="2" t="s">
        <v>756</v>
      </c>
      <c r="B758" s="1" t="str">
        <f ca="1">IFERROR(__xludf.DUMMYFUNCTION("GOOGLETRANSLATE(A758,""ja"",""en"")"),"president")</f>
        <v>president</v>
      </c>
    </row>
    <row r="759" spans="1:2" ht="15.5">
      <c r="A759" s="2" t="s">
        <v>757</v>
      </c>
      <c r="B759" s="1" t="str">
        <f ca="1">IFERROR(__xludf.DUMMYFUNCTION("GOOGLETRANSLATE(A759,""ja"",""en"")"),"Arisa")</f>
        <v>Arisa</v>
      </c>
    </row>
    <row r="760" spans="1:2" ht="15.5">
      <c r="A760" s="2" t="s">
        <v>758</v>
      </c>
      <c r="B760" s="1" t="str">
        <f ca="1">IFERROR(__xludf.DUMMYFUNCTION("GOOGLETRANSLATE(A760,""ja"",""en"")"),"game")</f>
        <v>game</v>
      </c>
    </row>
    <row r="761" spans="1:2" ht="15.5">
      <c r="A761" s="2" t="s">
        <v>759</v>
      </c>
      <c r="B761" s="1" t="str">
        <f ca="1">IFERROR(__xludf.DUMMYFUNCTION("GOOGLETRANSLATE(A761,""ja"",""en"")"),"I feel sorry for you")</f>
        <v>I feel sorry for you</v>
      </c>
    </row>
    <row r="762" spans="1:2" ht="15.5">
      <c r="A762" s="2" t="s">
        <v>760</v>
      </c>
      <c r="B762" s="1" t="str">
        <f ca="1">IFERROR(__xludf.DUMMYFUNCTION("GOOGLETRANSLATE(A762,""ja"",""en"")"),"rich man")</f>
        <v>rich man</v>
      </c>
    </row>
    <row r="763" spans="1:2" ht="15.5">
      <c r="A763" s="2" t="s">
        <v>761</v>
      </c>
      <c r="B763" s="1" t="str">
        <f ca="1">IFERROR(__xludf.DUMMYFUNCTION("GOOGLETRANSLATE(A763,""ja"",""en"")"),"stable")</f>
        <v>stable</v>
      </c>
    </row>
    <row r="764" spans="1:2" ht="15.5">
      <c r="A764" s="2" t="s">
        <v>762</v>
      </c>
      <c r="B764" s="1" t="str">
        <f ca="1">IFERROR(__xludf.DUMMYFUNCTION("GOOGLETRANSLATE(A764,""ja"",""en"")"),"fingerprint")</f>
        <v>fingerprint</v>
      </c>
    </row>
    <row r="765" spans="1:2" ht="15.5">
      <c r="A765" s="2" t="s">
        <v>763</v>
      </c>
      <c r="B765" s="1" t="str">
        <f ca="1">IFERROR(__xludf.DUMMYFUNCTION("GOOGLETRANSLATE(A765,""ja"",""en"")"),"flow")</f>
        <v>flow</v>
      </c>
    </row>
    <row r="766" spans="1:2" ht="15.5">
      <c r="A766" s="2" t="s">
        <v>764</v>
      </c>
      <c r="B766" s="1" t="str">
        <f ca="1">IFERROR(__xludf.DUMMYFUNCTION("GOOGLETRANSLATE(A766,""ja"",""en"")"),"Sutra")</f>
        <v>Sutra</v>
      </c>
    </row>
    <row r="767" spans="1:2" ht="15.5">
      <c r="A767" s="2" t="s">
        <v>765</v>
      </c>
      <c r="B767" s="1" t="str">
        <f ca="1">IFERROR(__xludf.DUMMYFUNCTION("GOOGLETRANSLATE(A767,""ja"",""en"")"),"group")</f>
        <v>group</v>
      </c>
    </row>
    <row r="768" spans="1:2" ht="15.5">
      <c r="A768" s="2" t="s">
        <v>766</v>
      </c>
      <c r="B768" s="1" t="str">
        <f ca="1">IFERROR(__xludf.DUMMYFUNCTION("GOOGLETRANSLATE(A768,""ja"",""en"")"),"teenager")</f>
        <v>teenager</v>
      </c>
    </row>
    <row r="769" spans="1:2" ht="15.5">
      <c r="A769" s="2" t="s">
        <v>767</v>
      </c>
      <c r="B769" s="1" t="str">
        <f ca="1">IFERROR(__xludf.DUMMYFUNCTION("GOOGLETRANSLATE(A769,""ja"",""en"")"),"days")</f>
        <v>days</v>
      </c>
    </row>
    <row r="770" spans="1:2" ht="15.5">
      <c r="A770" s="2" t="s">
        <v>768</v>
      </c>
      <c r="B770" s="1" t="str">
        <f ca="1">IFERROR(__xludf.DUMMYFUNCTION("GOOGLETRANSLATE(A770,""ja"",""en"")"),"afternoon")</f>
        <v>afternoon</v>
      </c>
    </row>
    <row r="771" spans="1:2" ht="15.5">
      <c r="A771" s="2" t="s">
        <v>769</v>
      </c>
      <c r="B771" s="1" t="str">
        <f ca="1">IFERROR(__xludf.DUMMYFUNCTION("GOOGLETRANSLATE(A771,""ja"",""en"")"),"politics")</f>
        <v>politics</v>
      </c>
    </row>
    <row r="772" spans="1:2" ht="15.5">
      <c r="A772" s="2" t="s">
        <v>770</v>
      </c>
      <c r="B772" s="1" t="str">
        <f ca="1">IFERROR(__xludf.DUMMYFUNCTION("GOOGLETRANSLATE(A772,""ja"",""en"")"),"true identity")</f>
        <v>true identity</v>
      </c>
    </row>
    <row r="773" spans="1:2" ht="12.5">
      <c r="A773" s="1"/>
      <c r="B773" s="1"/>
    </row>
    <row r="774" spans="1:2" ht="12.5">
      <c r="A774" s="1"/>
      <c r="B774" s="1"/>
    </row>
    <row r="775" spans="1:2" ht="12.5">
      <c r="A775" s="1"/>
      <c r="B775" s="1"/>
    </row>
    <row r="776" spans="1:2" ht="12.5">
      <c r="A776" s="1"/>
      <c r="B776" s="1"/>
    </row>
    <row r="777" spans="1:2" ht="12.5">
      <c r="A777" s="1"/>
      <c r="B777" s="1"/>
    </row>
    <row r="778" spans="1:2" ht="12.5">
      <c r="A778" s="1"/>
      <c r="B778" s="1"/>
    </row>
    <row r="779" spans="1:2" ht="12.5">
      <c r="A779" s="1"/>
      <c r="B779" s="1"/>
    </row>
    <row r="780" spans="1:2" ht="12.5">
      <c r="A780" s="1"/>
      <c r="B780" s="1"/>
    </row>
    <row r="781" spans="1:2" ht="12.5">
      <c r="A781" s="1"/>
      <c r="B781" s="1"/>
    </row>
    <row r="782" spans="1:2" ht="12.5">
      <c r="A782" s="1"/>
      <c r="B782" s="1"/>
    </row>
    <row r="783" spans="1:2" ht="12.5">
      <c r="A783" s="1"/>
      <c r="B783" s="1"/>
    </row>
    <row r="784" spans="1:2" ht="12.5">
      <c r="A784" s="1"/>
      <c r="B784" s="1"/>
    </row>
    <row r="785" spans="1:2" ht="12.5">
      <c r="A785" s="1"/>
      <c r="B785" s="1"/>
    </row>
    <row r="786" spans="1:2" ht="12.5">
      <c r="A786" s="1"/>
      <c r="B786" s="1"/>
    </row>
    <row r="787" spans="1:2" ht="12.5">
      <c r="A787" s="1"/>
      <c r="B787" s="1"/>
    </row>
    <row r="788" spans="1:2" ht="12.5">
      <c r="A788" s="1"/>
      <c r="B788" s="1"/>
    </row>
    <row r="789" spans="1:2" ht="12.5">
      <c r="A789" s="1"/>
      <c r="B789" s="1"/>
    </row>
    <row r="790" spans="1:2" ht="12.5">
      <c r="A790" s="1"/>
      <c r="B790" s="1"/>
    </row>
    <row r="791" spans="1:2" ht="12.5">
      <c r="A791" s="1"/>
      <c r="B791" s="1"/>
    </row>
    <row r="792" spans="1:2" ht="12.5">
      <c r="A792" s="1"/>
      <c r="B792" s="1"/>
    </row>
    <row r="793" spans="1:2" ht="12.5">
      <c r="A793" s="1"/>
      <c r="B793" s="1"/>
    </row>
    <row r="794" spans="1:2" ht="12.5">
      <c r="A794" s="1"/>
      <c r="B794" s="1"/>
    </row>
    <row r="795" spans="1:2" ht="12.5">
      <c r="A795" s="1"/>
      <c r="B795" s="1"/>
    </row>
    <row r="796" spans="1:2" ht="12.5">
      <c r="A796" s="1"/>
      <c r="B796" s="1"/>
    </row>
    <row r="797" spans="1:2" ht="12.5">
      <c r="A797" s="1"/>
      <c r="B797" s="1"/>
    </row>
    <row r="798" spans="1:2" ht="12.5">
      <c r="A798" s="1"/>
      <c r="B798" s="1"/>
    </row>
    <row r="799" spans="1:2" ht="12.5">
      <c r="A799" s="1"/>
      <c r="B799" s="1"/>
    </row>
    <row r="800" spans="1:2" ht="12.5">
      <c r="A800" s="1"/>
      <c r="B800" s="1"/>
    </row>
    <row r="801" spans="1:2" ht="12.5">
      <c r="A801" s="1"/>
      <c r="B801" s="1"/>
    </row>
    <row r="802" spans="1:2" ht="12.5">
      <c r="A802" s="1"/>
      <c r="B802" s="1"/>
    </row>
    <row r="803" spans="1:2" ht="12.5">
      <c r="A803" s="1"/>
      <c r="B803" s="1"/>
    </row>
    <row r="804" spans="1:2" ht="12.5">
      <c r="A804" s="1"/>
      <c r="B804" s="1"/>
    </row>
    <row r="805" spans="1:2" ht="12.5">
      <c r="A805" s="1"/>
      <c r="B805" s="1"/>
    </row>
    <row r="806" spans="1:2" ht="12.5">
      <c r="A806" s="1"/>
      <c r="B806" s="1"/>
    </row>
    <row r="807" spans="1:2" ht="12.5">
      <c r="A807" s="1"/>
      <c r="B807" s="1"/>
    </row>
    <row r="808" spans="1:2" ht="12.5">
      <c r="A808" s="1"/>
      <c r="B808" s="1"/>
    </row>
    <row r="809" spans="1:2" ht="12.5">
      <c r="A809" s="1"/>
      <c r="B809" s="1"/>
    </row>
    <row r="810" spans="1:2" ht="12.5">
      <c r="A810" s="1"/>
      <c r="B810" s="1"/>
    </row>
    <row r="811" spans="1:2" ht="12.5">
      <c r="A811" s="1"/>
      <c r="B811" s="1"/>
    </row>
    <row r="812" spans="1:2" ht="12.5">
      <c r="A812" s="1"/>
      <c r="B812" s="1"/>
    </row>
    <row r="813" spans="1:2" ht="12.5">
      <c r="A813" s="1"/>
      <c r="B813" s="1"/>
    </row>
    <row r="814" spans="1:2" ht="12.5">
      <c r="A814" s="1"/>
      <c r="B814" s="1"/>
    </row>
    <row r="815" spans="1:2" ht="12.5">
      <c r="A815" s="1"/>
      <c r="B815" s="1"/>
    </row>
    <row r="816" spans="1:2" ht="12.5">
      <c r="A816" s="1"/>
      <c r="B816" s="1"/>
    </row>
    <row r="817" spans="1:2" ht="12.5">
      <c r="A817" s="1"/>
      <c r="B817" s="1"/>
    </row>
    <row r="818" spans="1:2" ht="12.5">
      <c r="A818" s="1"/>
      <c r="B818" s="1"/>
    </row>
    <row r="819" spans="1:2" ht="12.5">
      <c r="A819" s="1"/>
      <c r="B819" s="1"/>
    </row>
    <row r="820" spans="1:2" ht="12.5">
      <c r="A820" s="1"/>
      <c r="B820" s="1"/>
    </row>
    <row r="821" spans="1:2" ht="12.5">
      <c r="A821" s="1"/>
      <c r="B821" s="1"/>
    </row>
    <row r="822" spans="1:2" ht="12.5">
      <c r="A822" s="1"/>
      <c r="B822" s="1"/>
    </row>
    <row r="823" spans="1:2" ht="12.5">
      <c r="A823" s="1"/>
      <c r="B823" s="1"/>
    </row>
    <row r="824" spans="1:2" ht="12.5">
      <c r="A824" s="1"/>
      <c r="B824" s="1"/>
    </row>
    <row r="825" spans="1:2" ht="12.5">
      <c r="A825" s="1"/>
      <c r="B825" s="1"/>
    </row>
    <row r="826" spans="1:2" ht="12.5">
      <c r="A826" s="1"/>
      <c r="B826" s="1"/>
    </row>
    <row r="827" spans="1:2" ht="12.5">
      <c r="A827" s="1"/>
      <c r="B827" s="1"/>
    </row>
    <row r="828" spans="1:2" ht="12.5">
      <c r="A828" s="1"/>
      <c r="B828" s="1"/>
    </row>
    <row r="829" spans="1:2" ht="12.5">
      <c r="A829" s="1"/>
      <c r="B829" s="1"/>
    </row>
    <row r="830" spans="1:2" ht="12.5">
      <c r="A830" s="1"/>
      <c r="B830" s="1"/>
    </row>
    <row r="831" spans="1:2" ht="12.5">
      <c r="A831" s="1"/>
      <c r="B831" s="1"/>
    </row>
    <row r="832" spans="1:2" ht="12.5">
      <c r="A832" s="1"/>
      <c r="B832" s="1"/>
    </row>
    <row r="833" spans="1:2" ht="12.5">
      <c r="A833" s="1"/>
      <c r="B833" s="1"/>
    </row>
    <row r="834" spans="1:2" ht="12.5">
      <c r="A834" s="1"/>
      <c r="B834" s="1"/>
    </row>
    <row r="835" spans="1:2" ht="12.5">
      <c r="A835" s="1"/>
      <c r="B835" s="1"/>
    </row>
    <row r="836" spans="1:2" ht="12.5">
      <c r="A836" s="1"/>
      <c r="B836" s="1"/>
    </row>
    <row r="837" spans="1:2" ht="12.5">
      <c r="A837" s="1"/>
      <c r="B837" s="1"/>
    </row>
    <row r="838" spans="1:2" ht="12.5">
      <c r="A838" s="1"/>
      <c r="B838" s="1"/>
    </row>
    <row r="839" spans="1:2" ht="12.5">
      <c r="A839" s="1"/>
      <c r="B839" s="1"/>
    </row>
    <row r="840" spans="1:2" ht="12.5">
      <c r="A840" s="1"/>
      <c r="B840" s="1"/>
    </row>
    <row r="841" spans="1:2" ht="12.5">
      <c r="A841" s="1"/>
      <c r="B841" s="1"/>
    </row>
    <row r="842" spans="1:2" ht="12.5">
      <c r="A842" s="1"/>
      <c r="B842" s="1"/>
    </row>
    <row r="843" spans="1:2" ht="12.5">
      <c r="A843" s="1"/>
      <c r="B843" s="1"/>
    </row>
    <row r="844" spans="1:2" ht="12.5">
      <c r="A844" s="1"/>
      <c r="B844" s="1"/>
    </row>
    <row r="845" spans="1:2" ht="12.5">
      <c r="A845" s="1"/>
      <c r="B845" s="1"/>
    </row>
    <row r="846" spans="1:2" ht="12.5">
      <c r="A846" s="1"/>
      <c r="B846" s="1"/>
    </row>
    <row r="847" spans="1:2" ht="12.5">
      <c r="A847" s="1"/>
      <c r="B847" s="1"/>
    </row>
    <row r="848" spans="1:2" ht="12.5">
      <c r="A848" s="1"/>
      <c r="B848" s="1"/>
    </row>
    <row r="849" spans="1:2" ht="12.5">
      <c r="A849" s="1"/>
      <c r="B849" s="1"/>
    </row>
    <row r="850" spans="1:2" ht="12.5">
      <c r="A850" s="1"/>
      <c r="B850" s="1"/>
    </row>
    <row r="851" spans="1:2" ht="12.5">
      <c r="A851" s="1"/>
      <c r="B851" s="1"/>
    </row>
    <row r="852" spans="1:2" ht="12.5">
      <c r="A852" s="1"/>
      <c r="B852" s="1"/>
    </row>
    <row r="853" spans="1:2" ht="12.5">
      <c r="A853" s="1"/>
      <c r="B853" s="1"/>
    </row>
    <row r="854" spans="1:2" ht="12.5">
      <c r="A854" s="1"/>
      <c r="B854" s="1"/>
    </row>
    <row r="855" spans="1:2" ht="12.5">
      <c r="A855" s="1"/>
      <c r="B855" s="1"/>
    </row>
    <row r="856" spans="1:2" ht="12.5">
      <c r="A856" s="1"/>
      <c r="B856" s="1"/>
    </row>
    <row r="857" spans="1:2" ht="12.5">
      <c r="A857" s="1"/>
      <c r="B857" s="1"/>
    </row>
    <row r="858" spans="1:2" ht="12.5">
      <c r="A858" s="1"/>
      <c r="B858" s="1"/>
    </row>
    <row r="859" spans="1:2" ht="12.5">
      <c r="A859" s="1"/>
      <c r="B859" s="1"/>
    </row>
    <row r="860" spans="1:2" ht="12.5">
      <c r="A860" s="1"/>
      <c r="B860" s="1"/>
    </row>
    <row r="861" spans="1:2" ht="12.5">
      <c r="A861" s="1"/>
      <c r="B861" s="1"/>
    </row>
    <row r="862" spans="1:2" ht="12.5">
      <c r="A862" s="1"/>
      <c r="B862" s="1"/>
    </row>
    <row r="863" spans="1:2" ht="12.5">
      <c r="A863" s="1"/>
      <c r="B863" s="1"/>
    </row>
    <row r="864" spans="1:2" ht="12.5">
      <c r="A864" s="1"/>
      <c r="B864" s="1"/>
    </row>
    <row r="865" spans="1:2" ht="12.5">
      <c r="A865" s="1"/>
      <c r="B865" s="1"/>
    </row>
    <row r="866" spans="1:2" ht="12.5">
      <c r="A866" s="1"/>
      <c r="B866" s="1"/>
    </row>
    <row r="867" spans="1:2" ht="12.5">
      <c r="A867" s="1"/>
      <c r="B867" s="1"/>
    </row>
    <row r="868" spans="1:2" ht="12.5">
      <c r="A868" s="1"/>
      <c r="B868" s="1"/>
    </row>
    <row r="869" spans="1:2" ht="12.5">
      <c r="A869" s="1"/>
      <c r="B869" s="1"/>
    </row>
    <row r="870" spans="1:2" ht="12.5">
      <c r="A870" s="1"/>
      <c r="B870" s="1"/>
    </row>
    <row r="871" spans="1:2" ht="12.5">
      <c r="A871" s="1"/>
      <c r="B871" s="1"/>
    </row>
    <row r="872" spans="1:2" ht="12.5">
      <c r="A872" s="1"/>
      <c r="B872" s="1"/>
    </row>
    <row r="873" spans="1:2" ht="12.5">
      <c r="A873" s="1"/>
      <c r="B873" s="1"/>
    </row>
    <row r="874" spans="1:2" ht="12.5">
      <c r="A874" s="1"/>
      <c r="B874" s="1"/>
    </row>
    <row r="875" spans="1:2" ht="12.5">
      <c r="A875" s="1"/>
      <c r="B875" s="1"/>
    </row>
    <row r="876" spans="1:2" ht="12.5">
      <c r="A876" s="1"/>
      <c r="B876" s="1"/>
    </row>
    <row r="877" spans="1:2" ht="12.5">
      <c r="A877" s="1"/>
      <c r="B877" s="1"/>
    </row>
    <row r="878" spans="1:2" ht="12.5">
      <c r="A878" s="1"/>
      <c r="B878" s="1"/>
    </row>
    <row r="879" spans="1:2" ht="12.5">
      <c r="A879" s="1"/>
      <c r="B879" s="1"/>
    </row>
    <row r="880" spans="1:2" ht="12.5">
      <c r="A880" s="1"/>
      <c r="B880" s="1"/>
    </row>
    <row r="881" spans="1:2" ht="12.5">
      <c r="A881" s="1"/>
      <c r="B881" s="1"/>
    </row>
    <row r="882" spans="1:2" ht="12.5">
      <c r="A882" s="1"/>
      <c r="B882" s="1"/>
    </row>
    <row r="883" spans="1:2" ht="12.5">
      <c r="A883" s="1"/>
      <c r="B883" s="1"/>
    </row>
    <row r="884" spans="1:2" ht="12.5">
      <c r="A884" s="1"/>
      <c r="B884" s="1"/>
    </row>
    <row r="885" spans="1:2" ht="12.5">
      <c r="A885" s="1"/>
      <c r="B885" s="1"/>
    </row>
    <row r="886" spans="1:2" ht="12.5">
      <c r="A886" s="1"/>
      <c r="B886" s="1"/>
    </row>
    <row r="887" spans="1:2" ht="12.5">
      <c r="A887" s="1"/>
      <c r="B887" s="1"/>
    </row>
    <row r="888" spans="1:2" ht="12.5">
      <c r="A888" s="1"/>
      <c r="B888" s="1"/>
    </row>
    <row r="889" spans="1:2" ht="12.5">
      <c r="A889" s="1"/>
      <c r="B889" s="1"/>
    </row>
    <row r="890" spans="1:2" ht="12.5">
      <c r="A890" s="1"/>
      <c r="B890" s="1"/>
    </row>
    <row r="891" spans="1:2" ht="12.5">
      <c r="A891" s="1"/>
      <c r="B891" s="1"/>
    </row>
    <row r="892" spans="1:2" ht="12.5">
      <c r="A892" s="1"/>
      <c r="B892" s="1"/>
    </row>
    <row r="893" spans="1:2" ht="12.5">
      <c r="A893" s="1"/>
      <c r="B893" s="1"/>
    </row>
    <row r="894" spans="1:2" ht="12.5">
      <c r="A894" s="1"/>
      <c r="B894" s="1"/>
    </row>
    <row r="895" spans="1:2" ht="12.5">
      <c r="A895" s="1"/>
      <c r="B895" s="1"/>
    </row>
    <row r="896" spans="1:2" ht="12.5">
      <c r="A896" s="1"/>
      <c r="B896" s="1"/>
    </row>
    <row r="897" spans="1:2" ht="12.5">
      <c r="A897" s="1"/>
      <c r="B897" s="1"/>
    </row>
    <row r="898" spans="1:2" ht="12.5">
      <c r="A898" s="1"/>
      <c r="B898" s="1"/>
    </row>
    <row r="899" spans="1:2" ht="12.5">
      <c r="A899" s="1"/>
      <c r="B899" s="1"/>
    </row>
    <row r="900" spans="1:2" ht="12.5">
      <c r="A900" s="1"/>
      <c r="B900" s="1"/>
    </row>
    <row r="901" spans="1:2" ht="12.5">
      <c r="A901" s="1"/>
      <c r="B901" s="1"/>
    </row>
    <row r="902" spans="1:2" ht="12.5">
      <c r="A902" s="1"/>
      <c r="B902" s="1"/>
    </row>
    <row r="903" spans="1:2" ht="12.5">
      <c r="A903" s="1"/>
      <c r="B903" s="1"/>
    </row>
    <row r="904" spans="1:2" ht="12.5">
      <c r="A904" s="1"/>
      <c r="B904" s="1"/>
    </row>
    <row r="905" spans="1:2" ht="12.5">
      <c r="A905" s="1"/>
      <c r="B905" s="1"/>
    </row>
    <row r="906" spans="1:2" ht="12.5">
      <c r="A906" s="1"/>
      <c r="B906" s="1"/>
    </row>
    <row r="907" spans="1:2" ht="12.5">
      <c r="A907" s="1"/>
      <c r="B907" s="1"/>
    </row>
    <row r="908" spans="1:2" ht="12.5">
      <c r="A908" s="1"/>
      <c r="B908" s="1"/>
    </row>
    <row r="909" spans="1:2" ht="12.5">
      <c r="A909" s="1"/>
      <c r="B909" s="1"/>
    </row>
    <row r="910" spans="1:2" ht="12.5">
      <c r="A910" s="1"/>
      <c r="B910" s="1"/>
    </row>
    <row r="911" spans="1:2" ht="12.5">
      <c r="A911" s="1"/>
      <c r="B911" s="1"/>
    </row>
    <row r="912" spans="1:2" ht="12.5">
      <c r="A912" s="1"/>
      <c r="B912" s="1"/>
    </row>
    <row r="913" spans="1:2" ht="12.5">
      <c r="A913" s="1"/>
      <c r="B913" s="1"/>
    </row>
    <row r="914" spans="1:2" ht="12.5">
      <c r="A914" s="1"/>
      <c r="B914" s="1"/>
    </row>
    <row r="915" spans="1:2" ht="12.5">
      <c r="A915" s="1"/>
      <c r="B915" s="1"/>
    </row>
    <row r="916" spans="1:2" ht="12.5">
      <c r="A916" s="1"/>
      <c r="B916" s="1"/>
    </row>
    <row r="917" spans="1:2" ht="12.5">
      <c r="A917" s="1"/>
      <c r="B917" s="1"/>
    </row>
    <row r="918" spans="1:2" ht="12.5">
      <c r="A918" s="1"/>
      <c r="B918" s="1"/>
    </row>
    <row r="919" spans="1:2" ht="12.5">
      <c r="A919" s="1"/>
      <c r="B919" s="1"/>
    </row>
    <row r="920" spans="1:2" ht="12.5">
      <c r="A920" s="1"/>
      <c r="B9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khodr</cp:lastModifiedBy>
  <dcterms:modified xsi:type="dcterms:W3CDTF">2024-12-14T20:43:57Z</dcterms:modified>
</cp:coreProperties>
</file>