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ggyT\Desktop\College\Spring 2023\ME30801\Fluid Labs\Open Lab\Data\"/>
    </mc:Choice>
  </mc:AlternateContent>
  <xr:revisionPtr revIDLastSave="0" documentId="13_ncr:1_{002804BA-61DA-4B83-8EB8-CDB2A8459C0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aminar" sheetId="2" r:id="rId1"/>
    <sheet name="Turbulen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2" l="1"/>
  <c r="N11" i="2"/>
  <c r="O10" i="2"/>
  <c r="N10" i="2"/>
  <c r="O9" i="2"/>
  <c r="N9" i="2"/>
  <c r="O8" i="2"/>
  <c r="N8" i="2"/>
  <c r="O7" i="2"/>
  <c r="N7" i="2"/>
  <c r="O6" i="2"/>
  <c r="N6" i="2"/>
  <c r="O5" i="2"/>
  <c r="N5" i="2"/>
  <c r="L1048576" i="3"/>
  <c r="M1048576" i="3"/>
  <c r="N1048576" i="3"/>
  <c r="O1048576" i="3"/>
  <c r="O6" i="3"/>
  <c r="O7" i="3"/>
  <c r="O8" i="3"/>
  <c r="O9" i="3"/>
  <c r="O10" i="3"/>
  <c r="O11" i="3"/>
  <c r="O5" i="3"/>
  <c r="N6" i="3"/>
  <c r="N7" i="3"/>
  <c r="N8" i="3"/>
  <c r="N9" i="3"/>
  <c r="N10" i="3"/>
  <c r="N11" i="3"/>
  <c r="N5" i="3"/>
  <c r="J11" i="3"/>
  <c r="J10" i="3"/>
  <c r="J9" i="3"/>
  <c r="J8" i="3"/>
  <c r="J7" i="3"/>
  <c r="J6" i="3"/>
  <c r="J5" i="3"/>
  <c r="J6" i="2"/>
  <c r="J7" i="2"/>
  <c r="J8" i="2"/>
  <c r="J9" i="2"/>
  <c r="J10" i="2"/>
  <c r="J11" i="2"/>
  <c r="J5" i="2"/>
</calcChain>
</file>

<file path=xl/sharedStrings.xml><?xml version="1.0" encoding="utf-8"?>
<sst xmlns="http://schemas.openxmlformats.org/spreadsheetml/2006/main" count="50" uniqueCount="14">
  <si>
    <t>AoA (deg)</t>
  </si>
  <si>
    <t>0Hz</t>
  </si>
  <si>
    <t>60Hz</t>
  </si>
  <si>
    <t>STDEV</t>
  </si>
  <si>
    <t>Model</t>
  </si>
  <si>
    <t>Stand</t>
  </si>
  <si>
    <t>Avg (V)</t>
  </si>
  <si>
    <t>Laminar</t>
  </si>
  <si>
    <t>Turbulent</t>
  </si>
  <si>
    <t>Drag (N)</t>
  </si>
  <si>
    <t>Area (m^2)</t>
  </si>
  <si>
    <t>Cd</t>
  </si>
  <si>
    <t>Bluff</t>
  </si>
  <si>
    <t>Streamline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</si>
</sst>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bluff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Laminar!$N$5:$N$11</c:f>
              <c:numCache>
                <c:formatCode>General</c:formatCode>
                <c:ptCount val="7"/>
                <c:pt idx="0">
                  <c:v>0.1380346041047022</c:v>
                </c:pt>
                <c:pt idx="1">
                  <c:v>6.1100505933535901E-2</c:v>
                </c:pt>
                <c:pt idx="2">
                  <c:v>0.2313879490446682</c:v>
                </c:pt>
                <c:pt idx="3">
                  <c:v>0.37086392398249313</c:v>
                </c:pt>
                <c:pt idx="4">
                  <c:v>0.51492275641360186</c:v>
                </c:pt>
                <c:pt idx="5">
                  <c:v>0.65072379437046168</c:v>
                </c:pt>
                <c:pt idx="6">
                  <c:v>0.78897685570242237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2-4C79-9855-F80DC22FDD22}"/>
            </c:ext>
          </c:extLst>
        </c:ser>
        <c:ser>
          <c:idx val="1"/>
          <c:order val="1"/>
          <c:tx>
            <c:v>streamline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Laminar!$O$5:$O$11</c:f>
              <c:numCache>
                <c:formatCode>General</c:formatCode>
                <c:ptCount val="7"/>
                <c:pt idx="0">
                  <c:v>3.8192824071809441E-3</c:v>
                </c:pt>
                <c:pt idx="1">
                  <c:v>5.3456012431272485E-3</c:v>
                </c:pt>
                <c:pt idx="2">
                  <c:v>4.0799935666364515E-2</c:v>
                </c:pt>
                <c:pt idx="3">
                  <c:v>9.9372682207844981E-2</c:v>
                </c:pt>
                <c:pt idx="4">
                  <c:v>0.18741654359771601</c:v>
                </c:pt>
                <c:pt idx="5">
                  <c:v>0.30343746812347117</c:v>
                </c:pt>
                <c:pt idx="6">
                  <c:v>0.45551596919695986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2-4C79-9855-F80DC22F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748799"/>
        <c:axId val="1830749759"/>
      </c:lineChart>
      <c:catAx>
        <c:axId val="183074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49759"/>
        <c:crosses val="autoZero"/>
        <c:auto val="1"/>
        <c:lblAlgn val="ctr"/>
        <c:lblOffset val="100"/>
        <c:noMultiLvlLbl val="0"/>
      </c:catAx>
      <c:valAx>
        <c:axId val="18307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Laminar Drag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Laminar!$J$5:$J$11</c:f>
              <c:numCache>
                <c:formatCode>General</c:formatCode>
                <c:ptCount val="7"/>
                <c:pt idx="0">
                  <c:v>0.10725600000000078</c:v>
                </c:pt>
                <c:pt idx="1">
                  <c:v>0.14954800000000193</c:v>
                </c:pt>
                <c:pt idx="2">
                  <c:v>1.1283680000000007</c:v>
                </c:pt>
                <c:pt idx="3">
                  <c:v>2.6955700000000009</c:v>
                </c:pt>
                <c:pt idx="4">
                  <c:v>4.9457660000000025</c:v>
                </c:pt>
                <c:pt idx="5">
                  <c:v>7.7229769999999967</c:v>
                </c:pt>
                <c:pt idx="6">
                  <c:v>11.078324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9-4DDA-A75A-752A5C6A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662511"/>
        <c:axId val="1540664431"/>
      </c:scatterChart>
      <c:valAx>
        <c:axId val="154066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64431"/>
        <c:crosses val="autoZero"/>
        <c:crossBetween val="midCat"/>
      </c:valAx>
      <c:valAx>
        <c:axId val="15406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6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Turbulence Drag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Turbulent!$J$5:$J$11</c:f>
              <c:numCache>
                <c:formatCode>General</c:formatCode>
                <c:ptCount val="7"/>
                <c:pt idx="0">
                  <c:v>2.1086050000000038</c:v>
                </c:pt>
                <c:pt idx="1">
                  <c:v>2.1923170000000054</c:v>
                </c:pt>
                <c:pt idx="2">
                  <c:v>3.1918469999999992</c:v>
                </c:pt>
                <c:pt idx="3">
                  <c:v>4.6960470000000027</c:v>
                </c:pt>
                <c:pt idx="4">
                  <c:v>7.0125150000000014</c:v>
                </c:pt>
                <c:pt idx="5">
                  <c:v>9.7315199999999979</c:v>
                </c:pt>
                <c:pt idx="6">
                  <c:v>13.191725000000002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9-414B-91D1-E95CA6A9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298784"/>
        <c:axId val="1071299264"/>
      </c:scatterChart>
      <c:valAx>
        <c:axId val="10712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99264"/>
        <c:crosses val="autoZero"/>
        <c:crossBetween val="midCat"/>
      </c:valAx>
      <c:valAx>
        <c:axId val="10712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9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bluff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Turbulent!$N$5:$N$11</c:f>
              <c:numCache>
                <c:formatCode>General</c:formatCode>
                <c:ptCount val="7"/>
                <c:pt idx="0">
                  <c:v>2.713698593907977</c:v>
                </c:pt>
                <c:pt idx="1">
                  <c:v>0.89571025935947146</c:v>
                </c:pt>
                <c:pt idx="2">
                  <c:v>0.65453374341914727</c:v>
                </c:pt>
                <c:pt idx="3">
                  <c:v>0.64609504395219386</c:v>
                </c:pt>
                <c:pt idx="4">
                  <c:v>0.73009995887224099</c:v>
                </c:pt>
                <c:pt idx="5">
                  <c:v>0.81995992211190538</c:v>
                </c:pt>
                <c:pt idx="6">
                  <c:v>0.9394891963613845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7-4322-99DF-BC7EABAE7637}"/>
            </c:ext>
          </c:extLst>
        </c:ser>
        <c:ser>
          <c:idx val="1"/>
          <c:order val="1"/>
          <c:tx>
            <c:v>streamline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Turbulent!$O$5:$O$11</c:f>
              <c:numCache>
                <c:formatCode>General</c:formatCode>
                <c:ptCount val="7"/>
                <c:pt idx="0">
                  <c:v>7.5085384315970491E-2</c:v>
                </c:pt>
                <c:pt idx="1">
                  <c:v>7.836448819461897E-2</c:v>
                </c:pt>
                <c:pt idx="2">
                  <c:v>0.11541195093877038</c:v>
                </c:pt>
                <c:pt idx="3">
                  <c:v>0.17312063354470628</c:v>
                </c:pt>
                <c:pt idx="4">
                  <c:v>0.26573463508527029</c:v>
                </c:pt>
                <c:pt idx="5">
                  <c:v>0.38235356518515112</c:v>
                </c:pt>
                <c:pt idx="6">
                  <c:v>0.54241430371189414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7-4322-99DF-BC7EABAE7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55679"/>
        <c:axId val="1925662879"/>
      </c:lineChart>
      <c:catAx>
        <c:axId val="192565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62879"/>
        <c:crosses val="autoZero"/>
        <c:auto val="1"/>
        <c:lblAlgn val="ctr"/>
        <c:lblOffset val="100"/>
        <c:noMultiLvlLbl val="0"/>
      </c:catAx>
      <c:valAx>
        <c:axId val="19256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5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606425</xdr:colOff>
      <xdr:row>11</xdr:row>
      <xdr:rowOff>107950</xdr:rowOff>
    </xdr:from>
    <xdr:to>
      <xdr:col>16</xdr:col>
      <xdr:colOff>47625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DC0A6B-022F-AA1E-F1A0-2CF4B76E6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11</xdr:row>
      <xdr:rowOff>114300</xdr:rowOff>
    </xdr:from>
    <xdr:to>
      <xdr:col>9</xdr:col>
      <xdr:colOff>485775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F7D0DA-9139-6348-22BE-4C201E1AC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244475</xdr:colOff>
      <xdr:row>11</xdr:row>
      <xdr:rowOff>88900</xdr:rowOff>
    </xdr:from>
    <xdr:to>
      <xdr:col>9</xdr:col>
      <xdr:colOff>549275</xdr:colOff>
      <xdr:row>26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6975A2-BB4C-E1C7-7120-2C6857098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111125</xdr:colOff>
      <xdr:row>11</xdr:row>
      <xdr:rowOff>82550</xdr:rowOff>
    </xdr:from>
    <xdr:to>
      <xdr:col>16</xdr:col>
      <xdr:colOff>161925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CC1895-B53C-01AA-715D-BC0ADE5EB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868D-4689-4313-8873-D7C153507A3D}">
  <dimension ref="A1:O11"/>
  <sheetViews>
    <sheetView topLeftCell="A8" workbookViewId="0">
      <selection activeCell="R14" sqref="R14"/>
    </sheetView>
  </sheetViews>
  <sheetFormatPr defaultRowHeight="14.5" x14ac:dyDescent="0.35"/>
  <cols>
    <col min="1" max="1" width="9.36328125" customWidth="1"/>
    <col min="12" max="15" width="11.81640625" bestFit="1" customWidth="1"/>
  </cols>
  <sheetData>
    <row r="1" spans="1:15" x14ac:dyDescent="0.35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5">
      <c r="B2" s="3" t="s">
        <v>1</v>
      </c>
      <c r="C2" s="3"/>
      <c r="D2" s="3"/>
      <c r="E2" s="3"/>
      <c r="F2" s="3" t="s">
        <v>2</v>
      </c>
      <c r="G2" s="3"/>
      <c r="H2" s="3"/>
      <c r="I2" s="3"/>
      <c r="J2" s="1"/>
    </row>
    <row r="3" spans="1:15" x14ac:dyDescent="0.35">
      <c r="B3" s="3" t="s">
        <v>6</v>
      </c>
      <c r="C3" s="3"/>
      <c r="D3" s="3" t="s">
        <v>3</v>
      </c>
      <c r="E3" s="3"/>
      <c r="F3" s="3" t="s">
        <v>6</v>
      </c>
      <c r="G3" s="3"/>
      <c r="H3" s="3" t="s">
        <v>3</v>
      </c>
      <c r="I3" s="3"/>
      <c r="J3" s="1" t="s">
        <v>9</v>
      </c>
      <c r="L3" t="s">
        <v>10</v>
      </c>
      <c r="M3" t="s">
        <v>10</v>
      </c>
      <c r="N3" t="s">
        <v>11</v>
      </c>
      <c r="O3" t="s">
        <v>11</v>
      </c>
    </row>
    <row r="4" spans="1:15" x14ac:dyDescent="0.35">
      <c r="A4" t="s">
        <v>0</v>
      </c>
      <c r="B4" t="s">
        <v>4</v>
      </c>
      <c r="C4" t="s">
        <v>5</v>
      </c>
      <c r="D4" t="s">
        <v>4</v>
      </c>
      <c r="E4" t="s">
        <v>5</v>
      </c>
      <c r="F4" t="s">
        <v>4</v>
      </c>
      <c r="G4" t="s">
        <v>5</v>
      </c>
      <c r="H4" t="s">
        <v>4</v>
      </c>
      <c r="I4" t="s">
        <v>5</v>
      </c>
      <c r="L4" t="s">
        <v>12</v>
      </c>
      <c r="M4" t="s">
        <v>13</v>
      </c>
      <c r="N4" t="s">
        <v>12</v>
      </c>
      <c r="O4" t="s">
        <v>13</v>
      </c>
    </row>
    <row r="5" spans="1:15" x14ac:dyDescent="0.35">
      <c r="A5">
        <v>0</v>
      </c>
      <c r="B5">
        <v>-3.0217800000000001</v>
      </c>
      <c r="C5">
        <v>-2.8336999999999999</v>
      </c>
      <c r="D5">
        <v>2.2200000000000002E-3</v>
      </c>
      <c r="E5">
        <v>1.4189999999999999E-3</v>
      </c>
      <c r="F5">
        <v>-2.4249900000000002</v>
      </c>
      <c r="G5">
        <v>-2.24675</v>
      </c>
      <c r="H5">
        <v>8.8819999999999993E-3</v>
      </c>
      <c r="I5">
        <v>1.5514999999999999E-2</v>
      </c>
      <c r="J5">
        <f>10.9*((F5-B5)-(G5-C5))</f>
        <v>0.10725600000000078</v>
      </c>
      <c r="L5">
        <v>6.5801803880000001E-4</v>
      </c>
      <c r="M5">
        <v>2.3781760497399999E-2</v>
      </c>
      <c r="N5">
        <f t="shared" ref="N5:N11" si="0">(2*J5)/(2361.70592196*L5)</f>
        <v>0.1380346041047022</v>
      </c>
      <c r="O5">
        <f>(2*J5)/(2361.70592196*M5)</f>
        <v>3.8192824071809441E-3</v>
      </c>
    </row>
    <row r="6" spans="1:15" x14ac:dyDescent="0.35">
      <c r="A6">
        <v>5</v>
      </c>
      <c r="B6">
        <v>-3.02122</v>
      </c>
      <c r="C6">
        <v>-2.8336999999999999</v>
      </c>
      <c r="D6">
        <v>2.0430000000000001E-3</v>
      </c>
      <c r="E6">
        <v>1.4189999999999999E-3</v>
      </c>
      <c r="F6">
        <v>-2.4032800000000001</v>
      </c>
      <c r="G6">
        <v>-2.2294800000000001</v>
      </c>
      <c r="H6">
        <v>9.0639999999999991E-3</v>
      </c>
      <c r="I6">
        <v>2.052E-2</v>
      </c>
      <c r="J6">
        <f t="shared" ref="J6:J11" si="1">10.9*((F6-B6)-(G6-C6))</f>
        <v>0.14954800000000193</v>
      </c>
      <c r="L6">
        <v>2.0727168597299999E-3</v>
      </c>
      <c r="M6">
        <v>2.3691263718799999E-2</v>
      </c>
      <c r="N6">
        <f t="shared" si="0"/>
        <v>6.1100505933535901E-2</v>
      </c>
      <c r="O6">
        <f t="shared" ref="O6:O11" si="2">(2*J6)/(2361.70592196*M6)</f>
        <v>5.3456012431272485E-3</v>
      </c>
    </row>
    <row r="7" spans="1:15" x14ac:dyDescent="0.35">
      <c r="A7">
        <v>10</v>
      </c>
      <c r="B7">
        <v>-3.0235599999999998</v>
      </c>
      <c r="C7">
        <v>-2.8336999999999999</v>
      </c>
      <c r="D7">
        <v>1.201E-3</v>
      </c>
      <c r="E7">
        <v>1.4189999999999999E-3</v>
      </c>
      <c r="F7">
        <v>-2.34056</v>
      </c>
      <c r="G7">
        <v>-2.2542200000000001</v>
      </c>
      <c r="H7">
        <v>6.4219999999999998E-3</v>
      </c>
      <c r="I7">
        <v>1.7343000000000001E-2</v>
      </c>
      <c r="J7">
        <f t="shared" si="1"/>
        <v>1.1283680000000007</v>
      </c>
      <c r="L7">
        <v>4.1296590926200001E-3</v>
      </c>
      <c r="M7">
        <v>2.3420462118100002E-2</v>
      </c>
      <c r="N7">
        <f t="shared" si="0"/>
        <v>0.2313879490446682</v>
      </c>
      <c r="O7">
        <f t="shared" si="2"/>
        <v>4.0799935666364515E-2</v>
      </c>
    </row>
    <row r="8" spans="1:15" x14ac:dyDescent="0.35">
      <c r="A8">
        <v>15</v>
      </c>
      <c r="B8">
        <v>-3.0243600000000002</v>
      </c>
      <c r="C8">
        <v>-2.8336999999999999</v>
      </c>
      <c r="D8">
        <v>1.145E-3</v>
      </c>
      <c r="E8">
        <v>1.4189999999999999E-3</v>
      </c>
      <c r="F8">
        <v>-2.2104200000000001</v>
      </c>
      <c r="G8">
        <v>-2.2670599999999999</v>
      </c>
      <c r="H8">
        <v>5.8510000000000003E-3</v>
      </c>
      <c r="I8">
        <v>1.5816E-2</v>
      </c>
      <c r="J8">
        <f t="shared" si="1"/>
        <v>2.6955700000000009</v>
      </c>
      <c r="L8">
        <v>6.1551721262499996E-3</v>
      </c>
      <c r="M8">
        <v>2.2971416659100002E-2</v>
      </c>
      <c r="N8">
        <f t="shared" si="0"/>
        <v>0.37086392398249313</v>
      </c>
      <c r="O8">
        <f t="shared" si="2"/>
        <v>9.9372682207844981E-2</v>
      </c>
    </row>
    <row r="9" spans="1:15" x14ac:dyDescent="0.35">
      <c r="A9">
        <v>20</v>
      </c>
      <c r="B9">
        <v>-3.02962</v>
      </c>
      <c r="C9">
        <v>-2.8336999999999999</v>
      </c>
      <c r="D9">
        <v>2.049E-3</v>
      </c>
      <c r="E9">
        <v>1.4189999999999999E-3</v>
      </c>
      <c r="F9">
        <v>-2.0360999999999998</v>
      </c>
      <c r="G9">
        <v>-2.29392</v>
      </c>
      <c r="H9">
        <v>6.8370000000000002E-3</v>
      </c>
      <c r="I9">
        <v>1.7166000000000001E-2</v>
      </c>
      <c r="J9">
        <f t="shared" si="1"/>
        <v>4.9457660000000025</v>
      </c>
      <c r="L9">
        <v>8.1338405834100007E-3</v>
      </c>
      <c r="M9">
        <v>2.23475448487E-2</v>
      </c>
      <c r="N9">
        <f t="shared" si="0"/>
        <v>0.51492275641360186</v>
      </c>
      <c r="O9">
        <f t="shared" si="2"/>
        <v>0.18741654359771601</v>
      </c>
    </row>
    <row r="10" spans="1:15" x14ac:dyDescent="0.35">
      <c r="A10">
        <v>25</v>
      </c>
      <c r="B10">
        <v>-3.0310199999999998</v>
      </c>
      <c r="C10">
        <v>-2.8336999999999999</v>
      </c>
      <c r="D10">
        <v>1.647E-3</v>
      </c>
      <c r="E10">
        <v>1.4189999999999999E-3</v>
      </c>
      <c r="F10">
        <v>-1.8176000000000001</v>
      </c>
      <c r="G10">
        <v>-2.3288099999999998</v>
      </c>
      <c r="H10">
        <v>1.0233000000000001E-2</v>
      </c>
      <c r="I10">
        <v>1.6295E-2</v>
      </c>
      <c r="J10">
        <f t="shared" si="1"/>
        <v>7.7229769999999967</v>
      </c>
      <c r="L10">
        <v>1.00506056024E-2</v>
      </c>
      <c r="M10">
        <v>2.1553594728299999E-2</v>
      </c>
      <c r="N10">
        <f t="shared" si="0"/>
        <v>0.65072379437046168</v>
      </c>
      <c r="O10">
        <f t="shared" si="2"/>
        <v>0.30343746812347117</v>
      </c>
    </row>
    <row r="11" spans="1:15" x14ac:dyDescent="0.35">
      <c r="A11">
        <v>30</v>
      </c>
      <c r="B11">
        <v>-3.0537399999999999</v>
      </c>
      <c r="C11">
        <v>-2.8336999999999999</v>
      </c>
      <c r="D11">
        <v>7.7999999999999999E-4</v>
      </c>
      <c r="E11">
        <v>1.4189999999999999E-3</v>
      </c>
      <c r="F11">
        <v>-1.5687800000000001</v>
      </c>
      <c r="G11">
        <v>-2.3651</v>
      </c>
      <c r="H11">
        <v>1.1011E-2</v>
      </c>
      <c r="I11">
        <v>9.6039999999999997E-3</v>
      </c>
      <c r="J11">
        <f t="shared" si="1"/>
        <v>11.078324</v>
      </c>
      <c r="L11">
        <v>1.1890879444E-2</v>
      </c>
      <c r="M11">
        <v>2.05956087375E-2</v>
      </c>
      <c r="N11">
        <f t="shared" si="0"/>
        <v>0.78897685570242237</v>
      </c>
      <c r="O11">
        <f t="shared" si="2"/>
        <v>0.45551596919695986</v>
      </c>
    </row>
  </sheetData>
  <mergeCells count="7">
    <mergeCell ref="A1:J1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BDAC-6C9C-49DB-ABC4-1BED456926BD}">
  <dimension ref="A1:O1048576"/>
  <sheetViews>
    <sheetView tabSelected="1" topLeftCell="A4" zoomScaleNormal="100" workbookViewId="0">
      <selection activeCell="Q29" sqref="Q29"/>
    </sheetView>
  </sheetViews>
  <sheetFormatPr defaultRowHeight="14.5" x14ac:dyDescent="0.35"/>
  <cols>
    <col min="1" max="1" width="9.36328125" customWidth="1"/>
    <col min="12" max="15" width="11.81640625" bestFit="1" customWidth="1"/>
  </cols>
  <sheetData>
    <row r="1" spans="1:15" x14ac:dyDescent="0.35">
      <c r="A1" s="2" t="s">
        <v>8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5">
      <c r="B2" s="3" t="s">
        <v>1</v>
      </c>
      <c r="C2" s="3"/>
      <c r="D2" s="3"/>
      <c r="E2" s="3"/>
      <c r="F2" s="3" t="s">
        <v>2</v>
      </c>
      <c r="G2" s="3"/>
      <c r="H2" s="3"/>
      <c r="I2" s="3"/>
      <c r="J2" s="1"/>
    </row>
    <row r="3" spans="1:15" x14ac:dyDescent="0.35">
      <c r="B3" s="3" t="s">
        <v>6</v>
      </c>
      <c r="C3" s="3"/>
      <c r="D3" s="3" t="s">
        <v>3</v>
      </c>
      <c r="E3" s="3"/>
      <c r="F3" s="3" t="s">
        <v>6</v>
      </c>
      <c r="G3" s="3"/>
      <c r="H3" s="3" t="s">
        <v>3</v>
      </c>
      <c r="I3" s="3"/>
      <c r="J3" s="1" t="s">
        <v>9</v>
      </c>
      <c r="L3" t="s">
        <v>10</v>
      </c>
      <c r="M3" t="s">
        <v>10</v>
      </c>
      <c r="N3" t="s">
        <v>11</v>
      </c>
      <c r="O3" t="s">
        <v>11</v>
      </c>
    </row>
    <row r="4" spans="1:15" x14ac:dyDescent="0.35">
      <c r="A4" t="s">
        <v>0</v>
      </c>
      <c r="B4" t="s">
        <v>4</v>
      </c>
      <c r="C4" t="s">
        <v>5</v>
      </c>
      <c r="D4" t="s">
        <v>4</v>
      </c>
      <c r="E4" t="s">
        <v>5</v>
      </c>
      <c r="F4" t="s">
        <v>4</v>
      </c>
      <c r="G4" t="s">
        <v>5</v>
      </c>
      <c r="H4" t="s">
        <v>4</v>
      </c>
      <c r="I4" t="s">
        <v>5</v>
      </c>
      <c r="L4" t="s">
        <v>12</v>
      </c>
      <c r="M4" t="s">
        <v>13</v>
      </c>
      <c r="N4" t="s">
        <v>12</v>
      </c>
      <c r="O4" t="s">
        <v>13</v>
      </c>
    </row>
    <row r="5" spans="1:15" x14ac:dyDescent="0.35">
      <c r="A5">
        <v>0</v>
      </c>
      <c r="B5">
        <v>-3.0217800000000001</v>
      </c>
      <c r="C5">
        <v>-2.8336999999999999</v>
      </c>
      <c r="D5">
        <v>2.2200000000000002E-3</v>
      </c>
      <c r="E5">
        <v>1.4189999999999999E-3</v>
      </c>
      <c r="F5">
        <v>-2.2413799999999999</v>
      </c>
      <c r="G5">
        <v>-2.24675</v>
      </c>
      <c r="H5">
        <v>8.5140000000000007E-3</v>
      </c>
      <c r="I5">
        <v>1.5514999999999999E-2</v>
      </c>
      <c r="J5">
        <f>10.9*((F5-B5)-(G5-C5))</f>
        <v>2.1086050000000038</v>
      </c>
      <c r="L5">
        <v>6.5801803880000001E-4</v>
      </c>
      <c r="M5">
        <v>2.3781760497399999E-2</v>
      </c>
      <c r="N5">
        <f t="shared" ref="N5:N11" si="0">(2*J5)/(2361.70592196*L5)</f>
        <v>2.713698593907977</v>
      </c>
      <c r="O5">
        <f>(2*J5)/(2361.70592196*M5)</f>
        <v>7.5085384315970491E-2</v>
      </c>
    </row>
    <row r="6" spans="1:15" x14ac:dyDescent="0.35">
      <c r="A6">
        <v>5</v>
      </c>
      <c r="B6">
        <v>-3.02122</v>
      </c>
      <c r="C6">
        <v>-2.8336999999999999</v>
      </c>
      <c r="D6">
        <v>2.0430000000000001E-3</v>
      </c>
      <c r="E6">
        <v>1.4189999999999999E-3</v>
      </c>
      <c r="F6">
        <v>-2.2158699999999998</v>
      </c>
      <c r="G6">
        <v>-2.2294800000000001</v>
      </c>
      <c r="H6">
        <v>8.4329999999999995E-3</v>
      </c>
      <c r="I6">
        <v>2.052E-2</v>
      </c>
      <c r="J6">
        <f t="shared" ref="J6:J11" si="1">10.9*((F6-B6)-(G6-C6))</f>
        <v>2.1923170000000054</v>
      </c>
      <c r="L6">
        <v>2.0727168597299999E-3</v>
      </c>
      <c r="M6">
        <v>2.3691263718799999E-2</v>
      </c>
      <c r="N6">
        <f t="shared" si="0"/>
        <v>0.89571025935947146</v>
      </c>
      <c r="O6">
        <f t="shared" ref="O6:O11" si="2">(2*J6)/(2361.70592196*M6)</f>
        <v>7.836448819461897E-2</v>
      </c>
    </row>
    <row r="7" spans="1:15" x14ac:dyDescent="0.35">
      <c r="A7">
        <v>10</v>
      </c>
      <c r="B7">
        <v>-3.0235599999999998</v>
      </c>
      <c r="C7">
        <v>-2.8336999999999999</v>
      </c>
      <c r="D7">
        <v>1.201E-3</v>
      </c>
      <c r="E7">
        <v>1.4189999999999999E-3</v>
      </c>
      <c r="F7">
        <v>-2.1512500000000001</v>
      </c>
      <c r="G7">
        <v>-2.2542200000000001</v>
      </c>
      <c r="H7">
        <v>7.6470000000000002E-3</v>
      </c>
      <c r="I7">
        <v>1.7343000000000001E-2</v>
      </c>
      <c r="J7">
        <f t="shared" si="1"/>
        <v>3.1918469999999992</v>
      </c>
      <c r="L7">
        <v>4.1296590926200001E-3</v>
      </c>
      <c r="M7">
        <v>2.3420462118100002E-2</v>
      </c>
      <c r="N7">
        <f t="shared" si="0"/>
        <v>0.65453374341914727</v>
      </c>
      <c r="O7">
        <f t="shared" si="2"/>
        <v>0.11541195093877038</v>
      </c>
    </row>
    <row r="8" spans="1:15" x14ac:dyDescent="0.35">
      <c r="A8">
        <v>15</v>
      </c>
      <c r="B8">
        <v>-3.0243600000000002</v>
      </c>
      <c r="C8">
        <v>-2.8336999999999999</v>
      </c>
      <c r="D8">
        <v>1.145E-3</v>
      </c>
      <c r="E8">
        <v>1.4189999999999999E-3</v>
      </c>
      <c r="F8">
        <v>-2.0268899999999999</v>
      </c>
      <c r="G8">
        <v>-2.2670599999999999</v>
      </c>
      <c r="H8">
        <v>8.1379999999999994E-3</v>
      </c>
      <c r="I8">
        <v>1.5816E-2</v>
      </c>
      <c r="J8">
        <f t="shared" si="1"/>
        <v>4.6960470000000027</v>
      </c>
      <c r="L8">
        <v>6.1551721262499996E-3</v>
      </c>
      <c r="M8">
        <v>2.2971416659100002E-2</v>
      </c>
      <c r="N8">
        <f t="shared" si="0"/>
        <v>0.64609504395219386</v>
      </c>
      <c r="O8">
        <f t="shared" si="2"/>
        <v>0.17312063354470628</v>
      </c>
    </row>
    <row r="9" spans="1:15" x14ac:dyDescent="0.35">
      <c r="A9">
        <v>20</v>
      </c>
      <c r="B9">
        <v>-3.02962</v>
      </c>
      <c r="C9">
        <v>-2.8336999999999999</v>
      </c>
      <c r="D9">
        <v>2.049E-3</v>
      </c>
      <c r="E9">
        <v>1.4189999999999999E-3</v>
      </c>
      <c r="F9">
        <v>-1.84649</v>
      </c>
      <c r="G9">
        <v>-2.29392</v>
      </c>
      <c r="H9">
        <v>8.6359999999999996E-3</v>
      </c>
      <c r="I9">
        <v>1.7166000000000001E-2</v>
      </c>
      <c r="J9">
        <f t="shared" si="1"/>
        <v>7.0125150000000014</v>
      </c>
      <c r="L9">
        <v>8.1338405834100007E-3</v>
      </c>
      <c r="M9">
        <v>2.23475448487E-2</v>
      </c>
      <c r="N9">
        <f t="shared" si="0"/>
        <v>0.73009995887224099</v>
      </c>
      <c r="O9">
        <f t="shared" si="2"/>
        <v>0.26573463508527029</v>
      </c>
    </row>
    <row r="10" spans="1:15" x14ac:dyDescent="0.35">
      <c r="A10">
        <v>25</v>
      </c>
      <c r="B10">
        <v>-3.0310199999999998</v>
      </c>
      <c r="C10">
        <v>-2.8336999999999999</v>
      </c>
      <c r="D10">
        <v>1.647E-3</v>
      </c>
      <c r="E10">
        <v>1.4189999999999999E-3</v>
      </c>
      <c r="F10">
        <v>-1.6333299999999999</v>
      </c>
      <c r="G10">
        <v>-2.3288099999999998</v>
      </c>
      <c r="H10">
        <v>8.1080000000000006E-3</v>
      </c>
      <c r="I10">
        <v>1.6295E-2</v>
      </c>
      <c r="J10">
        <f t="shared" si="1"/>
        <v>9.7315199999999979</v>
      </c>
      <c r="L10">
        <v>1.00506056024E-2</v>
      </c>
      <c r="M10">
        <v>2.1553594728299999E-2</v>
      </c>
      <c r="N10">
        <f t="shared" si="0"/>
        <v>0.81995992211190538</v>
      </c>
      <c r="O10">
        <f t="shared" si="2"/>
        <v>0.38235356518515112</v>
      </c>
    </row>
    <row r="11" spans="1:15" x14ac:dyDescent="0.35">
      <c r="A11">
        <v>30</v>
      </c>
      <c r="B11">
        <v>-3.0537399999999999</v>
      </c>
      <c r="C11">
        <v>-2.8336999999999999</v>
      </c>
      <c r="D11">
        <v>7.7999999999999999E-4</v>
      </c>
      <c r="E11">
        <v>1.4189999999999999E-3</v>
      </c>
      <c r="F11">
        <v>-1.3748899999999999</v>
      </c>
      <c r="G11">
        <v>-2.3651</v>
      </c>
      <c r="H11">
        <v>1.1926000000000001E-2</v>
      </c>
      <c r="I11">
        <v>9.6039999999999997E-3</v>
      </c>
      <c r="J11">
        <f t="shared" si="1"/>
        <v>13.191725000000002</v>
      </c>
      <c r="L11">
        <v>1.1890879444E-2</v>
      </c>
      <c r="M11">
        <v>2.05956087375E-2</v>
      </c>
      <c r="N11">
        <f t="shared" si="0"/>
        <v>0.9394891963613845</v>
      </c>
      <c r="O11">
        <f t="shared" si="2"/>
        <v>0.54241430371189414</v>
      </c>
    </row>
    <row r="1048576" spans="12:15" x14ac:dyDescent="0.35">
      <c r="L1048576">
        <f>SUM(L5:L1048575)</f>
        <v>4.3090891747209994E-2</v>
      </c>
      <c r="M1048576">
        <f>SUM(M5:M1048575)</f>
        <v>0.15836165130789998</v>
      </c>
      <c r="N1048576">
        <f>SUM(N5:N1048575)</f>
        <v>7.3995867179843202</v>
      </c>
      <c r="O1048576">
        <f>SUM(O5:O1048575)</f>
        <v>1.6324849609763818</v>
      </c>
    </row>
  </sheetData>
  <mergeCells count="7">
    <mergeCell ref="A1:J1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Laminar</vt:lpstr>
      <vt:lpstr>Turbulent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Aggy T</dc:creator>
  <cp:lastModifiedBy>Aggy T</cp:lastModifiedBy>
  <dcterms:created xsi:type="dcterms:W3CDTF">2015-06-05T18:17:20Z</dcterms:created>
  <dcterms:modified xsi:type="dcterms:W3CDTF">2023-04-25T01:49:13Z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2023-04-18T22:33:00Z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578c8fbb-9536-4885-8aa5-f14e7735480b</vt:lpwstr>
  </property>
  <property fmtid="{D5CDD505-2E9C-101B-9397-08002B2CF9AE}" pid="8" name="MSIP_Label_4044bd30-2ed7-4c9d-9d12-46200872a97b_ContentBits">
    <vt:lpwstr>0</vt:lpwstr>
  </property>
</Properties>
</file>