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VANCES--PC\Download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I44" i="1"/>
  <c r="I45" i="1"/>
  <c r="I46" i="1"/>
  <c r="I47" i="1"/>
  <c r="I48" i="1"/>
  <c r="I49" i="1"/>
  <c r="I50" i="1"/>
  <c r="I51" i="1"/>
  <c r="I52" i="1"/>
  <c r="I53" i="1"/>
  <c r="I54" i="1"/>
  <c r="I43" i="1"/>
  <c r="F53" i="1"/>
  <c r="L53" i="1" s="1"/>
  <c r="F51" i="1"/>
  <c r="L51" i="1" s="1"/>
  <c r="F49" i="1"/>
  <c r="F47" i="1"/>
  <c r="L47" i="1" s="1"/>
  <c r="F45" i="1"/>
  <c r="L45" i="1" s="1"/>
  <c r="F43" i="1"/>
  <c r="F55" i="1" s="1"/>
  <c r="E59" i="1" s="1"/>
  <c r="E62" i="1" s="1"/>
  <c r="F29" i="1"/>
  <c r="I29" i="1" s="1"/>
  <c r="F31" i="1"/>
  <c r="I31" i="1" s="1"/>
  <c r="F33" i="1"/>
  <c r="I33" i="1" s="1"/>
  <c r="F35" i="1"/>
  <c r="I35" i="1" s="1"/>
  <c r="F27" i="1"/>
  <c r="I27" i="1" s="1"/>
  <c r="F25" i="1"/>
  <c r="L43" i="1" l="1"/>
  <c r="L55" i="1" s="1"/>
  <c r="F37" i="1"/>
  <c r="I25" i="1"/>
  <c r="I37" i="1" s="1"/>
</calcChain>
</file>

<file path=xl/sharedStrings.xml><?xml version="1.0" encoding="utf-8"?>
<sst xmlns="http://schemas.openxmlformats.org/spreadsheetml/2006/main" count="45" uniqueCount="29">
  <si>
    <t>Position</t>
  </si>
  <si>
    <t>Depth (y)</t>
  </si>
  <si>
    <t>Velocity 'V' (ft/sec) at</t>
  </si>
  <si>
    <t>0.2y</t>
  </si>
  <si>
    <t>0.6y</t>
  </si>
  <si>
    <t>0.8y</t>
  </si>
  <si>
    <t>-</t>
  </si>
  <si>
    <t xml:space="preserve">Position </t>
  </si>
  <si>
    <t>Breadth (ft)</t>
  </si>
  <si>
    <t xml:space="preserve">Depth (ft) </t>
  </si>
  <si>
    <t>Discharge E (cusecs)</t>
  </si>
  <si>
    <r>
      <t>Area (ft</t>
    </r>
    <r>
      <rPr>
        <b/>
        <sz val="11"/>
        <color theme="1"/>
        <rFont val="Calibri"/>
        <family val="2"/>
      </rPr>
      <t>²)</t>
    </r>
  </si>
  <si>
    <t>Velocity 0.6y</t>
  </si>
  <si>
    <t>Total</t>
  </si>
  <si>
    <t>Velocity (ft/s)</t>
  </si>
  <si>
    <t>Average of (0.2y &amp; 0.8y)</t>
  </si>
  <si>
    <t>Conversion Factor</t>
  </si>
  <si>
    <t>Surface Velocity (ft/s)</t>
  </si>
  <si>
    <t>Area (ft²)</t>
  </si>
  <si>
    <t>Given:</t>
  </si>
  <si>
    <t>Discharge E (cusecs) by 0.6y Method:</t>
  </si>
  <si>
    <t>Discharge E (cusecs) by Average of 0.2y and 0.8y  Method:</t>
  </si>
  <si>
    <t>Discharge E (cusecs) by Surface Velocity Method:</t>
  </si>
  <si>
    <t>Complex Engineering Problem Calculations:</t>
  </si>
  <si>
    <t>AGHA FASEEH AHMED KHAN ( CE-23054 )</t>
  </si>
  <si>
    <t>S M RAAHIM HASSAN ( CE-23057 )</t>
  </si>
  <si>
    <t>HUZAIFA AHMED ( CE-23066 )</t>
  </si>
  <si>
    <t>ARIFAH SHAKOOR KHAN ( CE-23070 )</t>
  </si>
  <si>
    <t>MANAAL NAUSHAD ( CE-23074 )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</si>
</sst>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/>
    <xf numFmtId="0" fontId="0" fillId="0" borderId="0" xfId="0" applyFill="1" applyAlignment="1"/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2"/>
  <sheetViews>
    <sheetView tabSelected="1" zoomScaleNormal="100" workbookViewId="0">
      <selection activeCell="K11" sqref="K11"/>
    </sheetView>
  </sheetViews>
  <sheetFormatPr defaultRowHeight="15" x14ac:dyDescent="0.25"/>
  <sheetData>
    <row r="2" spans="2:11" x14ac:dyDescent="0.25">
      <c r="B2" s="47" t="s">
        <v>23</v>
      </c>
      <c r="C2" s="47"/>
      <c r="D2" s="47"/>
      <c r="E2" s="47"/>
      <c r="F2" s="47"/>
      <c r="G2" s="47"/>
      <c r="H2" s="47"/>
      <c r="I2" s="47"/>
      <c r="J2" s="47"/>
      <c r="K2" s="47"/>
    </row>
    <row r="3" spans="2:11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2:11" x14ac:dyDescent="0.25">
      <c r="B4" s="49" t="s">
        <v>24</v>
      </c>
      <c r="C4" s="49"/>
      <c r="D4" s="49"/>
      <c r="E4" s="49"/>
      <c r="F4" s="49"/>
      <c r="G4" s="49"/>
      <c r="H4" s="49"/>
      <c r="I4" s="49"/>
      <c r="J4" s="49"/>
      <c r="K4" s="49"/>
    </row>
    <row r="5" spans="2:11" x14ac:dyDescent="0.25">
      <c r="B5" s="49" t="s">
        <v>25</v>
      </c>
      <c r="C5" s="49"/>
      <c r="D5" s="49"/>
      <c r="E5" s="49"/>
      <c r="F5" s="49"/>
      <c r="G5" s="49"/>
      <c r="H5" s="49"/>
      <c r="I5" s="49"/>
      <c r="J5" s="49"/>
      <c r="K5" s="49"/>
    </row>
    <row r="6" spans="2:11" x14ac:dyDescent="0.25">
      <c r="B6" s="49" t="s">
        <v>26</v>
      </c>
      <c r="C6" s="49"/>
      <c r="D6" s="49"/>
      <c r="E6" s="49"/>
      <c r="F6" s="49"/>
      <c r="G6" s="49"/>
      <c r="H6" s="49"/>
      <c r="I6" s="49"/>
      <c r="J6" s="49"/>
      <c r="K6" s="49"/>
    </row>
    <row r="7" spans="2:11" x14ac:dyDescent="0.25">
      <c r="B7" s="49" t="s">
        <v>27</v>
      </c>
      <c r="C7" s="49"/>
      <c r="D7" s="49"/>
      <c r="E7" s="49"/>
      <c r="F7" s="49"/>
      <c r="G7" s="49"/>
      <c r="H7" s="49"/>
      <c r="I7" s="49"/>
      <c r="J7" s="49"/>
      <c r="K7" s="49"/>
    </row>
    <row r="8" spans="2:11" x14ac:dyDescent="0.25">
      <c r="B8" s="49" t="s">
        <v>28</v>
      </c>
      <c r="C8" s="49"/>
      <c r="D8" s="49"/>
      <c r="E8" s="49"/>
      <c r="F8" s="49"/>
      <c r="G8" s="49"/>
      <c r="H8" s="49"/>
      <c r="I8" s="49"/>
      <c r="J8" s="49"/>
      <c r="K8" s="49"/>
    </row>
    <row r="10" spans="2:11" x14ac:dyDescent="0.25">
      <c r="B10" s="45" t="s">
        <v>19</v>
      </c>
      <c r="C10" s="46"/>
    </row>
    <row r="12" spans="2:11" x14ac:dyDescent="0.25">
      <c r="B12" s="43" t="s">
        <v>0</v>
      </c>
      <c r="C12" s="33" t="s">
        <v>1</v>
      </c>
      <c r="D12" s="8" t="s">
        <v>2</v>
      </c>
      <c r="E12" s="8"/>
      <c r="F12" s="8"/>
      <c r="G12" s="2"/>
      <c r="H12" s="2"/>
    </row>
    <row r="13" spans="2:11" x14ac:dyDescent="0.25">
      <c r="B13" s="43"/>
      <c r="C13" s="37"/>
      <c r="D13" s="4" t="s">
        <v>3</v>
      </c>
      <c r="E13" s="4" t="s">
        <v>4</v>
      </c>
      <c r="F13" s="4" t="s">
        <v>5</v>
      </c>
      <c r="G13" s="2"/>
      <c r="H13" s="2"/>
    </row>
    <row r="14" spans="2:11" x14ac:dyDescent="0.25">
      <c r="B14" s="16">
        <v>0</v>
      </c>
      <c r="C14" s="16" t="s">
        <v>6</v>
      </c>
      <c r="D14" s="16" t="s">
        <v>6</v>
      </c>
      <c r="E14" s="16" t="s">
        <v>6</v>
      </c>
      <c r="F14" s="16" t="s">
        <v>6</v>
      </c>
      <c r="G14" s="1"/>
      <c r="H14" s="1"/>
    </row>
    <row r="15" spans="2:11" x14ac:dyDescent="0.25">
      <c r="B15" s="16">
        <v>1</v>
      </c>
      <c r="C15" s="16">
        <v>4.8499999999999996</v>
      </c>
      <c r="D15" s="16">
        <v>2.82</v>
      </c>
      <c r="E15" s="16">
        <v>1.76</v>
      </c>
      <c r="F15" s="16">
        <v>4.3600000000000003</v>
      </c>
      <c r="G15" s="1"/>
      <c r="H15" s="1"/>
    </row>
    <row r="16" spans="2:11" x14ac:dyDescent="0.25">
      <c r="B16" s="16">
        <v>2</v>
      </c>
      <c r="C16" s="16">
        <v>3.86</v>
      </c>
      <c r="D16" s="16">
        <v>3.85</v>
      </c>
      <c r="E16" s="16">
        <v>2.5299999999999998</v>
      </c>
      <c r="F16" s="16">
        <v>3.68</v>
      </c>
      <c r="G16" s="1"/>
      <c r="H16" s="1"/>
    </row>
    <row r="17" spans="2:11" x14ac:dyDescent="0.25">
      <c r="B17" s="16">
        <v>3</v>
      </c>
      <c r="C17" s="16">
        <v>5.25</v>
      </c>
      <c r="D17" s="16">
        <v>2.56</v>
      </c>
      <c r="E17" s="16">
        <v>2.94</v>
      </c>
      <c r="F17" s="16">
        <v>2.17</v>
      </c>
      <c r="G17" s="1"/>
      <c r="H17" s="1"/>
    </row>
    <row r="18" spans="2:11" x14ac:dyDescent="0.25">
      <c r="B18" s="16">
        <v>4</v>
      </c>
      <c r="C18" s="16">
        <v>3.68</v>
      </c>
      <c r="D18" s="16">
        <v>3.95</v>
      </c>
      <c r="E18" s="16">
        <v>2.68</v>
      </c>
      <c r="F18" s="16">
        <v>3.83</v>
      </c>
      <c r="G18" s="1"/>
      <c r="H18" s="1"/>
    </row>
    <row r="19" spans="2:11" x14ac:dyDescent="0.25">
      <c r="B19" s="16">
        <v>5</v>
      </c>
      <c r="C19" s="16">
        <v>2.85</v>
      </c>
      <c r="D19" s="16">
        <v>1.83</v>
      </c>
      <c r="E19" s="16">
        <v>3.85</v>
      </c>
      <c r="F19" s="16">
        <v>2.96</v>
      </c>
      <c r="G19" s="1"/>
      <c r="H19" s="1"/>
    </row>
    <row r="20" spans="2:11" x14ac:dyDescent="0.25">
      <c r="B20" s="16">
        <v>6</v>
      </c>
      <c r="C20" s="16" t="s">
        <v>6</v>
      </c>
      <c r="D20" s="16" t="s">
        <v>6</v>
      </c>
      <c r="E20" s="16" t="s">
        <v>6</v>
      </c>
      <c r="F20" s="16" t="s">
        <v>6</v>
      </c>
      <c r="G20" s="1"/>
      <c r="H20" s="1"/>
    </row>
    <row r="22" spans="2:11" x14ac:dyDescent="0.25">
      <c r="B22" s="44" t="s">
        <v>20</v>
      </c>
      <c r="C22" s="44"/>
      <c r="D22" s="44"/>
      <c r="E22" s="44"/>
      <c r="F22" s="44"/>
      <c r="G22" s="44"/>
      <c r="H22" s="44"/>
      <c r="I22" s="44"/>
      <c r="J22" s="44"/>
      <c r="K22" s="44"/>
    </row>
    <row r="24" spans="2:11" x14ac:dyDescent="0.25">
      <c r="B24" s="4" t="s">
        <v>7</v>
      </c>
      <c r="C24" s="5" t="s">
        <v>8</v>
      </c>
      <c r="D24" s="6"/>
      <c r="E24" s="4" t="s">
        <v>9</v>
      </c>
      <c r="F24" s="7" t="s">
        <v>11</v>
      </c>
      <c r="G24" s="5" t="s">
        <v>12</v>
      </c>
      <c r="H24" s="6"/>
      <c r="I24" s="8" t="s">
        <v>10</v>
      </c>
      <c r="J24" s="8"/>
      <c r="K24" s="8"/>
    </row>
    <row r="25" spans="2:11" x14ac:dyDescent="0.25">
      <c r="B25" s="9">
        <v>0</v>
      </c>
      <c r="C25" s="10">
        <v>20</v>
      </c>
      <c r="D25" s="10"/>
      <c r="E25" s="11">
        <v>0</v>
      </c>
      <c r="F25" s="10">
        <f>(C25*E26)/2</f>
        <v>48.5</v>
      </c>
      <c r="G25" s="12">
        <v>0</v>
      </c>
      <c r="H25" s="13"/>
      <c r="I25" s="10">
        <f>F25*((G25+G26)/2)</f>
        <v>42.68</v>
      </c>
      <c r="J25" s="10"/>
      <c r="K25" s="10"/>
    </row>
    <row r="26" spans="2:11" x14ac:dyDescent="0.25">
      <c r="B26" s="9">
        <v>1</v>
      </c>
      <c r="C26" s="10"/>
      <c r="D26" s="10"/>
      <c r="E26" s="11">
        <v>4.8499999999999996</v>
      </c>
      <c r="F26" s="10"/>
      <c r="G26" s="12">
        <v>1.76</v>
      </c>
      <c r="H26" s="13"/>
      <c r="I26" s="10"/>
      <c r="J26" s="10"/>
      <c r="K26" s="10"/>
    </row>
    <row r="27" spans="2:11" x14ac:dyDescent="0.25">
      <c r="B27" s="14">
        <v>1</v>
      </c>
      <c r="C27" s="15">
        <v>20</v>
      </c>
      <c r="D27" s="15"/>
      <c r="E27" s="16">
        <v>4.8499999999999996</v>
      </c>
      <c r="F27" s="15">
        <f>((E27+E28)/2)*C27</f>
        <v>87.1</v>
      </c>
      <c r="G27" s="17">
        <v>1.76</v>
      </c>
      <c r="H27" s="18"/>
      <c r="I27" s="15">
        <f t="shared" ref="I27:I36" si="0">F27*((G27+G28)/2)</f>
        <v>186.8295</v>
      </c>
      <c r="J27" s="15"/>
      <c r="K27" s="15"/>
    </row>
    <row r="28" spans="2:11" x14ac:dyDescent="0.25">
      <c r="B28" s="14">
        <v>2</v>
      </c>
      <c r="C28" s="15"/>
      <c r="D28" s="15"/>
      <c r="E28" s="16">
        <v>3.86</v>
      </c>
      <c r="F28" s="15"/>
      <c r="G28" s="17">
        <v>2.5299999999999998</v>
      </c>
      <c r="H28" s="18"/>
      <c r="I28" s="15"/>
      <c r="J28" s="15"/>
      <c r="K28" s="15"/>
    </row>
    <row r="29" spans="2:11" x14ac:dyDescent="0.25">
      <c r="B29" s="9">
        <v>2</v>
      </c>
      <c r="C29" s="10">
        <v>20</v>
      </c>
      <c r="D29" s="10"/>
      <c r="E29" s="11">
        <v>3.86</v>
      </c>
      <c r="F29" s="10">
        <f>((E29+E30)/2)*C29</f>
        <v>91.1</v>
      </c>
      <c r="G29" s="12">
        <v>2.5299999999999998</v>
      </c>
      <c r="H29" s="13"/>
      <c r="I29" s="10">
        <f t="shared" ref="I29:I36" si="1">F29*((G29+G30)/2)</f>
        <v>249.15849999999998</v>
      </c>
      <c r="J29" s="10"/>
      <c r="K29" s="10"/>
    </row>
    <row r="30" spans="2:11" x14ac:dyDescent="0.25">
      <c r="B30" s="9">
        <v>3</v>
      </c>
      <c r="C30" s="10"/>
      <c r="D30" s="10"/>
      <c r="E30" s="11">
        <v>5.25</v>
      </c>
      <c r="F30" s="10"/>
      <c r="G30" s="12">
        <v>2.94</v>
      </c>
      <c r="H30" s="13"/>
      <c r="I30" s="10"/>
      <c r="J30" s="10"/>
      <c r="K30" s="10"/>
    </row>
    <row r="31" spans="2:11" x14ac:dyDescent="0.25">
      <c r="B31" s="14">
        <v>3</v>
      </c>
      <c r="C31" s="15">
        <v>20</v>
      </c>
      <c r="D31" s="15"/>
      <c r="E31" s="16">
        <v>5.25</v>
      </c>
      <c r="F31" s="15">
        <f>((E31+E32)/2)*C31</f>
        <v>89.3</v>
      </c>
      <c r="G31" s="17">
        <v>2.94</v>
      </c>
      <c r="H31" s="18"/>
      <c r="I31" s="15">
        <f t="shared" ref="I31:I36" si="2">F31*((G31+G32)/2)</f>
        <v>250.93299999999999</v>
      </c>
      <c r="J31" s="15"/>
      <c r="K31" s="15"/>
    </row>
    <row r="32" spans="2:11" x14ac:dyDescent="0.25">
      <c r="B32" s="14">
        <v>4</v>
      </c>
      <c r="C32" s="15"/>
      <c r="D32" s="15"/>
      <c r="E32" s="16">
        <v>3.68</v>
      </c>
      <c r="F32" s="15"/>
      <c r="G32" s="17">
        <v>2.68</v>
      </c>
      <c r="H32" s="18"/>
      <c r="I32" s="15"/>
      <c r="J32" s="15"/>
      <c r="K32" s="15"/>
    </row>
    <row r="33" spans="2:14" x14ac:dyDescent="0.25">
      <c r="B33" s="9">
        <v>4</v>
      </c>
      <c r="C33" s="10">
        <v>20</v>
      </c>
      <c r="D33" s="10"/>
      <c r="E33" s="11">
        <v>3.68</v>
      </c>
      <c r="F33" s="10">
        <f>((E33+E34)/2)*C33</f>
        <v>65.3</v>
      </c>
      <c r="G33" s="12">
        <v>2.68</v>
      </c>
      <c r="H33" s="13"/>
      <c r="I33" s="10">
        <f t="shared" ref="I33:I36" si="3">F33*((G33+G34)/2)</f>
        <v>213.2045</v>
      </c>
      <c r="J33" s="10"/>
      <c r="K33" s="10"/>
    </row>
    <row r="34" spans="2:14" x14ac:dyDescent="0.25">
      <c r="B34" s="9">
        <v>5</v>
      </c>
      <c r="C34" s="10"/>
      <c r="D34" s="10"/>
      <c r="E34" s="11">
        <v>2.85</v>
      </c>
      <c r="F34" s="10"/>
      <c r="G34" s="12">
        <v>3.85</v>
      </c>
      <c r="H34" s="13"/>
      <c r="I34" s="10"/>
      <c r="J34" s="10"/>
      <c r="K34" s="10"/>
    </row>
    <row r="35" spans="2:14" x14ac:dyDescent="0.25">
      <c r="B35" s="14">
        <v>5</v>
      </c>
      <c r="C35" s="15">
        <v>20</v>
      </c>
      <c r="D35" s="15"/>
      <c r="E35" s="16">
        <v>2.85</v>
      </c>
      <c r="F35" s="15">
        <f>((E35+E36)/2)*C35</f>
        <v>28.5</v>
      </c>
      <c r="G35" s="17">
        <v>3.85</v>
      </c>
      <c r="H35" s="18"/>
      <c r="I35" s="15">
        <f t="shared" ref="I35:I36" si="4">F35*((G35+G36)/2)</f>
        <v>54.862500000000004</v>
      </c>
      <c r="J35" s="15"/>
      <c r="K35" s="15"/>
    </row>
    <row r="36" spans="2:14" x14ac:dyDescent="0.25">
      <c r="B36" s="14">
        <v>6</v>
      </c>
      <c r="C36" s="15"/>
      <c r="D36" s="15"/>
      <c r="E36" s="16">
        <v>0</v>
      </c>
      <c r="F36" s="15"/>
      <c r="G36" s="17">
        <v>0</v>
      </c>
      <c r="H36" s="18"/>
      <c r="I36" s="15"/>
      <c r="J36" s="15"/>
      <c r="K36" s="15"/>
    </row>
    <row r="37" spans="2:14" x14ac:dyDescent="0.25">
      <c r="B37" s="8" t="s">
        <v>13</v>
      </c>
      <c r="C37" s="8"/>
      <c r="D37" s="8"/>
      <c r="E37" s="8"/>
      <c r="F37" s="4">
        <f>SUM(F25:F36)</f>
        <v>409.8</v>
      </c>
      <c r="G37" s="8"/>
      <c r="H37" s="8"/>
      <c r="I37" s="8">
        <f>SUM(I25:K36)</f>
        <v>997.66799999999989</v>
      </c>
      <c r="J37" s="8"/>
      <c r="K37" s="8"/>
    </row>
    <row r="39" spans="2:14" x14ac:dyDescent="0.25">
      <c r="B39" s="44" t="s">
        <v>21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</row>
    <row r="41" spans="2:14" x14ac:dyDescent="0.25">
      <c r="B41" s="33" t="s">
        <v>7</v>
      </c>
      <c r="C41" s="34" t="s">
        <v>8</v>
      </c>
      <c r="D41" s="35"/>
      <c r="E41" s="33" t="s">
        <v>9</v>
      </c>
      <c r="F41" s="33" t="s">
        <v>11</v>
      </c>
      <c r="G41" s="8" t="s">
        <v>14</v>
      </c>
      <c r="H41" s="8"/>
      <c r="I41" s="34" t="s">
        <v>15</v>
      </c>
      <c r="J41" s="36"/>
      <c r="K41" s="35"/>
      <c r="L41" s="34" t="s">
        <v>10</v>
      </c>
      <c r="M41" s="36"/>
      <c r="N41" s="35"/>
    </row>
    <row r="42" spans="2:14" x14ac:dyDescent="0.25">
      <c r="B42" s="37"/>
      <c r="C42" s="38"/>
      <c r="D42" s="39"/>
      <c r="E42" s="37"/>
      <c r="F42" s="37"/>
      <c r="G42" s="40" t="s">
        <v>3</v>
      </c>
      <c r="H42" s="40" t="s">
        <v>5</v>
      </c>
      <c r="I42" s="38"/>
      <c r="J42" s="41"/>
      <c r="K42" s="39"/>
      <c r="L42" s="38"/>
      <c r="M42" s="41"/>
      <c r="N42" s="39"/>
    </row>
    <row r="43" spans="2:14" x14ac:dyDescent="0.25">
      <c r="B43" s="9">
        <v>0</v>
      </c>
      <c r="C43" s="10">
        <v>20</v>
      </c>
      <c r="D43" s="10"/>
      <c r="E43" s="11">
        <v>0</v>
      </c>
      <c r="F43" s="10">
        <f>(C43*E44)/2</f>
        <v>48.5</v>
      </c>
      <c r="G43" s="11">
        <v>0</v>
      </c>
      <c r="H43" s="11">
        <v>0</v>
      </c>
      <c r="I43" s="26">
        <f>(G43+H43)/2</f>
        <v>0</v>
      </c>
      <c r="J43" s="26"/>
      <c r="K43" s="26"/>
      <c r="L43" s="27">
        <f>F43*((I43+I44)/2)</f>
        <v>87.05749999999999</v>
      </c>
      <c r="M43" s="28"/>
      <c r="N43" s="29"/>
    </row>
    <row r="44" spans="2:14" x14ac:dyDescent="0.25">
      <c r="B44" s="9">
        <v>1</v>
      </c>
      <c r="C44" s="10"/>
      <c r="D44" s="10"/>
      <c r="E44" s="11">
        <v>4.8499999999999996</v>
      </c>
      <c r="F44" s="10"/>
      <c r="G44" s="11">
        <v>2.82</v>
      </c>
      <c r="H44" s="11">
        <v>4.3600000000000003</v>
      </c>
      <c r="I44" s="26">
        <f t="shared" ref="I44:I54" si="5">(G44+H44)/2</f>
        <v>3.59</v>
      </c>
      <c r="J44" s="26"/>
      <c r="K44" s="26"/>
      <c r="L44" s="30"/>
      <c r="M44" s="31"/>
      <c r="N44" s="32"/>
    </row>
    <row r="45" spans="2:14" x14ac:dyDescent="0.25">
      <c r="B45" s="14">
        <v>1</v>
      </c>
      <c r="C45" s="15">
        <v>20</v>
      </c>
      <c r="D45" s="15"/>
      <c r="E45" s="16">
        <v>4.8499999999999996</v>
      </c>
      <c r="F45" s="15">
        <f>((E45+E46)/2)*C45</f>
        <v>87.1</v>
      </c>
      <c r="G45" s="16">
        <v>2.82</v>
      </c>
      <c r="H45" s="16">
        <v>4.3600000000000003</v>
      </c>
      <c r="I45" s="19">
        <f t="shared" si="5"/>
        <v>3.59</v>
      </c>
      <c r="J45" s="19"/>
      <c r="K45" s="19"/>
      <c r="L45" s="20">
        <f t="shared" ref="L45:L54" si="6">F45*((I45+I46)/2)</f>
        <v>320.31025</v>
      </c>
      <c r="M45" s="21"/>
      <c r="N45" s="22"/>
    </row>
    <row r="46" spans="2:14" x14ac:dyDescent="0.25">
      <c r="B46" s="14">
        <v>2</v>
      </c>
      <c r="C46" s="15"/>
      <c r="D46" s="15"/>
      <c r="E46" s="16">
        <v>3.86</v>
      </c>
      <c r="F46" s="15"/>
      <c r="G46" s="16">
        <v>3.85</v>
      </c>
      <c r="H46" s="16">
        <v>3.68</v>
      </c>
      <c r="I46" s="19">
        <f t="shared" si="5"/>
        <v>3.7650000000000001</v>
      </c>
      <c r="J46" s="19"/>
      <c r="K46" s="19"/>
      <c r="L46" s="23"/>
      <c r="M46" s="24"/>
      <c r="N46" s="25"/>
    </row>
    <row r="47" spans="2:14" x14ac:dyDescent="0.25">
      <c r="B47" s="9">
        <v>2</v>
      </c>
      <c r="C47" s="10">
        <v>20</v>
      </c>
      <c r="D47" s="10"/>
      <c r="E47" s="11">
        <v>3.86</v>
      </c>
      <c r="F47" s="10">
        <f>((E47+E48)/2)*C47</f>
        <v>91.1</v>
      </c>
      <c r="G47" s="11">
        <v>3.85</v>
      </c>
      <c r="H47" s="11">
        <v>3.68</v>
      </c>
      <c r="I47" s="26">
        <f t="shared" si="5"/>
        <v>3.7650000000000001</v>
      </c>
      <c r="J47" s="26"/>
      <c r="K47" s="26"/>
      <c r="L47" s="27">
        <f t="shared" ref="L47:L54" si="7">F47*((I47+I48)/2)</f>
        <v>279.22149999999999</v>
      </c>
      <c r="M47" s="28"/>
      <c r="N47" s="29"/>
    </row>
    <row r="48" spans="2:14" x14ac:dyDescent="0.25">
      <c r="B48" s="9">
        <v>3</v>
      </c>
      <c r="C48" s="10"/>
      <c r="D48" s="10"/>
      <c r="E48" s="11">
        <v>5.25</v>
      </c>
      <c r="F48" s="10"/>
      <c r="G48" s="11">
        <v>2.56</v>
      </c>
      <c r="H48" s="11">
        <v>2.17</v>
      </c>
      <c r="I48" s="26">
        <f t="shared" si="5"/>
        <v>2.3650000000000002</v>
      </c>
      <c r="J48" s="26"/>
      <c r="K48" s="26"/>
      <c r="L48" s="30"/>
      <c r="M48" s="31"/>
      <c r="N48" s="32"/>
    </row>
    <row r="49" spans="2:14" x14ac:dyDescent="0.25">
      <c r="B49" s="14">
        <v>3</v>
      </c>
      <c r="C49" s="15">
        <v>20</v>
      </c>
      <c r="D49" s="15"/>
      <c r="E49" s="16">
        <v>5.25</v>
      </c>
      <c r="F49" s="15">
        <f>((E49+E50)/2)*C49</f>
        <v>89.3</v>
      </c>
      <c r="G49" s="16">
        <v>2.56</v>
      </c>
      <c r="H49" s="16">
        <v>2.17</v>
      </c>
      <c r="I49" s="19">
        <f t="shared" si="5"/>
        <v>2.3650000000000002</v>
      </c>
      <c r="J49" s="19"/>
      <c r="K49" s="19"/>
      <c r="L49" s="20">
        <f t="shared" ref="L49:L54" si="8">F49*((I49+I50)/2)</f>
        <v>279.28575000000001</v>
      </c>
      <c r="M49" s="21"/>
      <c r="N49" s="22"/>
    </row>
    <row r="50" spans="2:14" x14ac:dyDescent="0.25">
      <c r="B50" s="14">
        <v>4</v>
      </c>
      <c r="C50" s="15"/>
      <c r="D50" s="15"/>
      <c r="E50" s="16">
        <v>3.68</v>
      </c>
      <c r="F50" s="15"/>
      <c r="G50" s="16">
        <v>3.95</v>
      </c>
      <c r="H50" s="16">
        <v>3.83</v>
      </c>
      <c r="I50" s="19">
        <f t="shared" si="5"/>
        <v>3.89</v>
      </c>
      <c r="J50" s="19"/>
      <c r="K50" s="19"/>
      <c r="L50" s="23"/>
      <c r="M50" s="24"/>
      <c r="N50" s="25"/>
    </row>
    <row r="51" spans="2:14" x14ac:dyDescent="0.25">
      <c r="B51" s="9">
        <v>4</v>
      </c>
      <c r="C51" s="10">
        <v>20</v>
      </c>
      <c r="D51" s="10"/>
      <c r="E51" s="11">
        <v>3.68</v>
      </c>
      <c r="F51" s="10">
        <f>((E51+E52)/2)*C51</f>
        <v>65.3</v>
      </c>
      <c r="G51" s="11">
        <v>3.95</v>
      </c>
      <c r="H51" s="11">
        <v>3.83</v>
      </c>
      <c r="I51" s="26">
        <f t="shared" si="5"/>
        <v>3.89</v>
      </c>
      <c r="J51" s="26"/>
      <c r="K51" s="26"/>
      <c r="L51" s="27">
        <f t="shared" ref="L51:L54" si="9">F51*((I51+I52)/2)</f>
        <v>205.20525000000001</v>
      </c>
      <c r="M51" s="28"/>
      <c r="N51" s="29"/>
    </row>
    <row r="52" spans="2:14" x14ac:dyDescent="0.25">
      <c r="B52" s="9">
        <v>5</v>
      </c>
      <c r="C52" s="10"/>
      <c r="D52" s="10"/>
      <c r="E52" s="11">
        <v>2.85</v>
      </c>
      <c r="F52" s="10"/>
      <c r="G52" s="11">
        <v>1.83</v>
      </c>
      <c r="H52" s="11">
        <v>2.96</v>
      </c>
      <c r="I52" s="26">
        <f t="shared" si="5"/>
        <v>2.395</v>
      </c>
      <c r="J52" s="26"/>
      <c r="K52" s="26"/>
      <c r="L52" s="30"/>
      <c r="M52" s="31"/>
      <c r="N52" s="32"/>
    </row>
    <row r="53" spans="2:14" x14ac:dyDescent="0.25">
      <c r="B53" s="14">
        <v>5</v>
      </c>
      <c r="C53" s="15">
        <v>20</v>
      </c>
      <c r="D53" s="15"/>
      <c r="E53" s="16">
        <v>2.85</v>
      </c>
      <c r="F53" s="15">
        <f>((E53+E54)/2)*C53</f>
        <v>28.5</v>
      </c>
      <c r="G53" s="16">
        <v>1.83</v>
      </c>
      <c r="H53" s="16">
        <v>2.96</v>
      </c>
      <c r="I53" s="19">
        <f t="shared" si="5"/>
        <v>2.395</v>
      </c>
      <c r="J53" s="19"/>
      <c r="K53" s="19"/>
      <c r="L53" s="20">
        <f t="shared" ref="L53:L54" si="10">F53*((I53+I54)/2)</f>
        <v>34.128750000000004</v>
      </c>
      <c r="M53" s="21"/>
      <c r="N53" s="22"/>
    </row>
    <row r="54" spans="2:14" x14ac:dyDescent="0.25">
      <c r="B54" s="14">
        <v>6</v>
      </c>
      <c r="C54" s="15"/>
      <c r="D54" s="15"/>
      <c r="E54" s="16">
        <v>0</v>
      </c>
      <c r="F54" s="15"/>
      <c r="G54" s="16">
        <v>0</v>
      </c>
      <c r="H54" s="16">
        <v>0</v>
      </c>
      <c r="I54" s="19">
        <f t="shared" si="5"/>
        <v>0</v>
      </c>
      <c r="J54" s="19"/>
      <c r="K54" s="19"/>
      <c r="L54" s="23"/>
      <c r="M54" s="24"/>
      <c r="N54" s="25"/>
    </row>
    <row r="55" spans="2:14" x14ac:dyDescent="0.25">
      <c r="B55" s="8" t="s">
        <v>13</v>
      </c>
      <c r="C55" s="8"/>
      <c r="D55" s="8"/>
      <c r="E55" s="8"/>
      <c r="F55" s="4">
        <f>SUM(F43:F54)</f>
        <v>409.8</v>
      </c>
      <c r="G55" s="8"/>
      <c r="H55" s="8"/>
      <c r="I55" s="8"/>
      <c r="J55" s="8"/>
      <c r="K55" s="8"/>
      <c r="L55" s="8">
        <f>SUM(L43:N54)</f>
        <v>1205.2090000000001</v>
      </c>
      <c r="M55" s="8"/>
      <c r="N55" s="8"/>
    </row>
    <row r="57" spans="2:14" x14ac:dyDescent="0.25">
      <c r="B57" s="44" t="s">
        <v>22</v>
      </c>
      <c r="C57" s="44"/>
      <c r="D57" s="44"/>
      <c r="E57" s="44"/>
      <c r="F57" s="44"/>
    </row>
    <row r="59" spans="2:14" x14ac:dyDescent="0.25">
      <c r="B59" s="3" t="s">
        <v>18</v>
      </c>
      <c r="C59" s="3"/>
      <c r="D59" s="3"/>
      <c r="E59" s="19">
        <f>F55</f>
        <v>409.8</v>
      </c>
      <c r="F59" s="19"/>
    </row>
    <row r="60" spans="2:14" x14ac:dyDescent="0.25">
      <c r="B60" s="3" t="s">
        <v>17</v>
      </c>
      <c r="C60" s="3"/>
      <c r="D60" s="3"/>
      <c r="E60" s="19">
        <v>3</v>
      </c>
      <c r="F60" s="19"/>
    </row>
    <row r="61" spans="2:14" x14ac:dyDescent="0.25">
      <c r="B61" s="3" t="s">
        <v>16</v>
      </c>
      <c r="C61" s="3"/>
      <c r="D61" s="3"/>
      <c r="E61" s="19">
        <v>0.9</v>
      </c>
      <c r="F61" s="19"/>
    </row>
    <row r="62" spans="2:14" x14ac:dyDescent="0.25">
      <c r="B62" s="8" t="s">
        <v>10</v>
      </c>
      <c r="C62" s="8"/>
      <c r="D62" s="8"/>
      <c r="E62" s="42">
        <f>E59*E60*E61</f>
        <v>1106.46</v>
      </c>
      <c r="F62" s="42"/>
    </row>
  </sheetData>
  <mergeCells count="96">
    <mergeCell ref="B22:K22"/>
    <mergeCell ref="B39:N39"/>
    <mergeCell ref="B57:F57"/>
    <mergeCell ref="B2:K2"/>
    <mergeCell ref="B4:K4"/>
    <mergeCell ref="B5:K5"/>
    <mergeCell ref="B6:K6"/>
    <mergeCell ref="B7:K7"/>
    <mergeCell ref="B8:K8"/>
    <mergeCell ref="B60:D60"/>
    <mergeCell ref="B61:D61"/>
    <mergeCell ref="B62:D62"/>
    <mergeCell ref="E60:F60"/>
    <mergeCell ref="E61:F61"/>
    <mergeCell ref="E62:F62"/>
    <mergeCell ref="B55:E55"/>
    <mergeCell ref="L55:N55"/>
    <mergeCell ref="G55:K55"/>
    <mergeCell ref="B59:D59"/>
    <mergeCell ref="E59:F59"/>
    <mergeCell ref="B41:B42"/>
    <mergeCell ref="I41:K42"/>
    <mergeCell ref="L41:N42"/>
    <mergeCell ref="L43:N44"/>
    <mergeCell ref="L45:N46"/>
    <mergeCell ref="L47:N48"/>
    <mergeCell ref="C41:D42"/>
    <mergeCell ref="L49:N50"/>
    <mergeCell ref="L51:N52"/>
    <mergeCell ref="L53:N54"/>
    <mergeCell ref="I53:K53"/>
    <mergeCell ref="I54:K54"/>
    <mergeCell ref="I47:K47"/>
    <mergeCell ref="I48:K48"/>
    <mergeCell ref="I49:K49"/>
    <mergeCell ref="I50:K50"/>
    <mergeCell ref="I51:K51"/>
    <mergeCell ref="I52:K52"/>
    <mergeCell ref="F51:F52"/>
    <mergeCell ref="F53:F54"/>
    <mergeCell ref="E41:E42"/>
    <mergeCell ref="F41:F42"/>
    <mergeCell ref="I43:K43"/>
    <mergeCell ref="I44:K44"/>
    <mergeCell ref="I45:K45"/>
    <mergeCell ref="I46:K46"/>
    <mergeCell ref="C43:D44"/>
    <mergeCell ref="C45:D46"/>
    <mergeCell ref="C47:D48"/>
    <mergeCell ref="C49:D50"/>
    <mergeCell ref="C51:D52"/>
    <mergeCell ref="F43:F44"/>
    <mergeCell ref="F45:F46"/>
    <mergeCell ref="F47:F48"/>
    <mergeCell ref="F49:F50"/>
    <mergeCell ref="G37:H37"/>
    <mergeCell ref="I37:K37"/>
    <mergeCell ref="B37:E37"/>
    <mergeCell ref="G41:H41"/>
    <mergeCell ref="C53:D54"/>
    <mergeCell ref="G31:H31"/>
    <mergeCell ref="G32:H32"/>
    <mergeCell ref="G33:H33"/>
    <mergeCell ref="G34:H34"/>
    <mergeCell ref="G35:H35"/>
    <mergeCell ref="G36:H36"/>
    <mergeCell ref="I33:K34"/>
    <mergeCell ref="I35:K36"/>
    <mergeCell ref="G24:H24"/>
    <mergeCell ref="G25:H25"/>
    <mergeCell ref="G26:H26"/>
    <mergeCell ref="G27:H27"/>
    <mergeCell ref="G28:H28"/>
    <mergeCell ref="G29:H29"/>
    <mergeCell ref="G30:H30"/>
    <mergeCell ref="C35:D36"/>
    <mergeCell ref="F25:F26"/>
    <mergeCell ref="F27:F28"/>
    <mergeCell ref="F29:F30"/>
    <mergeCell ref="F31:F32"/>
    <mergeCell ref="F33:F34"/>
    <mergeCell ref="F35:F36"/>
    <mergeCell ref="I24:K24"/>
    <mergeCell ref="C25:D26"/>
    <mergeCell ref="C27:D28"/>
    <mergeCell ref="C29:D30"/>
    <mergeCell ref="C31:D32"/>
    <mergeCell ref="C33:D34"/>
    <mergeCell ref="I25:K26"/>
    <mergeCell ref="I27:K28"/>
    <mergeCell ref="I29:K30"/>
    <mergeCell ref="I31:K32"/>
    <mergeCell ref="C24:D24"/>
    <mergeCell ref="B12:B13"/>
    <mergeCell ref="C12:C13"/>
    <mergeCell ref="D12:F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ADVANCES--PC</dc:creator>
  <cp:lastModifiedBy>ADVANCES--PC</cp:lastModifiedBy>
  <dcterms:created xsi:type="dcterms:W3CDTF">2025-05-20T15:59:42Z</dcterms:created>
  <dcterms:modified xsi:type="dcterms:W3CDTF">2025-05-20T22:08:57Z</dcterms:modified>
</cp:coreProperties>
</file>