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lack\Desktop\15.07.24\dist_embed\"/>
    </mc:Choice>
  </mc:AlternateContent>
  <xr:revisionPtr revIDLastSave="0" documentId="13_ncr:1_{FF20E301-BCA0-4622-ACA1-E0026ADD0ABC}" xr6:coauthVersionLast="37" xr6:coauthVersionMax="45" xr10:uidLastSave="{00000000-0000-0000-0000-000000000000}"/>
  <bookViews>
    <workbookView xWindow="2190" yWindow="180" windowWidth="19770" windowHeight="13995" firstSheet="1" activeTab="1" xr2:uid="{00000000-000D-0000-FFFF-FFFF00000000}"/>
  </bookViews>
  <sheets>
    <sheet name="REPORT" sheetId="1" state="hidden" r:id="rId1"/>
    <sheet name="TOTAL" sheetId="3" r:id="rId2"/>
  </sheets>
  <calcPr calcId="179021"/>
</workbook>
</file>

<file path=xl/calcChain.xml><?xml version="1.0" encoding="utf-8"?>
<calcChain xmlns="http://schemas.openxmlformats.org/spreadsheetml/2006/main">
  <c r="C22" i="3" l="1"/>
  <c r="C21" i="3"/>
  <c r="C20" i="3"/>
  <c r="C15" i="3" l="1"/>
  <c r="C31" i="3"/>
  <c r="C30" i="3"/>
  <c r="C29" i="3"/>
  <c r="C28" i="3"/>
  <c r="C27" i="3"/>
  <c r="C26" i="3"/>
  <c r="C25" i="3"/>
  <c r="C17" i="3"/>
  <c r="C16" i="3"/>
  <c r="C13" i="3"/>
  <c r="C12" i="3"/>
  <c r="C11" i="3"/>
  <c r="C10" i="3"/>
  <c r="C3" i="3" l="1"/>
  <c r="B12" i="1" l="1"/>
  <c r="B13" i="1"/>
  <c r="B14" i="1"/>
  <c r="B15" i="1"/>
  <c r="B16" i="1" l="1"/>
  <c r="B18" i="1" l="1"/>
  <c r="B22" i="1" l="1"/>
  <c r="B21" i="1"/>
  <c r="B20" i="1"/>
  <c r="B3" i="1" l="1"/>
  <c r="C66" i="1" l="1"/>
  <c r="C65" i="1"/>
  <c r="C64" i="1"/>
  <c r="C63" i="1"/>
</calcChain>
</file>

<file path=xl/sharedStrings.xml><?xml version="1.0" encoding="utf-8"?>
<sst xmlns="http://schemas.openxmlformats.org/spreadsheetml/2006/main" count="311" uniqueCount="203">
  <si>
    <t>Hündür binalar</t>
  </si>
  <si>
    <t>.Dom</t>
  </si>
  <si>
    <t>шт</t>
  </si>
  <si>
    <t>:NAME=.Dom</t>
  </si>
  <si>
    <t>.FO_cabel</t>
  </si>
  <si>
    <t>м</t>
  </si>
  <si>
    <t>:NAME=.FO_cabel:CODEm=AN:MARKAm=AANAN:f=L:d=1</t>
  </si>
  <si>
    <t>.FO2_DC</t>
  </si>
  <si>
    <t>:NAME=.FO2_DC:f=DC_L+DC_LE:d=1</t>
  </si>
  <si>
    <t>АШ_х16</t>
  </si>
  <si>
    <t>:NAME=АШ_х16:CODEm=AN</t>
  </si>
  <si>
    <t>АШ_х32</t>
  </si>
  <si>
    <t>:NAME=АШ_х32</t>
  </si>
  <si>
    <t>ОРШ_х32</t>
  </si>
  <si>
    <t>:NAME=ОРШ_х32</t>
  </si>
  <si>
    <t>ОРШ_х64</t>
  </si>
  <si>
    <t>:NAME=ОРШ_х64</t>
  </si>
  <si>
    <t>ВРШ_х32</t>
  </si>
  <si>
    <t>:NAME=ВРШ_х32</t>
  </si>
  <si>
    <t>Муфта</t>
  </si>
  <si>
    <t>:NAME=Муфта</t>
  </si>
  <si>
    <t>МТК</t>
  </si>
  <si>
    <t>.FO_MTK</t>
  </si>
  <si>
    <t>АШ_МТК_х16</t>
  </si>
  <si>
    <t>:NAME=АШ_МТК_х16</t>
  </si>
  <si>
    <t>АШ_МТК_х32</t>
  </si>
  <si>
    <t>:NAME=АШ_МТК_х32</t>
  </si>
  <si>
    <t>АШ_МТК_х64</t>
  </si>
  <si>
    <t>:NAME=АШ_МТК_х64</t>
  </si>
  <si>
    <t>ОРШ_МТК_х16</t>
  </si>
  <si>
    <t>:NAME=ОРШ_МТК_х16</t>
  </si>
  <si>
    <t>ОРШ_МТК_х32</t>
  </si>
  <si>
    <t>:NAME=ОРШ_МТК_х32</t>
  </si>
  <si>
    <t>ОРШ_МТК_х64</t>
  </si>
  <si>
    <t>:NAME=ОРШ_МТК_х64</t>
  </si>
  <si>
    <t>ВРШ_МТК_х32</t>
  </si>
  <si>
    <t>:NAME=ВРШ_МТК_х32</t>
  </si>
  <si>
    <t>ВРШ_МТК_х64</t>
  </si>
  <si>
    <t>:NAME=ВРШ_МТК_х64</t>
  </si>
  <si>
    <t>РАШ_МТК_х64</t>
  </si>
  <si>
    <t>:NAME=РАШ_МТК_х64</t>
  </si>
  <si>
    <t>Şəxsi evlər</t>
  </si>
  <si>
    <t>:NAME=.FO_cabel:CODEm=AAN:MARKAm=AANAN:f=L:d=1</t>
  </si>
  <si>
    <t>:NAME=.FO_cabel:CODEm=AAN:MARKAm=AANAN-N:f=L:d=1</t>
  </si>
  <si>
    <t>:NAME=АШ_х16:CODEm=AAN</t>
  </si>
  <si>
    <t>РАШ_х32</t>
  </si>
  <si>
    <t>:NAME=РАШ_х32:CODEm=AAN</t>
  </si>
  <si>
    <t>STolb_8</t>
  </si>
  <si>
    <t>:NAME=STolb_8</t>
  </si>
  <si>
    <t>STolb_10</t>
  </si>
  <si>
    <t>:NAME=STolb_10</t>
  </si>
  <si>
    <t>STolb_12</t>
  </si>
  <si>
    <t>:NAME=STolb_12</t>
  </si>
  <si>
    <t>Sütunlar üzrə</t>
  </si>
  <si>
    <t>Abunəçi şkaf_x16</t>
  </si>
  <si>
    <t>:VIS=Splitter 1x16 2d=Splitter 1x8 2d:CODEm=AAN</t>
  </si>
  <si>
    <t>Paylanma Abunəçi şkaf_x16</t>
  </si>
  <si>
    <t>:VIS=Splitter 1x4 1d=Splitter 1x8 1d ve 2d:CODEm=AAN</t>
  </si>
  <si>
    <t>6m</t>
  </si>
  <si>
    <t>:NAME=6m</t>
  </si>
  <si>
    <t>7m</t>
  </si>
  <si>
    <t>:NAME=7m</t>
  </si>
  <si>
    <t>Qolçaq</t>
  </si>
  <si>
    <t>:NAME=Qolçaq</t>
  </si>
  <si>
    <t>Pigteyllı</t>
  </si>
  <si>
    <t>QIRMA DAS</t>
  </si>
  <si>
    <t>кг</t>
  </si>
  <si>
    <t>QUM</t>
  </si>
  <si>
    <t>SEMENT</t>
  </si>
  <si>
    <t xml:space="preserve">Şəxsi evlər </t>
  </si>
  <si>
    <t>Obyektlər</t>
  </si>
  <si>
    <t>Potensial</t>
  </si>
  <si>
    <t>:NAME=KOL_DD:COLOR=red=cyan=blue:f=KOL</t>
  </si>
  <si>
    <t>:NAME=KOL_DD:COLOR=yellow:f=KOL</t>
  </si>
  <si>
    <t>:NAME=KOL_DD:COLOR=magenta:f=KOL</t>
  </si>
  <si>
    <t>Köhnə layihə</t>
  </si>
  <si>
    <t>Splitter</t>
  </si>
  <si>
    <t>x2</t>
  </si>
  <si>
    <t>x4</t>
  </si>
  <si>
    <t>x8</t>
  </si>
  <si>
    <t>x16</t>
  </si>
  <si>
    <t>Abunəçi</t>
  </si>
  <si>
    <t>:NAME=.АБОНЕНТ:CODEm=AN:VIS=x4</t>
  </si>
  <si>
    <t>:NAME=.АБОНЕНТ:CODEm=AN:VIS=x8</t>
  </si>
  <si>
    <t>:NAME=.АБОНЕНТ:CODEm=AN:VIS=x16</t>
  </si>
  <si>
    <t>Aralıq</t>
  </si>
  <si>
    <t>:NAME=.ПРОМЕЖ:CODEm=AN:VIS=x2</t>
  </si>
  <si>
    <t>:NAME=.ПРОМЕЖ:CODEm=AN:VIS=x4</t>
  </si>
  <si>
    <t>:NAME=.ПРОМЕЖ:CODEm=AN:VIS=x8</t>
  </si>
  <si>
    <t>Paylanma</t>
  </si>
  <si>
    <t>:NAME=.РАСПРЕД:CODEm=AN:VIS=x2</t>
  </si>
  <si>
    <t>:NAME=.РАСПРЕД:CODEm=AN:VIS=x4</t>
  </si>
  <si>
    <t>:NAME=.РАСПРЕД:CODEm=AN:VIS=x8</t>
  </si>
  <si>
    <t>:NAME=.РАСПРЕД:CODEm=AN:VIS=x16</t>
  </si>
  <si>
    <t>x32</t>
  </si>
  <si>
    <t>:NAME=.АБОНЕНТ_MTK:VIS=x4</t>
  </si>
  <si>
    <t>:NAME=.АБОНЕНТ_MTK:VIS=x8</t>
  </si>
  <si>
    <t>:NAME=.АБОНЕНТ_MTK:VIS=x16</t>
  </si>
  <si>
    <t>:NAME=.АБОНЕНТ_MTK:VIS=x32</t>
  </si>
  <si>
    <t>:NAME=.ПРОМЕЖ_MTK:VIS=x2</t>
  </si>
  <si>
    <t>:NAME=.ПРОМЕЖ_MTK:VIS=x4</t>
  </si>
  <si>
    <t>:NAME=.РАСПРЕД_MTK:VIS=x2</t>
  </si>
  <si>
    <t>:NAME=.РАСПРЕД_MTK:VIS=x4</t>
  </si>
  <si>
    <t>:NAME=.РАСПРЕД_MTK:VIS=x8</t>
  </si>
  <si>
    <t>:NAME=.АБОНЕНТ:CODEm=AAN:VIS=x4</t>
  </si>
  <si>
    <t>:NAME=.АБОНЕНТ:CODEm=AAN:VIS=x8</t>
  </si>
  <si>
    <t>:NAME=.АБОНЕНТ:CODEm=AAN:VIS=x16</t>
  </si>
  <si>
    <t>:NAME=.ПРОМЕЖ:CODEm=AAN:VIS=x2</t>
  </si>
  <si>
    <t>:NAME=.ПРОМЕЖ:CODEm=AAN:VIS=x4</t>
  </si>
  <si>
    <t>:NAME=.ПРОМЕЖ:CODEm=AAN:VIS=x8</t>
  </si>
  <si>
    <t>:NAME=.РАСПРЕД:CODEm=AAN:VIS=x2</t>
  </si>
  <si>
    <t>:NAME=.РАСПРЕД:CODEm=AAN:VIS=x4</t>
  </si>
  <si>
    <t>:NAME=.РАСПРЕД:CODEm=AAN:VIS=x8</t>
  </si>
  <si>
    <t>:NAME=.РАСПРЕД:CODEm=AAN:VIS=x16</t>
  </si>
  <si>
    <t>Yeni layihə</t>
  </si>
  <si>
    <t>:VIS=Splitter 1x8 2d=Splitter 1x8 1d ve 2d:CODEm=AN</t>
  </si>
  <si>
    <t>:VIS=Splitter 1x16 2d:CODEm=AN</t>
  </si>
  <si>
    <t>:VIS=Splitter 1x4 1d:CODEm=AN</t>
  </si>
  <si>
    <t>:VIS=Splitter 1x8 1d ve 2d:CODEm=AN</t>
  </si>
  <si>
    <t>:VIS=Splitter 1x8 2d=Splitter 1x8 1d ve 2d:CODEm=AAN</t>
  </si>
  <si>
    <t>:VIS=Splitter 1x16 2d:CODEm=AAN</t>
  </si>
  <si>
    <t>:VIS=Splitter 1x4 1d:CODEm=AAN</t>
  </si>
  <si>
    <t>:VIS=Splitter 1x8 1d ve 2d:CODEm=AAN</t>
  </si>
  <si>
    <t>Patch-cord SC/APC-sc/APC 0,5m</t>
  </si>
  <si>
    <t>сумма Termination box 1x16 kartric (1-ci dərəcəli)</t>
  </si>
  <si>
    <t xml:space="preserve">Meydançalı Dirək </t>
  </si>
  <si>
    <t>кол (Splitter 1x4 1d +  Splitter 1x8 1d ve 2d  + Splitter 1x8 2d +Splitter 1x16 2d)</t>
  </si>
  <si>
    <t>Aralıq dirək</t>
  </si>
  <si>
    <t>6m + 7m - кол (Splitter 1x4 1d +  Splitter 1x8 1d ve 2d  + Splitter 1x8 2d +Splitter 1x16 2d)</t>
  </si>
  <si>
    <t>Termination box 1x16 kartric (1-ci dərəcəli)</t>
  </si>
  <si>
    <t>кол (Splitter 1x4 1d +  Splitter 1x8 1d ve 2d)</t>
  </si>
  <si>
    <t>Termination box 1x16 kartric (2-ci dərəcəli)</t>
  </si>
  <si>
    <t>кол (Splitter 1x8 2d +Splitter 1x16 2d)</t>
  </si>
  <si>
    <t>Splitter 1x4 1d</t>
  </si>
  <si>
    <t>кол Splitter 1x4 1d</t>
  </si>
  <si>
    <t xml:space="preserve">Splitter 1x8 1d </t>
  </si>
  <si>
    <t>Splitter 1x8 2d</t>
  </si>
  <si>
    <t>кол Splitter 1x8 1d ve 2d + кол Splitter 1x8 2d</t>
  </si>
  <si>
    <t>Splitter 1x16 2d</t>
  </si>
  <si>
    <t>кол Splitter 1x16 2d</t>
  </si>
  <si>
    <t>FO96</t>
  </si>
  <si>
    <t>сумма метража .FO_cabel + .FO_MTK</t>
  </si>
  <si>
    <t>FO48</t>
  </si>
  <si>
    <t>FO24</t>
  </si>
  <si>
    <t>FO12</t>
  </si>
  <si>
    <t>FO8</t>
  </si>
  <si>
    <t>кол Qolçaq</t>
  </si>
  <si>
    <t>Pigtail</t>
  </si>
  <si>
    <t>(6m+7m)*96</t>
  </si>
  <si>
    <t>(6m+7m)*54</t>
  </si>
  <si>
    <t>(6m+7m)*20</t>
  </si>
  <si>
    <t>кол Splitter 1x8 1d</t>
  </si>
  <si>
    <t>:VIS=Splitter 1x8 1d ve 2d</t>
  </si>
  <si>
    <t>:VIS=Splitter 1x8 1d ve 2d=Splitter 1x8 2d</t>
  </si>
  <si>
    <t>:VIS=Splitter 1x16 2d</t>
  </si>
  <si>
    <t>:VIS=Splitter 1x4 1d=Splitter 1x8 1d ve 2d=Splitter 1x8 2d=Splitter 1x16 2d</t>
  </si>
  <si>
    <t>:NAME=6m=7m</t>
  </si>
  <si>
    <t>:VIS=Splitter 1x4 1d</t>
  </si>
  <si>
    <t>:VIS=Splitter 1x4 1d=Splitter 1x8 1d ve 2d</t>
  </si>
  <si>
    <t>:VIS=Splitter 1x8 2d=Splitter 1x16 2d</t>
  </si>
  <si>
    <t>Bina</t>
  </si>
  <si>
    <t>:NAME=.BINA</t>
  </si>
  <si>
    <t>2*(Termination box 1x16 kartric (1-ci dərəcəli) + Termination box 1x16 kartric (2-ci dərəcəli))</t>
  </si>
  <si>
    <t>:NAME=.FO_MTK:f=MTK_L:d=1</t>
  </si>
  <si>
    <t>:NAME=.FO_cabel:MARKAm=FO8*:f=L:d=1</t>
  </si>
  <si>
    <t>:NAME=.FO_MTK:MTKm=FO8*:f=MTK_L:d=1</t>
  </si>
  <si>
    <t>:NAME=.FO_cabel:MARKAm=FO96*:f=L:d=1</t>
  </si>
  <si>
    <t>:NAME=.FO_cabel:MARKAm=FO48*:f=L:d=1</t>
  </si>
  <si>
    <t>:NAME=.FO_cabel:MARKAm=FO24*:f=L:d=1</t>
  </si>
  <si>
    <t>:NAME=.FO_cabel:MARKAm=FO12*:f=L:d=1</t>
  </si>
  <si>
    <t>:NAME=.FO_MTK:MTKm=FO96*:f=MTK_L:d=1</t>
  </si>
  <si>
    <t>:NAME=.FO_MTK:MTKm=FO48*:f=MTK_L:d=1</t>
  </si>
  <si>
    <t>:NAME=.FO_MTK:MTKm=FO24*:f=MTK_L:d=1</t>
  </si>
  <si>
    <t>:NAME=.FO_MTK:MTKm=FO12*:f=MTK_L:d=1</t>
  </si>
  <si>
    <t>Avadanlığın adı</t>
  </si>
  <si>
    <t>Ölçü vahidi</t>
  </si>
  <si>
    <t>Miqdar</t>
  </si>
  <si>
    <t xml:space="preserve">OLT </t>
  </si>
  <si>
    <t>ədəd</t>
  </si>
  <si>
    <t>GPON-card x16</t>
  </si>
  <si>
    <t>SFP GPON</t>
  </si>
  <si>
    <t>Patchcord optic SC-SC  1 metr</t>
  </si>
  <si>
    <t>ODF x48 RAK</t>
  </si>
  <si>
    <t>Pigtail SC/APC SM(9/125) 0.9 mm 1M Yellow,)</t>
  </si>
  <si>
    <t>m</t>
  </si>
  <si>
    <t>Dirək ümumi</t>
  </si>
  <si>
    <t>Meydançalı dirək</t>
  </si>
  <si>
    <t>Termination Box 1x16 katric (2-ci dərəcəli)</t>
  </si>
  <si>
    <t>1x8 Splitter Kartric SC/APC (1-ci dərəcəli)</t>
  </si>
  <si>
    <t>1x8 Splitter Kartric SC/APC (2-ci dərəcəli)</t>
  </si>
  <si>
    <t>1x4 Splitter Kartric SC/APC (1-ci dərəcəli)</t>
  </si>
  <si>
    <t>1x16 Splitter Kartric SC/APC (2-ci dərəcəli)</t>
  </si>
  <si>
    <t>OLT</t>
  </si>
  <si>
    <t>:NAME=OLT</t>
  </si>
  <si>
    <t>Termination Box 1x16 kartric (1-ci dərəcəli)</t>
  </si>
  <si>
    <t>Passiv avadanlıq</t>
  </si>
  <si>
    <t>Aktiv avadanlıq</t>
  </si>
  <si>
    <t>Qırma daş</t>
  </si>
  <si>
    <t>Qum</t>
  </si>
  <si>
    <t>Sement</t>
  </si>
  <si>
    <t>kq</t>
  </si>
  <si>
    <t>Dirəklər və dirək təchizatı</t>
  </si>
  <si>
    <t>FO 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</si>
</sst>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6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2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12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0" fontId="0" fillId="0" borderId="8" xfId="0" applyBorder="1"/>
    <xf numFmtId="0" fontId="13" fillId="2" borderId="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8" xfId="0" applyFill="1" applyBorder="1"/>
    <xf numFmtId="0" fontId="13" fillId="2" borderId="8" xfId="0" applyFont="1" applyFill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15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applyNumberFormat="1"/>
    <xf numFmtId="0" fontId="8" fillId="0" borderId="0" xfId="0" applyFont="1"/>
    <xf numFmtId="49" fontId="8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9" fillId="3" borderId="0" xfId="0" applyFont="1" applyFill="1" applyAlignment="1"/>
    <xf numFmtId="0" fontId="0" fillId="0" borderId="1" xfId="0" applyBorder="1" applyAlignment="1"/>
    <xf numFmtId="0" fontId="0" fillId="0" borderId="3" xfId="0" applyBorder="1" applyAlignment="1"/>
    <xf numFmtId="0" fontId="0" fillId="3" borderId="0" xfId="0" applyFill="1" applyBorder="1" applyAlignment="1"/>
    <xf numFmtId="0" fontId="13" fillId="2" borderId="0" xfId="0" applyFont="1" applyFill="1" applyBorder="1" applyAlignment="1"/>
    <xf numFmtId="0" fontId="0" fillId="2" borderId="0" xfId="0" applyFill="1" applyBorder="1" applyAlignment="1"/>
    <xf numFmtId="0" fontId="0" fillId="0" borderId="9" xfId="0" applyFill="1" applyBorder="1" applyAlignment="1"/>
    <xf numFmtId="0" fontId="0" fillId="0" borderId="1" xfId="0" applyFill="1" applyBorder="1" applyAlignment="1"/>
    <xf numFmtId="0" fontId="0" fillId="0" borderId="0" xfId="0" applyBorder="1" applyAlignment="1"/>
    <xf numFmtId="0" fontId="14" fillId="3" borderId="0" xfId="0" applyFont="1" applyFill="1" applyBorder="1" applyAlignment="1"/>
    <xf numFmtId="0" fontId="15" fillId="3" borderId="0" xfId="0" applyFont="1" applyFill="1" applyBorder="1" applyAlignment="1"/>
    <xf numFmtId="0" fontId="0" fillId="0" borderId="11" xfId="0" applyBorder="1" applyAlignment="1"/>
    <xf numFmtId="0" fontId="11" fillId="3" borderId="0" xfId="0" applyFont="1" applyFill="1" applyBorder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9" fillId="0" borderId="16" xfId="0" applyFont="1" applyBorder="1"/>
    <xf numFmtId="0" fontId="0" fillId="0" borderId="17" xfId="0" applyBorder="1" applyAlignment="1">
      <alignment horizontal="center" vertical="center"/>
    </xf>
    <xf numFmtId="0" fontId="19" fillId="2" borderId="19" xfId="0" applyFont="1" applyFill="1" applyBorder="1"/>
    <xf numFmtId="0" fontId="0" fillId="2" borderId="20" xfId="0" applyFill="1" applyBorder="1" applyAlignment="1">
      <alignment horizontal="center" vertical="center"/>
    </xf>
    <xf numFmtId="0" fontId="19" fillId="0" borderId="19" xfId="0" applyFont="1" applyBorder="1"/>
    <xf numFmtId="0" fontId="0" fillId="0" borderId="20" xfId="0" applyBorder="1" applyAlignment="1">
      <alignment horizontal="center" vertical="center"/>
    </xf>
    <xf numFmtId="0" fontId="19" fillId="0" borderId="19" xfId="0" applyFont="1" applyFill="1" applyBorder="1"/>
    <xf numFmtId="1" fontId="18" fillId="0" borderId="18" xfId="0" applyNumberFormat="1" applyFont="1" applyBorder="1" applyAlignment="1">
      <alignment horizontal="left" vertical="center"/>
    </xf>
    <xf numFmtId="1" fontId="18" fillId="2" borderId="21" xfId="0" applyNumberFormat="1" applyFont="1" applyFill="1" applyBorder="1" applyAlignment="1">
      <alignment horizontal="left" vertical="center"/>
    </xf>
    <xf numFmtId="1" fontId="18" fillId="0" borderId="21" xfId="0" applyNumberFormat="1" applyFont="1" applyBorder="1" applyAlignment="1">
      <alignment horizontal="left" vertical="center"/>
    </xf>
    <xf numFmtId="1" fontId="18" fillId="2" borderId="18" xfId="0" applyNumberFormat="1" applyFont="1" applyFill="1" applyBorder="1" applyAlignment="1">
      <alignment horizontal="left" vertical="center"/>
    </xf>
    <xf numFmtId="1" fontId="18" fillId="0" borderId="18" xfId="0" applyNumberFormat="1" applyFont="1" applyFill="1" applyBorder="1" applyAlignment="1">
      <alignment horizontal="left" vertical="center"/>
    </xf>
    <xf numFmtId="1" fontId="18" fillId="2" borderId="22" xfId="0" applyNumberFormat="1" applyFont="1" applyFill="1" applyBorder="1" applyAlignment="1">
      <alignment horizontal="left" vertical="center"/>
    </xf>
    <xf numFmtId="1" fontId="18" fillId="0" borderId="25" xfId="0" applyNumberFormat="1" applyFont="1" applyFill="1" applyBorder="1" applyAlignment="1">
      <alignment horizontal="left" vertical="center"/>
    </xf>
    <xf numFmtId="1" fontId="18" fillId="0" borderId="21" xfId="0" applyNumberFormat="1" applyFont="1" applyFill="1" applyBorder="1" applyAlignment="1">
      <alignment horizontal="left" vertical="center"/>
    </xf>
    <xf numFmtId="0" fontId="18" fillId="0" borderId="21" xfId="0" applyFont="1" applyFill="1" applyBorder="1" applyAlignment="1">
      <alignment horizontal="left" vertical="center"/>
    </xf>
    <xf numFmtId="0" fontId="19" fillId="2" borderId="26" xfId="0" applyFont="1" applyFill="1" applyBorder="1"/>
    <xf numFmtId="0" fontId="0" fillId="2" borderId="23" xfId="0" applyFill="1" applyBorder="1" applyAlignment="1">
      <alignment horizontal="center" vertical="center"/>
    </xf>
    <xf numFmtId="1" fontId="18" fillId="2" borderId="27" xfId="0" applyNumberFormat="1" applyFont="1" applyFill="1" applyBorder="1" applyAlignment="1">
      <alignment horizontal="left" vertical="center"/>
    </xf>
    <xf numFmtId="1" fontId="18" fillId="2" borderId="20" xfId="0" applyNumberFormat="1" applyFont="1" applyFill="1" applyBorder="1" applyAlignment="1">
      <alignment horizontal="left" vertical="center"/>
    </xf>
    <xf numFmtId="1" fontId="18" fillId="0" borderId="28" xfId="0" applyNumberFormat="1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0" fillId="5" borderId="14" xfId="2" applyFont="1" applyBorder="1" applyAlignment="1">
      <alignment horizontal="center" vertical="center"/>
    </xf>
    <xf numFmtId="0" fontId="20" fillId="5" borderId="15" xfId="2" applyFont="1" applyBorder="1" applyAlignment="1">
      <alignment horizontal="center" vertical="center"/>
    </xf>
    <xf numFmtId="0" fontId="21" fillId="0" borderId="24" xfId="0" applyFont="1" applyFill="1" applyBorder="1"/>
    <xf numFmtId="0" fontId="21" fillId="0" borderId="17" xfId="0" applyFont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2" borderId="0" xfId="0" applyFont="1" applyFill="1"/>
    <xf numFmtId="0" fontId="20" fillId="7" borderId="14" xfId="4" applyFont="1" applyBorder="1" applyAlignment="1">
      <alignment horizontal="center" vertical="center"/>
    </xf>
    <xf numFmtId="0" fontId="20" fillId="7" borderId="15" xfId="4" applyFont="1" applyBorder="1" applyAlignment="1">
      <alignment horizontal="center" vertical="center"/>
    </xf>
    <xf numFmtId="0" fontId="18" fillId="4" borderId="30" xfId="0" applyFont="1" applyFill="1" applyBorder="1" applyAlignment="1">
      <alignment horizontal="center"/>
    </xf>
    <xf numFmtId="0" fontId="18" fillId="4" borderId="31" xfId="0" applyFont="1" applyFill="1" applyBorder="1" applyAlignment="1">
      <alignment horizontal="center"/>
    </xf>
    <xf numFmtId="0" fontId="20" fillId="8" borderId="29" xfId="5" applyFont="1" applyBorder="1" applyAlignment="1">
      <alignment horizontal="center" vertical="center"/>
    </xf>
    <xf numFmtId="0" fontId="20" fillId="8" borderId="29" xfId="5" applyFont="1" applyBorder="1" applyAlignment="1">
      <alignment horizontal="center" vertical="center" wrapText="1"/>
    </xf>
    <xf numFmtId="0" fontId="19" fillId="0" borderId="26" xfId="0" applyFont="1" applyBorder="1"/>
    <xf numFmtId="0" fontId="0" fillId="0" borderId="23" xfId="0" applyBorder="1" applyAlignment="1">
      <alignment horizontal="center" vertical="center"/>
    </xf>
    <xf numFmtId="1" fontId="18" fillId="0" borderId="32" xfId="0" applyNumberFormat="1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0" fillId="6" borderId="33" xfId="3" applyFont="1" applyBorder="1" applyAlignment="1">
      <alignment horizontal="center"/>
    </xf>
    <xf numFmtId="0" fontId="20" fillId="6" borderId="14" xfId="3" applyFont="1" applyBorder="1" applyAlignment="1">
      <alignment horizontal="center"/>
    </xf>
    <xf numFmtId="0" fontId="20" fillId="6" borderId="15" xfId="3" applyFont="1" applyBorder="1" applyAlignment="1">
      <alignment horizontal="center"/>
    </xf>
  </cellXfs>
  <cellStyles count="6">
    <cellStyle name="20% — акцент4" xfId="3" builtinId="42"/>
    <cellStyle name="20% — акцент6" xfId="5" builtinId="50"/>
    <cellStyle name="40% — акцент2" xfId="2" builtinId="35"/>
    <cellStyle name="40% — акцент5" xfId="4" builtinId="47"/>
    <cellStyle name="Обычный" xfId="0" builtinId="0"/>
    <cellStyle name="Обычный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103"/>
  <sheetViews>
    <sheetView zoomScale="118" zoomScaleNormal="118" workbookViewId="0">
      <selection activeCell="A20" sqref="A20"/>
    </sheetView>
  </sheetViews>
  <sheetFormatPr defaultColWidth="9" defaultRowHeight="15" x14ac:dyDescent="0.25"/>
  <cols>
    <col min="1" max="1" width="42.42578125" style="1" bestFit="1" customWidth="1"/>
    <col min="2" max="2" width="39.85546875" style="61" customWidth="1"/>
    <col min="3" max="3" width="79.85546875" style="2" bestFit="1" customWidth="1"/>
    <col min="4" max="4" width="10.28515625" style="1" customWidth="1"/>
    <col min="5" max="5" width="10.5703125" style="1" customWidth="1"/>
    <col min="6" max="6" width="10.7109375" customWidth="1"/>
    <col min="7" max="13" width="9.140625" customWidth="1"/>
    <col min="19" max="19" width="39.85546875" bestFit="1" customWidth="1"/>
    <col min="20" max="20" width="41.140625" bestFit="1" customWidth="1"/>
  </cols>
  <sheetData>
    <row r="1" spans="1:20" x14ac:dyDescent="0.25">
      <c r="A1" t="s">
        <v>123</v>
      </c>
      <c r="B1" s="2" t="s">
        <v>158</v>
      </c>
      <c r="C1" s="54" t="s">
        <v>124</v>
      </c>
    </row>
    <row r="2" spans="1:20" x14ac:dyDescent="0.25">
      <c r="A2" s="54" t="s">
        <v>125</v>
      </c>
      <c r="B2" s="2" t="s">
        <v>155</v>
      </c>
      <c r="C2" s="54" t="s">
        <v>126</v>
      </c>
    </row>
    <row r="3" spans="1:20" x14ac:dyDescent="0.25">
      <c r="A3" s="54" t="s">
        <v>127</v>
      </c>
      <c r="B3" s="2" t="e">
        <f>S3-B2</f>
        <v>#VALUE!</v>
      </c>
      <c r="C3" s="54" t="s">
        <v>128</v>
      </c>
      <c r="S3" t="s">
        <v>156</v>
      </c>
    </row>
    <row r="4" spans="1:20" x14ac:dyDescent="0.25">
      <c r="A4" s="54" t="s">
        <v>129</v>
      </c>
      <c r="B4" s="2" t="s">
        <v>158</v>
      </c>
      <c r="C4" s="54" t="s">
        <v>130</v>
      </c>
    </row>
    <row r="5" spans="1:20" x14ac:dyDescent="0.25">
      <c r="A5" s="54" t="s">
        <v>131</v>
      </c>
      <c r="B5" s="2" t="s">
        <v>159</v>
      </c>
      <c r="C5" s="54" t="s">
        <v>132</v>
      </c>
    </row>
    <row r="6" spans="1:20" x14ac:dyDescent="0.25">
      <c r="B6" s="2"/>
      <c r="C6" s="1"/>
    </row>
    <row r="7" spans="1:20" x14ac:dyDescent="0.25">
      <c r="A7" s="56" t="s">
        <v>133</v>
      </c>
      <c r="B7" s="58" t="s">
        <v>157</v>
      </c>
      <c r="C7" t="s">
        <v>134</v>
      </c>
    </row>
    <row r="8" spans="1:20" x14ac:dyDescent="0.25">
      <c r="A8" s="56" t="s">
        <v>135</v>
      </c>
      <c r="B8" s="57" t="s">
        <v>152</v>
      </c>
      <c r="C8" s="56" t="s">
        <v>151</v>
      </c>
    </row>
    <row r="9" spans="1:20" x14ac:dyDescent="0.25">
      <c r="A9" s="56" t="s">
        <v>136</v>
      </c>
      <c r="B9" s="57" t="s">
        <v>153</v>
      </c>
      <c r="C9" s="56" t="s">
        <v>137</v>
      </c>
    </row>
    <row r="10" spans="1:20" x14ac:dyDescent="0.25">
      <c r="A10" s="54" t="s">
        <v>138</v>
      </c>
      <c r="B10" s="60" t="s">
        <v>154</v>
      </c>
      <c r="C10" s="55" t="s">
        <v>139</v>
      </c>
    </row>
    <row r="11" spans="1:20" x14ac:dyDescent="0.25">
      <c r="B11" s="78"/>
    </row>
    <row r="12" spans="1:20" x14ac:dyDescent="0.25">
      <c r="A12" t="s">
        <v>140</v>
      </c>
      <c r="B12" s="79" t="e">
        <f>ROUND(S12+T12,1)</f>
        <v>#VALUE!</v>
      </c>
      <c r="C12" s="2" t="s">
        <v>141</v>
      </c>
      <c r="S12" t="s">
        <v>166</v>
      </c>
      <c r="T12" t="s">
        <v>170</v>
      </c>
    </row>
    <row r="13" spans="1:20" x14ac:dyDescent="0.25">
      <c r="A13" t="s">
        <v>142</v>
      </c>
      <c r="B13" s="2" t="e">
        <f>ROUND(S13+T13,1)</f>
        <v>#VALUE!</v>
      </c>
      <c r="C13" s="2" t="s">
        <v>141</v>
      </c>
      <c r="S13" t="s">
        <v>167</v>
      </c>
      <c r="T13" t="s">
        <v>171</v>
      </c>
    </row>
    <row r="14" spans="1:20" x14ac:dyDescent="0.25">
      <c r="A14" t="s">
        <v>143</v>
      </c>
      <c r="B14" s="2" t="e">
        <f>ROUND(S14+T14,1)</f>
        <v>#VALUE!</v>
      </c>
      <c r="C14" s="2" t="s">
        <v>141</v>
      </c>
      <c r="S14" t="s">
        <v>168</v>
      </c>
      <c r="T14" t="s">
        <v>172</v>
      </c>
    </row>
    <row r="15" spans="1:20" x14ac:dyDescent="0.25">
      <c r="A15" t="s">
        <v>144</v>
      </c>
      <c r="B15" s="2" t="e">
        <f>ROUND(S15+T15,1)</f>
        <v>#VALUE!</v>
      </c>
      <c r="C15" s="2" t="s">
        <v>141</v>
      </c>
      <c r="S15" t="s">
        <v>169</v>
      </c>
      <c r="T15" t="s">
        <v>173</v>
      </c>
    </row>
    <row r="16" spans="1:20" x14ac:dyDescent="0.25">
      <c r="A16" t="s">
        <v>145</v>
      </c>
      <c r="B16" s="2" t="e">
        <f>ROUND(S16+T16,1)</f>
        <v>#VALUE!</v>
      </c>
      <c r="C16" s="2" t="s">
        <v>141</v>
      </c>
      <c r="S16" t="s">
        <v>164</v>
      </c>
      <c r="T16" t="s">
        <v>165</v>
      </c>
    </row>
    <row r="17" spans="1:9" x14ac:dyDescent="0.25">
      <c r="A17" s="54" t="s">
        <v>62</v>
      </c>
      <c r="B17" s="2" t="s">
        <v>63</v>
      </c>
      <c r="C17" s="2" t="s">
        <v>146</v>
      </c>
    </row>
    <row r="18" spans="1:9" x14ac:dyDescent="0.25">
      <c r="A18" t="s">
        <v>147</v>
      </c>
      <c r="B18" s="2" t="e">
        <f>(B4+B5)*2</f>
        <v>#VALUE!</v>
      </c>
      <c r="C18" s="2" t="s">
        <v>162</v>
      </c>
    </row>
    <row r="19" spans="1:9" x14ac:dyDescent="0.25">
      <c r="A19"/>
      <c r="B19" s="2"/>
    </row>
    <row r="20" spans="1:9" x14ac:dyDescent="0.25">
      <c r="A20" s="4" t="s">
        <v>65</v>
      </c>
      <c r="B20" s="2" t="e">
        <f>S3*96</f>
        <v>#VALUE!</v>
      </c>
      <c r="C20" s="2" t="s">
        <v>148</v>
      </c>
    </row>
    <row r="21" spans="1:9" x14ac:dyDescent="0.25">
      <c r="A21" s="59" t="s">
        <v>67</v>
      </c>
      <c r="B21" s="2" t="e">
        <f>S3*54</f>
        <v>#VALUE!</v>
      </c>
      <c r="C21" s="2" t="s">
        <v>149</v>
      </c>
    </row>
    <row r="22" spans="1:9" x14ac:dyDescent="0.25">
      <c r="A22" s="59" t="s">
        <v>68</v>
      </c>
      <c r="B22" s="2" t="e">
        <f>S3*20</f>
        <v>#VALUE!</v>
      </c>
      <c r="C22" s="2" t="s">
        <v>150</v>
      </c>
    </row>
    <row r="23" spans="1:9" x14ac:dyDescent="0.25">
      <c r="B23" s="2"/>
    </row>
    <row r="24" spans="1:9" x14ac:dyDescent="0.25">
      <c r="A24" s="1" t="s">
        <v>160</v>
      </c>
      <c r="B24" s="2" t="s">
        <v>161</v>
      </c>
    </row>
    <row r="25" spans="1:9" x14ac:dyDescent="0.25">
      <c r="A25" s="1" t="s">
        <v>192</v>
      </c>
      <c r="B25" s="2" t="s">
        <v>193</v>
      </c>
    </row>
    <row r="26" spans="1:9" x14ac:dyDescent="0.25">
      <c r="B26" s="2"/>
    </row>
    <row r="28" spans="1:9" x14ac:dyDescent="0.25">
      <c r="A28" s="3" t="s">
        <v>0</v>
      </c>
      <c r="B28" s="62"/>
      <c r="D28"/>
      <c r="E28"/>
      <c r="I28" s="46"/>
    </row>
    <row r="29" spans="1:9" x14ac:dyDescent="0.25">
      <c r="A29" s="4" t="s">
        <v>1</v>
      </c>
      <c r="B29" s="61" t="s">
        <v>2</v>
      </c>
      <c r="C29" s="5" t="s">
        <v>3</v>
      </c>
      <c r="D29"/>
      <c r="E29"/>
      <c r="I29" s="6"/>
    </row>
    <row r="30" spans="1:9" x14ac:dyDescent="0.25">
      <c r="A30" s="4" t="s">
        <v>4</v>
      </c>
      <c r="B30" s="61" t="s">
        <v>5</v>
      </c>
      <c r="C30" s="5" t="s">
        <v>6</v>
      </c>
      <c r="D30"/>
      <c r="E30"/>
    </row>
    <row r="31" spans="1:9" x14ac:dyDescent="0.25">
      <c r="A31" s="4" t="s">
        <v>7</v>
      </c>
      <c r="B31" s="61" t="s">
        <v>5</v>
      </c>
      <c r="C31" s="5" t="s">
        <v>8</v>
      </c>
      <c r="D31"/>
      <c r="E31"/>
      <c r="I31" s="6"/>
    </row>
    <row r="32" spans="1:9" x14ac:dyDescent="0.25">
      <c r="A32" s="4" t="s">
        <v>9</v>
      </c>
      <c r="B32" s="61" t="s">
        <v>2</v>
      </c>
      <c r="C32" s="5" t="s">
        <v>10</v>
      </c>
      <c r="D32"/>
      <c r="E32"/>
      <c r="I32" s="46"/>
    </row>
    <row r="33" spans="1:9" x14ac:dyDescent="0.25">
      <c r="A33" s="4" t="s">
        <v>11</v>
      </c>
      <c r="B33" s="61" t="s">
        <v>2</v>
      </c>
      <c r="C33" s="5" t="s">
        <v>12</v>
      </c>
      <c r="D33"/>
      <c r="E33"/>
      <c r="I33" s="46"/>
    </row>
    <row r="34" spans="1:9" x14ac:dyDescent="0.25">
      <c r="A34" s="4" t="s">
        <v>13</v>
      </c>
      <c r="B34" s="61" t="s">
        <v>2</v>
      </c>
      <c r="C34" s="5" t="s">
        <v>14</v>
      </c>
      <c r="D34"/>
      <c r="E34"/>
      <c r="I34" s="46"/>
    </row>
    <row r="35" spans="1:9" x14ac:dyDescent="0.25">
      <c r="A35" s="4" t="s">
        <v>15</v>
      </c>
      <c r="B35" s="61" t="s">
        <v>2</v>
      </c>
      <c r="C35" s="5" t="s">
        <v>16</v>
      </c>
      <c r="D35"/>
      <c r="E35"/>
      <c r="I35" s="46"/>
    </row>
    <row r="36" spans="1:9" x14ac:dyDescent="0.25">
      <c r="A36" s="4" t="s">
        <v>17</v>
      </c>
      <c r="B36" s="61" t="s">
        <v>2</v>
      </c>
      <c r="C36" s="5" t="s">
        <v>18</v>
      </c>
      <c r="D36"/>
      <c r="E36"/>
      <c r="I36" s="46"/>
    </row>
    <row r="37" spans="1:9" x14ac:dyDescent="0.25">
      <c r="A37" s="4" t="s">
        <v>19</v>
      </c>
      <c r="B37" s="63" t="s">
        <v>2</v>
      </c>
      <c r="C37" s="5" t="s">
        <v>20</v>
      </c>
      <c r="D37"/>
      <c r="E37"/>
      <c r="I37" s="46"/>
    </row>
    <row r="38" spans="1:9" x14ac:dyDescent="0.25">
      <c r="A38" s="7" t="s">
        <v>21</v>
      </c>
      <c r="B38" s="62"/>
      <c r="D38"/>
      <c r="E38"/>
      <c r="G38" s="8"/>
      <c r="I38" s="6"/>
    </row>
    <row r="39" spans="1:9" x14ac:dyDescent="0.25">
      <c r="A39" s="4" t="s">
        <v>22</v>
      </c>
      <c r="B39" s="61" t="s">
        <v>5</v>
      </c>
      <c r="C39" s="5" t="s">
        <v>163</v>
      </c>
      <c r="D39"/>
      <c r="E39"/>
      <c r="I39" s="6"/>
    </row>
    <row r="40" spans="1:9" x14ac:dyDescent="0.25">
      <c r="A40" s="9" t="s">
        <v>23</v>
      </c>
      <c r="B40" s="61" t="s">
        <v>2</v>
      </c>
      <c r="C40" s="5" t="s">
        <v>24</v>
      </c>
      <c r="D40"/>
      <c r="E40"/>
      <c r="I40" s="6"/>
    </row>
    <row r="41" spans="1:9" x14ac:dyDescent="0.25">
      <c r="A41" s="9" t="s">
        <v>25</v>
      </c>
      <c r="B41" s="61" t="s">
        <v>2</v>
      </c>
      <c r="C41" s="5" t="s">
        <v>26</v>
      </c>
      <c r="D41"/>
      <c r="E41"/>
      <c r="I41" s="6"/>
    </row>
    <row r="42" spans="1:9" x14ac:dyDescent="0.25">
      <c r="A42" s="9" t="s">
        <v>27</v>
      </c>
      <c r="B42" s="61" t="s">
        <v>2</v>
      </c>
      <c r="C42" s="5" t="s">
        <v>28</v>
      </c>
      <c r="D42"/>
      <c r="E42"/>
      <c r="I42" s="6"/>
    </row>
    <row r="43" spans="1:9" x14ac:dyDescent="0.25">
      <c r="A43" s="4" t="s">
        <v>29</v>
      </c>
      <c r="B43" s="61" t="s">
        <v>2</v>
      </c>
      <c r="C43" s="5" t="s">
        <v>30</v>
      </c>
      <c r="D43"/>
      <c r="E43"/>
      <c r="I43" s="6"/>
    </row>
    <row r="44" spans="1:9" x14ac:dyDescent="0.25">
      <c r="A44" s="4" t="s">
        <v>31</v>
      </c>
      <c r="B44" s="61" t="s">
        <v>2</v>
      </c>
      <c r="C44" s="5" t="s">
        <v>32</v>
      </c>
      <c r="D44"/>
      <c r="E44"/>
      <c r="I44" s="6"/>
    </row>
    <row r="45" spans="1:9" x14ac:dyDescent="0.25">
      <c r="A45" s="4" t="s">
        <v>33</v>
      </c>
      <c r="B45" s="61" t="s">
        <v>2</v>
      </c>
      <c r="C45" s="5" t="s">
        <v>34</v>
      </c>
      <c r="D45"/>
      <c r="E45"/>
      <c r="I45" s="6"/>
    </row>
    <row r="46" spans="1:9" x14ac:dyDescent="0.25">
      <c r="A46" s="9" t="s">
        <v>35</v>
      </c>
      <c r="B46" s="61" t="s">
        <v>2</v>
      </c>
      <c r="C46" s="5" t="s">
        <v>36</v>
      </c>
      <c r="D46"/>
      <c r="E46"/>
      <c r="I46" s="6"/>
    </row>
    <row r="47" spans="1:9" x14ac:dyDescent="0.25">
      <c r="A47" s="9" t="s">
        <v>37</v>
      </c>
      <c r="B47" s="61" t="s">
        <v>2</v>
      </c>
      <c r="C47" s="5" t="s">
        <v>38</v>
      </c>
      <c r="D47"/>
      <c r="E47"/>
      <c r="I47" s="6"/>
    </row>
    <row r="48" spans="1:9" x14ac:dyDescent="0.25">
      <c r="A48" s="4" t="s">
        <v>39</v>
      </c>
      <c r="B48" s="61" t="s">
        <v>2</v>
      </c>
      <c r="C48" s="5" t="s">
        <v>40</v>
      </c>
      <c r="D48"/>
      <c r="E48"/>
      <c r="I48" s="6"/>
    </row>
    <row r="49" spans="1:10" x14ac:dyDescent="0.25">
      <c r="A49" s="7" t="s">
        <v>41</v>
      </c>
      <c r="B49" s="64"/>
      <c r="D49"/>
      <c r="E49"/>
      <c r="G49" s="1"/>
      <c r="I49" s="1"/>
      <c r="J49" s="1"/>
    </row>
    <row r="50" spans="1:10" x14ac:dyDescent="0.25">
      <c r="A50" s="4" t="s">
        <v>4</v>
      </c>
      <c r="B50" s="61" t="s">
        <v>5</v>
      </c>
      <c r="C50" s="5" t="s">
        <v>42</v>
      </c>
      <c r="D50"/>
      <c r="E50"/>
    </row>
    <row r="51" spans="1:10" x14ac:dyDescent="0.25">
      <c r="A51" s="4" t="s">
        <v>4</v>
      </c>
      <c r="B51" s="61" t="s">
        <v>5</v>
      </c>
      <c r="C51" s="5" t="s">
        <v>43</v>
      </c>
      <c r="D51"/>
      <c r="E51"/>
    </row>
    <row r="52" spans="1:10" x14ac:dyDescent="0.25">
      <c r="A52" s="4" t="s">
        <v>9</v>
      </c>
      <c r="B52" s="61" t="s">
        <v>2</v>
      </c>
      <c r="C52" s="5" t="s">
        <v>44</v>
      </c>
      <c r="D52"/>
      <c r="E52"/>
    </row>
    <row r="53" spans="1:10" x14ac:dyDescent="0.25">
      <c r="A53" s="4" t="s">
        <v>45</v>
      </c>
      <c r="B53" s="61" t="s">
        <v>2</v>
      </c>
      <c r="C53" s="5" t="s">
        <v>46</v>
      </c>
      <c r="D53"/>
      <c r="E53"/>
    </row>
    <row r="54" spans="1:10" x14ac:dyDescent="0.25">
      <c r="A54" s="4" t="s">
        <v>47</v>
      </c>
      <c r="B54" s="61" t="s">
        <v>2</v>
      </c>
      <c r="C54" s="5" t="s">
        <v>48</v>
      </c>
      <c r="D54"/>
      <c r="E54"/>
    </row>
    <row r="55" spans="1:10" x14ac:dyDescent="0.25">
      <c r="A55" s="4" t="s">
        <v>49</v>
      </c>
      <c r="B55" s="61" t="s">
        <v>2</v>
      </c>
      <c r="C55" s="5" t="s">
        <v>50</v>
      </c>
      <c r="D55"/>
      <c r="E55"/>
    </row>
    <row r="56" spans="1:10" x14ac:dyDescent="0.25">
      <c r="A56" s="4" t="s">
        <v>51</v>
      </c>
      <c r="B56" s="61" t="s">
        <v>2</v>
      </c>
      <c r="C56" s="5" t="s">
        <v>52</v>
      </c>
      <c r="D56"/>
      <c r="E56"/>
    </row>
    <row r="57" spans="1:10" x14ac:dyDescent="0.25">
      <c r="A57" s="10" t="s">
        <v>53</v>
      </c>
      <c r="B57" s="64"/>
      <c r="D57"/>
      <c r="E57"/>
    </row>
    <row r="58" spans="1:10" x14ac:dyDescent="0.25">
      <c r="A58" s="4" t="s">
        <v>54</v>
      </c>
      <c r="B58" s="61" t="s">
        <v>2</v>
      </c>
      <c r="C58" s="5" t="s">
        <v>55</v>
      </c>
      <c r="D58"/>
      <c r="E58"/>
    </row>
    <row r="59" spans="1:10" x14ac:dyDescent="0.25">
      <c r="A59" s="4" t="s">
        <v>56</v>
      </c>
      <c r="B59" s="61" t="s">
        <v>2</v>
      </c>
      <c r="C59" s="5" t="s">
        <v>57</v>
      </c>
      <c r="D59"/>
      <c r="E59"/>
    </row>
    <row r="60" spans="1:10" x14ac:dyDescent="0.25">
      <c r="A60" s="4" t="s">
        <v>58</v>
      </c>
      <c r="B60" s="61" t="s">
        <v>2</v>
      </c>
      <c r="C60" s="5" t="s">
        <v>59</v>
      </c>
      <c r="D60"/>
      <c r="E60"/>
    </row>
    <row r="61" spans="1:10" x14ac:dyDescent="0.25">
      <c r="A61" s="4" t="s">
        <v>60</v>
      </c>
      <c r="B61" s="61" t="s">
        <v>2</v>
      </c>
      <c r="C61" s="5" t="s">
        <v>61</v>
      </c>
      <c r="D61"/>
      <c r="E61"/>
    </row>
    <row r="62" spans="1:10" x14ac:dyDescent="0.25">
      <c r="A62" s="4" t="s">
        <v>62</v>
      </c>
      <c r="B62" s="61" t="s">
        <v>2</v>
      </c>
      <c r="C62" s="5" t="s">
        <v>63</v>
      </c>
      <c r="D62"/>
      <c r="E62"/>
    </row>
    <row r="63" spans="1:10" x14ac:dyDescent="0.25">
      <c r="A63" s="4" t="s">
        <v>64</v>
      </c>
      <c r="B63" s="61" t="s">
        <v>2</v>
      </c>
      <c r="C63" s="5" t="e">
        <f>(C58+C59)*2</f>
        <v>#VALUE!</v>
      </c>
      <c r="D63"/>
      <c r="E63"/>
    </row>
    <row r="64" spans="1:10" x14ac:dyDescent="0.25">
      <c r="A64" s="4" t="s">
        <v>65</v>
      </c>
      <c r="B64" s="61" t="s">
        <v>66</v>
      </c>
      <c r="C64" s="5" t="e">
        <f>(C60+C61)*96</f>
        <v>#VALUE!</v>
      </c>
      <c r="D64"/>
      <c r="E64"/>
    </row>
    <row r="65" spans="1:6" x14ac:dyDescent="0.25">
      <c r="A65" s="4" t="s">
        <v>67</v>
      </c>
      <c r="B65" s="61" t="s">
        <v>66</v>
      </c>
      <c r="C65" s="5" t="e">
        <f>(C60+C61)*54</f>
        <v>#VALUE!</v>
      </c>
      <c r="D65"/>
      <c r="E65"/>
    </row>
    <row r="66" spans="1:6" x14ac:dyDescent="0.25">
      <c r="A66" s="4" t="s">
        <v>68</v>
      </c>
      <c r="B66" s="61" t="s">
        <v>66</v>
      </c>
      <c r="C66" s="5" t="e">
        <f>(C60+C61)*20</f>
        <v>#VALUE!</v>
      </c>
      <c r="D66"/>
      <c r="E66"/>
    </row>
    <row r="67" spans="1:6" x14ac:dyDescent="0.25">
      <c r="A67" s="4"/>
      <c r="D67"/>
      <c r="E67"/>
    </row>
    <row r="68" spans="1:6" x14ac:dyDescent="0.25">
      <c r="A68" s="11" t="s">
        <v>69</v>
      </c>
      <c r="B68" s="65" t="s">
        <v>70</v>
      </c>
      <c r="C68" s="12" t="s">
        <v>71</v>
      </c>
    </row>
    <row r="69" spans="1:6" x14ac:dyDescent="0.25">
      <c r="A69" s="13" t="s">
        <v>72</v>
      </c>
      <c r="B69" s="66" t="s">
        <v>73</v>
      </c>
      <c r="C69" s="14" t="s">
        <v>74</v>
      </c>
    </row>
    <row r="71" spans="1:6" x14ac:dyDescent="0.25">
      <c r="A71" s="15"/>
      <c r="B71" s="67"/>
      <c r="C71" s="17"/>
      <c r="D71" s="16"/>
      <c r="E71" s="16"/>
      <c r="F71" s="18"/>
    </row>
    <row r="72" spans="1:6" x14ac:dyDescent="0.25">
      <c r="A72" s="19" t="s">
        <v>0</v>
      </c>
      <c r="B72" s="68"/>
      <c r="C72" s="21" t="s">
        <v>75</v>
      </c>
      <c r="D72" s="20"/>
      <c r="E72" s="20"/>
      <c r="F72" s="22"/>
    </row>
    <row r="73" spans="1:6" x14ac:dyDescent="0.25">
      <c r="A73" s="23" t="s">
        <v>76</v>
      </c>
      <c r="B73" s="69" t="s">
        <v>77</v>
      </c>
      <c r="C73" s="25" t="s">
        <v>78</v>
      </c>
      <c r="D73" s="24" t="s">
        <v>79</v>
      </c>
      <c r="E73" s="24" t="s">
        <v>80</v>
      </c>
      <c r="F73" s="22"/>
    </row>
    <row r="74" spans="1:6" x14ac:dyDescent="0.25">
      <c r="A74" s="26" t="s">
        <v>81</v>
      </c>
      <c r="B74" s="70"/>
      <c r="C74" s="28" t="s">
        <v>82</v>
      </c>
      <c r="D74" s="29" t="s">
        <v>83</v>
      </c>
      <c r="E74" s="30" t="s">
        <v>84</v>
      </c>
      <c r="F74" s="22"/>
    </row>
    <row r="75" spans="1:6" x14ac:dyDescent="0.25">
      <c r="A75" s="26" t="s">
        <v>85</v>
      </c>
      <c r="B75" s="71" t="s">
        <v>86</v>
      </c>
      <c r="C75" s="29" t="s">
        <v>87</v>
      </c>
      <c r="D75" s="29" t="s">
        <v>88</v>
      </c>
      <c r="E75" s="27"/>
      <c r="F75" s="22"/>
    </row>
    <row r="76" spans="1:6" x14ac:dyDescent="0.25">
      <c r="A76" s="26" t="s">
        <v>89</v>
      </c>
      <c r="B76" s="72" t="s">
        <v>90</v>
      </c>
      <c r="C76" s="31" t="s">
        <v>91</v>
      </c>
      <c r="D76" s="31" t="s">
        <v>92</v>
      </c>
      <c r="E76" s="31" t="s">
        <v>93</v>
      </c>
      <c r="F76" s="22"/>
    </row>
    <row r="77" spans="1:6" x14ac:dyDescent="0.25">
      <c r="A77" s="32"/>
      <c r="B77" s="73"/>
      <c r="C77" s="34"/>
      <c r="D77" s="33"/>
      <c r="E77" s="33"/>
      <c r="F77" s="22"/>
    </row>
    <row r="78" spans="1:6" x14ac:dyDescent="0.25">
      <c r="A78" s="35" t="s">
        <v>21</v>
      </c>
      <c r="B78" s="74"/>
      <c r="C78" s="36"/>
      <c r="D78" s="20"/>
      <c r="E78" s="20"/>
      <c r="F78" s="37"/>
    </row>
    <row r="79" spans="1:6" x14ac:dyDescent="0.25">
      <c r="A79" s="23" t="s">
        <v>76</v>
      </c>
      <c r="B79" s="69" t="s">
        <v>77</v>
      </c>
      <c r="C79" s="25" t="s">
        <v>78</v>
      </c>
      <c r="D79" s="24" t="s">
        <v>79</v>
      </c>
      <c r="E79" s="24" t="s">
        <v>80</v>
      </c>
      <c r="F79" s="38" t="s">
        <v>94</v>
      </c>
    </row>
    <row r="80" spans="1:6" x14ac:dyDescent="0.25">
      <c r="A80" s="26" t="s">
        <v>81</v>
      </c>
      <c r="B80" s="70"/>
      <c r="C80" s="29" t="s">
        <v>95</v>
      </c>
      <c r="D80" s="31" t="s">
        <v>96</v>
      </c>
      <c r="E80" s="31" t="s">
        <v>97</v>
      </c>
      <c r="F80" s="31" t="s">
        <v>98</v>
      </c>
    </row>
    <row r="81" spans="1:6" x14ac:dyDescent="0.25">
      <c r="A81" s="26" t="s">
        <v>85</v>
      </c>
      <c r="B81" s="71" t="s">
        <v>99</v>
      </c>
      <c r="C81" s="29" t="s">
        <v>100</v>
      </c>
      <c r="D81" s="27"/>
      <c r="E81" s="27"/>
      <c r="F81" s="39"/>
    </row>
    <row r="82" spans="1:6" x14ac:dyDescent="0.25">
      <c r="A82" s="26" t="s">
        <v>89</v>
      </c>
      <c r="B82" s="72" t="s">
        <v>101</v>
      </c>
      <c r="C82" s="31" t="s">
        <v>102</v>
      </c>
      <c r="D82" s="31" t="s">
        <v>103</v>
      </c>
      <c r="E82" s="33"/>
      <c r="F82" s="22"/>
    </row>
    <row r="83" spans="1:6" x14ac:dyDescent="0.25">
      <c r="A83" s="32"/>
      <c r="B83" s="73"/>
      <c r="C83" s="34"/>
      <c r="D83" s="33"/>
      <c r="E83" s="33"/>
      <c r="F83" s="22"/>
    </row>
    <row r="84" spans="1:6" x14ac:dyDescent="0.25">
      <c r="A84" s="35" t="s">
        <v>41</v>
      </c>
      <c r="B84" s="75" t="s">
        <v>53</v>
      </c>
      <c r="C84" s="36"/>
      <c r="D84" s="20"/>
      <c r="E84" s="20"/>
      <c r="F84" s="22"/>
    </row>
    <row r="85" spans="1:6" x14ac:dyDescent="0.25">
      <c r="A85" s="23" t="s">
        <v>76</v>
      </c>
      <c r="B85" s="69" t="s">
        <v>77</v>
      </c>
      <c r="C85" s="25" t="s">
        <v>78</v>
      </c>
      <c r="D85" s="24" t="s">
        <v>79</v>
      </c>
      <c r="E85" s="24" t="s">
        <v>80</v>
      </c>
      <c r="F85" s="22"/>
    </row>
    <row r="86" spans="1:6" x14ac:dyDescent="0.25">
      <c r="A86" s="26" t="s">
        <v>81</v>
      </c>
      <c r="B86" s="70"/>
      <c r="C86" s="29" t="s">
        <v>104</v>
      </c>
      <c r="D86" s="29" t="s">
        <v>105</v>
      </c>
      <c r="E86" s="31" t="s">
        <v>106</v>
      </c>
      <c r="F86" s="22"/>
    </row>
    <row r="87" spans="1:6" x14ac:dyDescent="0.25">
      <c r="A87" s="26" t="s">
        <v>85</v>
      </c>
      <c r="B87" s="71" t="s">
        <v>107</v>
      </c>
      <c r="C87" s="29" t="s">
        <v>108</v>
      </c>
      <c r="D87" s="29" t="s">
        <v>109</v>
      </c>
      <c r="E87" s="27"/>
      <c r="F87" s="22"/>
    </row>
    <row r="88" spans="1:6" x14ac:dyDescent="0.25">
      <c r="A88" s="26" t="s">
        <v>89</v>
      </c>
      <c r="B88" s="72" t="s">
        <v>110</v>
      </c>
      <c r="C88" s="31" t="s">
        <v>111</v>
      </c>
      <c r="D88" s="31" t="s">
        <v>112</v>
      </c>
      <c r="E88" s="31" t="s">
        <v>113</v>
      </c>
      <c r="F88" s="22"/>
    </row>
    <row r="89" spans="1:6" x14ac:dyDescent="0.25">
      <c r="A89" s="40"/>
      <c r="B89" s="76"/>
      <c r="C89" s="42"/>
      <c r="D89" s="41"/>
      <c r="E89" s="41"/>
      <c r="F89" s="43"/>
    </row>
    <row r="91" spans="1:6" x14ac:dyDescent="0.25">
      <c r="A91" s="15"/>
      <c r="B91" s="67"/>
      <c r="C91" s="44"/>
      <c r="D91" s="16"/>
      <c r="E91" s="45"/>
    </row>
    <row r="92" spans="1:6" x14ac:dyDescent="0.25">
      <c r="A92" s="35" t="s">
        <v>0</v>
      </c>
      <c r="B92" s="68"/>
      <c r="C92" s="21" t="s">
        <v>114</v>
      </c>
      <c r="D92" s="20"/>
      <c r="E92" s="47"/>
    </row>
    <row r="93" spans="1:6" x14ac:dyDescent="0.25">
      <c r="A93" s="23" t="s">
        <v>76</v>
      </c>
      <c r="B93" s="69" t="s">
        <v>77</v>
      </c>
      <c r="C93" s="25" t="s">
        <v>78</v>
      </c>
      <c r="D93" s="24" t="s">
        <v>79</v>
      </c>
      <c r="E93" s="38" t="s">
        <v>80</v>
      </c>
    </row>
    <row r="94" spans="1:6" x14ac:dyDescent="0.25">
      <c r="A94" s="26" t="s">
        <v>81</v>
      </c>
      <c r="B94" s="70"/>
      <c r="C94" s="48"/>
      <c r="D94" s="49" t="s">
        <v>115</v>
      </c>
      <c r="E94" s="50" t="s">
        <v>116</v>
      </c>
    </row>
    <row r="95" spans="1:6" x14ac:dyDescent="0.25">
      <c r="A95" s="26" t="s">
        <v>89</v>
      </c>
      <c r="B95" s="70"/>
      <c r="C95" s="31" t="s">
        <v>117</v>
      </c>
      <c r="D95" s="13" t="s">
        <v>118</v>
      </c>
      <c r="E95" s="51"/>
    </row>
    <row r="96" spans="1:6" x14ac:dyDescent="0.25">
      <c r="A96" s="32"/>
      <c r="B96" s="73"/>
      <c r="C96" s="34"/>
      <c r="D96" s="33"/>
      <c r="E96" s="52"/>
    </row>
    <row r="97" spans="1:5" x14ac:dyDescent="0.25">
      <c r="A97" s="35" t="s">
        <v>41</v>
      </c>
      <c r="B97" s="77" t="s">
        <v>53</v>
      </c>
      <c r="C97" s="36"/>
      <c r="D97" s="20"/>
      <c r="E97" s="47"/>
    </row>
    <row r="98" spans="1:5" x14ac:dyDescent="0.25">
      <c r="A98" s="23" t="s">
        <v>76</v>
      </c>
      <c r="B98" s="69" t="s">
        <v>77</v>
      </c>
      <c r="C98" s="25" t="s">
        <v>78</v>
      </c>
      <c r="D98" s="24" t="s">
        <v>79</v>
      </c>
      <c r="E98" s="38" t="s">
        <v>80</v>
      </c>
    </row>
    <row r="99" spans="1:5" x14ac:dyDescent="0.25">
      <c r="A99" s="26" t="s">
        <v>81</v>
      </c>
      <c r="B99" s="70"/>
      <c r="C99" s="48"/>
      <c r="D99" s="49" t="s">
        <v>119</v>
      </c>
      <c r="E99" s="50" t="s">
        <v>120</v>
      </c>
    </row>
    <row r="100" spans="1:5" x14ac:dyDescent="0.25">
      <c r="A100" s="26" t="s">
        <v>89</v>
      </c>
      <c r="B100" s="70"/>
      <c r="C100" s="13" t="s">
        <v>121</v>
      </c>
      <c r="D100" s="13" t="s">
        <v>122</v>
      </c>
      <c r="E100" s="51"/>
    </row>
    <row r="101" spans="1:5" x14ac:dyDescent="0.25">
      <c r="A101" s="40"/>
      <c r="B101" s="76"/>
      <c r="C101" s="42"/>
      <c r="D101" s="41"/>
      <c r="E101" s="53"/>
    </row>
    <row r="103" spans="1:5" x14ac:dyDescent="0.25">
      <c r="D103" s="2"/>
    </row>
  </sheetData>
  <pageMargins left="0.7" right="0.7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EAE6-4F72-4AC8-A4AB-63ED6FADBC9F}">
  <dimension ref="A1:C33"/>
  <sheetViews>
    <sheetView tabSelected="1" workbookViewId="0">
      <selection activeCell="G18" sqref="G18"/>
    </sheetView>
  </sheetViews>
  <sheetFormatPr defaultRowHeight="15" x14ac:dyDescent="0.25"/>
  <cols>
    <col min="1" max="1" width="41.140625" bestFit="1" customWidth="1"/>
    <col min="2" max="2" width="8.140625" customWidth="1"/>
    <col min="3" max="3" width="14" style="2" customWidth="1"/>
  </cols>
  <sheetData>
    <row r="1" spans="1:3" ht="30.75" thickBot="1" x14ac:dyDescent="0.3">
      <c r="A1" s="114" t="s">
        <v>174</v>
      </c>
      <c r="B1" s="115" t="s">
        <v>175</v>
      </c>
      <c r="C1" s="114" t="s">
        <v>176</v>
      </c>
    </row>
    <row r="2" spans="1:3" x14ac:dyDescent="0.25">
      <c r="A2" s="112" t="s">
        <v>196</v>
      </c>
      <c r="B2" s="112"/>
      <c r="C2" s="113"/>
    </row>
    <row r="3" spans="1:3" x14ac:dyDescent="0.25">
      <c r="A3" s="80" t="s">
        <v>177</v>
      </c>
      <c r="B3" s="81" t="s">
        <v>178</v>
      </c>
      <c r="C3" s="87" t="str">
        <f>REPORT!B25</f>
        <v>:NAME=OLT</v>
      </c>
    </row>
    <row r="4" spans="1:3" x14ac:dyDescent="0.25">
      <c r="A4" s="82" t="s">
        <v>179</v>
      </c>
      <c r="B4" s="83" t="s">
        <v>178</v>
      </c>
      <c r="C4" s="88"/>
    </row>
    <row r="5" spans="1:3" x14ac:dyDescent="0.25">
      <c r="A5" s="84" t="s">
        <v>180</v>
      </c>
      <c r="B5" s="85" t="s">
        <v>178</v>
      </c>
      <c r="C5" s="89"/>
    </row>
    <row r="6" spans="1:3" x14ac:dyDescent="0.25">
      <c r="A6" s="82" t="s">
        <v>181</v>
      </c>
      <c r="B6" s="83" t="s">
        <v>178</v>
      </c>
      <c r="C6" s="88"/>
    </row>
    <row r="7" spans="1:3" x14ac:dyDescent="0.25">
      <c r="A7" s="84" t="s">
        <v>182</v>
      </c>
      <c r="B7" s="85" t="s">
        <v>178</v>
      </c>
      <c r="C7" s="89"/>
    </row>
    <row r="8" spans="1:3" x14ac:dyDescent="0.25">
      <c r="A8" s="82" t="s">
        <v>183</v>
      </c>
      <c r="B8" s="83" t="s">
        <v>178</v>
      </c>
      <c r="C8" s="88"/>
    </row>
    <row r="9" spans="1:3" x14ac:dyDescent="0.25">
      <c r="A9" s="103" t="s">
        <v>202</v>
      </c>
      <c r="B9" s="103"/>
      <c r="C9" s="104"/>
    </row>
    <row r="10" spans="1:3" x14ac:dyDescent="0.25">
      <c r="A10" s="80" t="s">
        <v>140</v>
      </c>
      <c r="B10" s="81" t="s">
        <v>184</v>
      </c>
      <c r="C10" s="87" t="e">
        <f>REPORT!B12</f>
        <v>#VALUE!</v>
      </c>
    </row>
    <row r="11" spans="1:3" x14ac:dyDescent="0.25">
      <c r="A11" s="82" t="s">
        <v>142</v>
      </c>
      <c r="B11" s="83" t="s">
        <v>184</v>
      </c>
      <c r="C11" s="90" t="e">
        <f>REPORT!B13</f>
        <v>#VALUE!</v>
      </c>
    </row>
    <row r="12" spans="1:3" x14ac:dyDescent="0.25">
      <c r="A12" s="84" t="s">
        <v>143</v>
      </c>
      <c r="B12" s="85" t="s">
        <v>184</v>
      </c>
      <c r="C12" s="87" t="e">
        <f>REPORT!B14</f>
        <v>#VALUE!</v>
      </c>
    </row>
    <row r="13" spans="1:3" x14ac:dyDescent="0.25">
      <c r="A13" s="82" t="s">
        <v>144</v>
      </c>
      <c r="B13" s="83" t="s">
        <v>184</v>
      </c>
      <c r="C13" s="90" t="e">
        <f>REPORT!B15</f>
        <v>#VALUE!</v>
      </c>
    </row>
    <row r="14" spans="1:3" x14ac:dyDescent="0.25">
      <c r="A14" s="84"/>
      <c r="B14" s="85"/>
      <c r="C14" s="91"/>
    </row>
    <row r="15" spans="1:3" x14ac:dyDescent="0.25">
      <c r="A15" s="82" t="s">
        <v>185</v>
      </c>
      <c r="B15" s="83" t="s">
        <v>178</v>
      </c>
      <c r="C15" s="90" t="str">
        <f>REPORT!S3</f>
        <v>:NAME=6m=7m</v>
      </c>
    </row>
    <row r="16" spans="1:3" x14ac:dyDescent="0.25">
      <c r="A16" s="84" t="s">
        <v>186</v>
      </c>
      <c r="B16" s="85" t="s">
        <v>178</v>
      </c>
      <c r="C16" s="91" t="str">
        <f>REPORT!B2</f>
        <v>:VIS=Splitter 1x4 1d=Splitter 1x8 1d ve 2d=Splitter 1x8 2d=Splitter 1x16 2d</v>
      </c>
    </row>
    <row r="17" spans="1:3" x14ac:dyDescent="0.25">
      <c r="A17" s="82" t="s">
        <v>127</v>
      </c>
      <c r="B17" s="83" t="s">
        <v>178</v>
      </c>
      <c r="C17" s="92" t="e">
        <f>REPORT!B3</f>
        <v>#VALUE!</v>
      </c>
    </row>
    <row r="18" spans="1:3" x14ac:dyDescent="0.25">
      <c r="A18" s="116"/>
      <c r="B18" s="117"/>
      <c r="C18" s="118"/>
    </row>
    <row r="19" spans="1:3" x14ac:dyDescent="0.25">
      <c r="A19" s="120" t="s">
        <v>201</v>
      </c>
      <c r="B19" s="121"/>
      <c r="C19" s="122"/>
    </row>
    <row r="20" spans="1:3" x14ac:dyDescent="0.25">
      <c r="A20" s="80" t="s">
        <v>197</v>
      </c>
      <c r="B20" s="119" t="s">
        <v>200</v>
      </c>
      <c r="C20" s="91" t="e">
        <f>REPORT!B20</f>
        <v>#VALUE!</v>
      </c>
    </row>
    <row r="21" spans="1:3" x14ac:dyDescent="0.25">
      <c r="A21" s="96" t="s">
        <v>198</v>
      </c>
      <c r="B21" s="102" t="s">
        <v>200</v>
      </c>
      <c r="C21" s="98" t="e">
        <f>REPORT!B21</f>
        <v>#VALUE!</v>
      </c>
    </row>
    <row r="22" spans="1:3" x14ac:dyDescent="0.25">
      <c r="A22" s="84" t="s">
        <v>199</v>
      </c>
      <c r="B22" s="101" t="s">
        <v>200</v>
      </c>
      <c r="C22" s="100" t="e">
        <f>REPORT!B22</f>
        <v>#VALUE!</v>
      </c>
    </row>
    <row r="23" spans="1:3" x14ac:dyDescent="0.25">
      <c r="A23" s="96"/>
      <c r="B23" s="97"/>
      <c r="C23" s="99"/>
    </row>
    <row r="24" spans="1:3" x14ac:dyDescent="0.25">
      <c r="A24" s="110" t="s">
        <v>195</v>
      </c>
      <c r="B24" s="110"/>
      <c r="C24" s="111"/>
    </row>
    <row r="25" spans="1:3" x14ac:dyDescent="0.25">
      <c r="A25" s="105" t="s">
        <v>194</v>
      </c>
      <c r="B25" s="106" t="s">
        <v>178</v>
      </c>
      <c r="C25" s="93" t="str">
        <f>REPORT!B4</f>
        <v>:VIS=Splitter 1x4 1d=Splitter 1x8 1d ve 2d</v>
      </c>
    </row>
    <row r="26" spans="1:3" x14ac:dyDescent="0.25">
      <c r="A26" s="82" t="s">
        <v>187</v>
      </c>
      <c r="B26" s="107" t="s">
        <v>178</v>
      </c>
      <c r="C26" s="93" t="str">
        <f>REPORT!B5</f>
        <v>:VIS=Splitter 1x8 2d=Splitter 1x16 2d</v>
      </c>
    </row>
    <row r="27" spans="1:3" x14ac:dyDescent="0.25">
      <c r="A27" s="86" t="s">
        <v>188</v>
      </c>
      <c r="B27" s="108" t="s">
        <v>178</v>
      </c>
      <c r="C27" s="94" t="str">
        <f>REPORT!B8</f>
        <v>:VIS=Splitter 1x8 1d ve 2d</v>
      </c>
    </row>
    <row r="28" spans="1:3" x14ac:dyDescent="0.25">
      <c r="A28" s="109" t="s">
        <v>189</v>
      </c>
      <c r="B28" s="107" t="s">
        <v>178</v>
      </c>
      <c r="C28" s="88" t="str">
        <f>REPORT!B9</f>
        <v>:VIS=Splitter 1x8 1d ve 2d=Splitter 1x8 2d</v>
      </c>
    </row>
    <row r="29" spans="1:3" x14ac:dyDescent="0.25">
      <c r="A29" s="86" t="s">
        <v>190</v>
      </c>
      <c r="B29" s="108" t="s">
        <v>178</v>
      </c>
      <c r="C29" s="94" t="str">
        <f>REPORT!B7</f>
        <v>:VIS=Splitter 1x4 1d</v>
      </c>
    </row>
    <row r="30" spans="1:3" x14ac:dyDescent="0.25">
      <c r="A30" s="82" t="s">
        <v>191</v>
      </c>
      <c r="B30" s="107" t="s">
        <v>178</v>
      </c>
      <c r="C30" s="88" t="str">
        <f>REPORT!B10</f>
        <v>:VIS=Splitter 1x16 2d</v>
      </c>
    </row>
    <row r="31" spans="1:3" x14ac:dyDescent="0.25">
      <c r="A31" s="86" t="s">
        <v>183</v>
      </c>
      <c r="B31" s="108" t="s">
        <v>178</v>
      </c>
      <c r="C31" s="94" t="e">
        <f>REPORT!B18</f>
        <v>#VALUE!</v>
      </c>
    </row>
    <row r="32" spans="1:3" x14ac:dyDescent="0.25">
      <c r="A32" s="82"/>
      <c r="B32" s="83"/>
      <c r="C32" s="88"/>
    </row>
    <row r="33" spans="1:3" x14ac:dyDescent="0.25">
      <c r="A33" s="86"/>
      <c r="B33" s="85"/>
      <c r="C33" s="95"/>
    </row>
  </sheetData>
  <mergeCells count="4">
    <mergeCell ref="A2:C2"/>
    <mergeCell ref="A9:C9"/>
    <mergeCell ref="A24:C24"/>
    <mergeCell ref="A19:C1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Ashurov</dc:creator>
  <cp:lastModifiedBy>Aydin Ashurov</cp:lastModifiedBy>
  <dcterms:created xsi:type="dcterms:W3CDTF">2024-06-17T14:52:00Z</dcterms:created>
  <dcterms:modified xsi:type="dcterms:W3CDTF">2024-07-18T08:10:52Z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AC1D0462EB2649998A9A4F8DD4A5613D_12</vt:lpwstr>
  </property>
  <property fmtid="{D5CDD505-2E9C-101B-9397-08002B2CF9AE}" pid="3" name="KSOProductBuildVer">
    <vt:lpwstr>1049-12.2.0.17119</vt:lpwstr>
  </property>
</Properties>
</file>