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BA212203-7A0A-442A-ABB9-5F09D354AFA1}" xr6:coauthVersionLast="47" xr6:coauthVersionMax="47" xr10:uidLastSave="{00000000-0000-0000-0000-000000000000}"/>
  <bookViews>
    <workbookView xWindow="-28920" yWindow="-120" windowWidth="29040" windowHeight="15840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7" l="1"/>
  <c r="H15" i="7" s="1"/>
  <c r="G16" i="7"/>
  <c r="H16" i="7" s="1"/>
  <c r="G17" i="7"/>
  <c r="G18" i="7"/>
  <c r="H18" i="7" s="1"/>
  <c r="G19" i="7"/>
  <c r="H19" i="7" s="1"/>
  <c r="H17" i="7"/>
  <c r="H14" i="7"/>
  <c r="G14" i="7"/>
  <c r="E5" i="7"/>
  <c r="F5" i="7"/>
  <c r="G5" i="7"/>
  <c r="H5" i="7"/>
  <c r="I5" i="7"/>
  <c r="G9" i="7"/>
  <c r="G10" i="7"/>
  <c r="G11" i="7"/>
  <c r="G12" i="7"/>
  <c r="H12" i="7" s="1"/>
  <c r="G13" i="7"/>
  <c r="H9" i="7"/>
  <c r="H10" i="7"/>
  <c r="H11" i="7"/>
  <c r="H13" i="7"/>
  <c r="H8" i="7"/>
  <c r="G8" i="7"/>
  <c r="D5" i="7"/>
  <c r="C5" i="7"/>
  <c r="E26" i="6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2" i="4"/>
  <c r="C23" i="4"/>
  <c r="E23" i="4"/>
  <c r="F23" i="4" s="1"/>
  <c r="E22" i="4"/>
  <c r="F22" i="4"/>
  <c r="C21" i="4"/>
  <c r="E21" i="4"/>
  <c r="F21" i="4" s="1"/>
  <c r="C20" i="4"/>
  <c r="E20" i="4"/>
  <c r="F20" i="4" s="1"/>
  <c r="C19" i="4"/>
  <c r="E19" i="4"/>
  <c r="F19" i="4" s="1"/>
  <c r="C18" i="4"/>
  <c r="E18" i="4"/>
  <c r="F18" i="4"/>
  <c r="C17" i="4"/>
  <c r="E17" i="4"/>
  <c r="F17" i="4"/>
  <c r="E15" i="4"/>
  <c r="F15" i="4" s="1"/>
  <c r="E16" i="4"/>
  <c r="F16" i="4"/>
  <c r="C14" i="4"/>
  <c r="C15" i="4"/>
  <c r="C16" i="4"/>
  <c r="C13" i="4"/>
  <c r="E7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24" i="6" l="1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<sst xmlns="http://schemas.openxmlformats.org/spreadsheetml/2006/main" count="114" uniqueCount="40">
  <si>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</si>
  <si>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</si>
  <si>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</si>
  <si>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</si>
  <si>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</si>
  <si>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</si>
  <si>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</si>
  <si>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</si>
  <si>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</si>
  <si>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</si>
  <si>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</si>
  <si>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</si>
  <si>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</si>
  <si>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</si>
  <si>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</si>
  <si>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</si>
  <si>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</si>
  <si>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</si>
  <si>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</si>
  <si>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</si>
  <si>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</si>
  <si>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</si>
  <si>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*14.6 lbs pretension, 458 mm before inflation (i.e. stretched</t>
  </si>
  <si>
    <t>*Had to switch from Matlab app to Arduino "calibration factor" sketch</t>
  </si>
  <si>
    <t>*free hanging</t>
  </si>
  <si>
    <t>*17 N pretension, part broke</t>
  </si>
  <si>
    <t>*11.23 N pretension</t>
  </si>
  <si>
    <t>*horizontal</t>
  </si>
  <si>
    <t>*pushed, slight bend in BPA, recorded distance is vertical (not path length)</t>
  </si>
  <si>
    <t>*15.6 N pretension</t>
  </si>
  <si>
    <t>*89 N pretension</t>
  </si>
  <si>
    <t>muscle</t>
  </si>
  <si>
    <t>Muscle</t>
  </si>
  <si>
    <t>pressure (set)</t>
  </si>
  <si>
    <t>Force</t>
  </si>
  <si>
    <t>Pressure measured (kPa)</t>
  </si>
  <si>
    <t>Pressure aim (kPa)</t>
  </si>
  <si>
    <t>horizontal</t>
  </si>
  <si>
    <t>vertical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</si>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</sst>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cm'!$F$6:$F$23</c:f>
              <c:numCache>
                <c:formatCode>General</c:formatCode>
                <c:ptCount val="18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-4.1666666666666519E-2</c:v>
                </c:pt>
                <c:pt idx="15">
                  <c:v>0.13888888888888912</c:v>
                </c:pt>
                <c:pt idx="16">
                  <c:v>0.29166666666666635</c:v>
                </c:pt>
                <c:pt idx="17">
                  <c:v>0.47222222222222199</c:v>
                </c:pt>
              </c:numCache>
            </c:numRef>
          </c:xVal>
          <c:yVal>
            <c:numRef>
              <c:f>'45.5 cm'!$C$6:$C$23</c:f>
              <c:numCache>
                <c:formatCode>General</c:formatCode>
                <c:ptCount val="18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504.42832944000003</c:v>
                </c:pt>
                <c:pt idx="15">
                  <c:v>335.39590864000002</c:v>
                </c:pt>
                <c:pt idx="16">
                  <c:v>257.9968528</c:v>
                </c:pt>
                <c:pt idx="17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443.2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('Fmax(L)'!$C$3,'Fmax(L)'!$E$3,'Fmax(L)'!$G$3,'Fmax(L)'!$I$3,'Fmax(L)'!$I$3,'Fmax(L)'!$G$3)</c:f>
              <c:numCache>
                <c:formatCode>General</c:formatCode>
                <c:ptCount val="6"/>
                <c:pt idx="0">
                  <c:v>845</c:v>
                </c:pt>
                <c:pt idx="1">
                  <c:v>785</c:v>
                </c:pt>
              </c:numCache>
            </c:numRef>
          </c:xVal>
          <c:yVal>
            <c:numRef>
              <c:f>'Fmax(L)'!$D$13</c:f>
              <c:numCache>
                <c:formatCode>General</c:formatCode>
                <c:ptCount val="1"/>
                <c:pt idx="0">
                  <c:v>447.1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E4-4B7C-867B-8F7F7310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'Fmax(L)'!$C$3:$Q$3</c:f>
              <c:numCache>
                <c:formatCode>General</c:formatCode>
                <c:ptCount val="1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</c:numCache>
            </c:numRef>
          </c:xVal>
          <c:yVal>
            <c:numRef>
              <c:f>'Fmax(L)'!$C$5:$Q$5</c:f>
              <c:numCache>
                <c:formatCode>General</c:formatCode>
                <c:ptCount val="1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6</xdr:row>
      <xdr:rowOff>185737</xdr:rowOff>
    </xdr:from>
    <xdr:to>
      <xdr:col>16</xdr:col>
      <xdr:colOff>76200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12</xdr:row>
      <xdr:rowOff>42862</xdr:rowOff>
    </xdr:from>
    <xdr:to>
      <xdr:col>15</xdr:col>
      <xdr:colOff>152400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12</xdr:row>
      <xdr:rowOff>38100</xdr:rowOff>
    </xdr:from>
    <xdr:to>
      <xdr:col>22</xdr:col>
      <xdr:colOff>114300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O4" sqref="O4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11" workbookViewId="0">
      <selection activeCell="G34" sqref="G3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3"/>
  <sheetViews>
    <sheetView workbookViewId="0">
      <selection activeCell="B24" sqref="B24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3" si="0">1-A7/$B$1</f>
        <v>0.15164835164835166</v>
      </c>
      <c r="F7">
        <f t="shared" ref="F7:F23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23</v>
      </c>
    </row>
    <row r="14" spans="1:13" x14ac:dyDescent="0.25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458</v>
      </c>
      <c r="B20">
        <v>113.4</v>
      </c>
      <c r="C20">
        <f t="shared" si="2"/>
        <v>504.42832944000003</v>
      </c>
      <c r="D20">
        <v>620</v>
      </c>
      <c r="E20">
        <f t="shared" si="0"/>
        <v>-6.59340659340657E-3</v>
      </c>
      <c r="F20">
        <f t="shared" si="1"/>
        <v>-4.1666666666666519E-2</v>
      </c>
      <c r="G20">
        <v>706</v>
      </c>
      <c r="H20" t="s">
        <v>22</v>
      </c>
      <c r="I20" s="1"/>
      <c r="M20" s="2"/>
    </row>
    <row r="21" spans="1:17" x14ac:dyDescent="0.25">
      <c r="A21">
        <v>445</v>
      </c>
      <c r="B21">
        <v>75.400000000000006</v>
      </c>
      <c r="C21">
        <f t="shared" si="2"/>
        <v>335.39590864000002</v>
      </c>
      <c r="D21">
        <v>620</v>
      </c>
      <c r="E21">
        <f t="shared" si="0"/>
        <v>2.1978021978022011E-2</v>
      </c>
      <c r="F21">
        <f t="shared" si="1"/>
        <v>0.13888888888888912</v>
      </c>
      <c r="G21">
        <v>692</v>
      </c>
    </row>
    <row r="22" spans="1:17" x14ac:dyDescent="0.25">
      <c r="A22">
        <v>434</v>
      </c>
      <c r="B22">
        <v>58</v>
      </c>
      <c r="C22">
        <f t="shared" si="2"/>
        <v>257.9968528</v>
      </c>
      <c r="D22">
        <v>620</v>
      </c>
      <c r="E22">
        <f t="shared" si="0"/>
        <v>4.6153846153846101E-2</v>
      </c>
      <c r="F22">
        <f t="shared" si="1"/>
        <v>0.29166666666666635</v>
      </c>
      <c r="G22">
        <v>681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421</v>
      </c>
      <c r="B23">
        <v>45.7</v>
      </c>
      <c r="C23">
        <f t="shared" si="2"/>
        <v>203.28372712000001</v>
      </c>
      <c r="D23">
        <v>620</v>
      </c>
      <c r="E23">
        <f t="shared" si="0"/>
        <v>7.4725274725274682E-2</v>
      </c>
      <c r="F23">
        <f t="shared" si="1"/>
        <v>0.47222222222222199</v>
      </c>
      <c r="G23">
        <v>670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L24" sqref="L24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24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25</v>
      </c>
    </row>
    <row r="10" spans="1:13" x14ac:dyDescent="0.25">
      <c r="A10">
        <v>475</v>
      </c>
      <c r="C10"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26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26"/>
  <sheetViews>
    <sheetView workbookViewId="0">
      <selection activeCell="C27" sqref="C27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27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28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443.2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29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518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S22"/>
  <sheetViews>
    <sheetView tabSelected="1" workbookViewId="0">
      <selection activeCell="D20" sqref="D20"/>
    </sheetView>
  </sheetViews>
  <sheetFormatPr defaultRowHeight="15" x14ac:dyDescent="0.25"/>
  <cols>
    <col min="2" max="2" width="17" customWidth="1"/>
    <col min="5" max="6" width="12" customWidth="1"/>
    <col min="9" max="9" width="14.5703125" customWidth="1"/>
    <col min="11" max="11" width="12.7109375" customWidth="1"/>
    <col min="15" max="15" width="16.42578125" customWidth="1"/>
    <col min="16" max="16" width="15.42578125" customWidth="1"/>
    <col min="17" max="17" width="13.140625" customWidth="1"/>
  </cols>
  <sheetData>
    <row r="1" spans="1:19" x14ac:dyDescent="0.25">
      <c r="B1" t="s">
        <v>31</v>
      </c>
      <c r="C1">
        <v>1</v>
      </c>
      <c r="E1">
        <v>2</v>
      </c>
    </row>
    <row r="2" spans="1:19" x14ac:dyDescent="0.25">
      <c r="C2" t="s">
        <v>37</v>
      </c>
      <c r="D2" t="s">
        <v>38</v>
      </c>
      <c r="E2" t="s">
        <v>37</v>
      </c>
      <c r="F2" t="s">
        <v>38</v>
      </c>
    </row>
    <row r="3" spans="1:19" ht="30" x14ac:dyDescent="0.25">
      <c r="B3" s="1" t="s">
        <v>5</v>
      </c>
      <c r="C3">
        <v>845</v>
      </c>
      <c r="D3">
        <v>840</v>
      </c>
      <c r="E3">
        <v>785</v>
      </c>
      <c r="F3">
        <v>780</v>
      </c>
      <c r="K3" s="1"/>
      <c r="O3" s="1"/>
    </row>
    <row r="4" spans="1:19" ht="30" x14ac:dyDescent="0.25">
      <c r="B4" s="1" t="s">
        <v>6</v>
      </c>
      <c r="C4">
        <v>700</v>
      </c>
      <c r="D4">
        <v>695</v>
      </c>
      <c r="E4">
        <v>652</v>
      </c>
      <c r="F4">
        <v>647</v>
      </c>
      <c r="K4" s="1"/>
      <c r="O4" s="1"/>
    </row>
    <row r="5" spans="1:19" x14ac:dyDescent="0.25">
      <c r="B5" s="1" t="s">
        <v>8</v>
      </c>
      <c r="C5">
        <f>1-C4/C3</f>
        <v>0.17159763313609466</v>
      </c>
      <c r="D5">
        <f>1-D4/D3</f>
        <v>0.17261904761904767</v>
      </c>
      <c r="E5">
        <f t="shared" ref="E5:I5" si="0">1-E4/E3</f>
        <v>0.16942675159235665</v>
      </c>
      <c r="F5">
        <f t="shared" si="0"/>
        <v>0.17051282051282046</v>
      </c>
      <c r="G5" t="e">
        <f t="shared" si="0"/>
        <v>#DIV/0!</v>
      </c>
      <c r="H5" t="e">
        <f t="shared" si="0"/>
        <v>#DIV/0!</v>
      </c>
      <c r="I5" t="e">
        <f t="shared" si="0"/>
        <v>#DIV/0!</v>
      </c>
      <c r="K5" s="1"/>
    </row>
    <row r="6" spans="1:19" x14ac:dyDescent="0.25">
      <c r="L6" s="2" t="s">
        <v>33</v>
      </c>
      <c r="M6">
        <v>0</v>
      </c>
      <c r="N6">
        <v>100</v>
      </c>
      <c r="O6">
        <v>200</v>
      </c>
      <c r="P6">
        <v>300</v>
      </c>
      <c r="Q6">
        <v>400</v>
      </c>
      <c r="R6">
        <v>500</v>
      </c>
      <c r="S6">
        <v>620</v>
      </c>
    </row>
    <row r="7" spans="1:19" s="1" customFormat="1" ht="45.75" thickBot="1" x14ac:dyDescent="0.3">
      <c r="A7" s="1" t="s">
        <v>32</v>
      </c>
      <c r="B7" s="1" t="s">
        <v>4</v>
      </c>
      <c r="C7" s="1" t="s">
        <v>0</v>
      </c>
      <c r="D7" s="1" t="s">
        <v>1</v>
      </c>
      <c r="E7" s="1" t="s">
        <v>35</v>
      </c>
      <c r="F7" s="1" t="s">
        <v>36</v>
      </c>
      <c r="G7" s="14" t="s">
        <v>2</v>
      </c>
      <c r="H7" s="14" t="s">
        <v>3</v>
      </c>
      <c r="M7"/>
      <c r="N7"/>
      <c r="O7"/>
      <c r="P7"/>
      <c r="Q7"/>
      <c r="R7"/>
      <c r="S7"/>
    </row>
    <row r="8" spans="1:19" x14ac:dyDescent="0.25">
      <c r="A8" s="3">
        <v>1</v>
      </c>
      <c r="B8" s="4">
        <v>840</v>
      </c>
      <c r="C8" s="4"/>
      <c r="D8" s="4">
        <v>0</v>
      </c>
      <c r="E8" s="4">
        <v>2.94</v>
      </c>
      <c r="F8" s="4">
        <v>0</v>
      </c>
      <c r="G8" s="6">
        <f>1-B8/$C$3</f>
        <v>5.9171597633136397E-3</v>
      </c>
      <c r="H8" s="12">
        <f>G8/$D$5</f>
        <v>3.4278718628851422E-2</v>
      </c>
      <c r="L8" t="s">
        <v>34</v>
      </c>
      <c r="M8" s="1"/>
      <c r="N8" s="1"/>
      <c r="O8" s="1"/>
      <c r="P8" s="1"/>
      <c r="Q8" s="1"/>
      <c r="R8" s="1"/>
      <c r="S8" s="1"/>
    </row>
    <row r="9" spans="1:19" x14ac:dyDescent="0.25">
      <c r="A9" s="5"/>
      <c r="B9" s="6">
        <v>838</v>
      </c>
      <c r="C9" s="6"/>
      <c r="D9" s="6">
        <v>114.32</v>
      </c>
      <c r="E9" s="6">
        <v>197.62</v>
      </c>
      <c r="F9" s="6">
        <v>200</v>
      </c>
      <c r="G9" s="6">
        <f t="shared" ref="G9:G13" si="1">1-B9/$C$3</f>
        <v>8.2840236686390067E-3</v>
      </c>
      <c r="H9" s="12">
        <f t="shared" ref="H9:H13" si="2">G9/$D$5</f>
        <v>4.7990206080391472E-2</v>
      </c>
      <c r="L9" t="s">
        <v>39</v>
      </c>
    </row>
    <row r="10" spans="1:19" x14ac:dyDescent="0.25">
      <c r="A10" s="5"/>
      <c r="B10" s="6">
        <v>837</v>
      </c>
      <c r="C10" s="6"/>
      <c r="D10" s="6">
        <v>191.8</v>
      </c>
      <c r="E10" s="6">
        <v>299.12</v>
      </c>
      <c r="F10" s="6">
        <v>300</v>
      </c>
      <c r="G10" s="6">
        <f t="shared" si="1"/>
        <v>9.4674556213018013E-3</v>
      </c>
      <c r="H10" s="12">
        <f t="shared" si="2"/>
        <v>5.4845949806162142E-2</v>
      </c>
    </row>
    <row r="11" spans="1:19" x14ac:dyDescent="0.25">
      <c r="A11" s="5"/>
      <c r="B11" s="6">
        <v>836</v>
      </c>
      <c r="C11" s="6"/>
      <c r="D11" s="11">
        <v>275.2</v>
      </c>
      <c r="E11" s="11">
        <v>405</v>
      </c>
      <c r="F11" s="6">
        <v>400</v>
      </c>
      <c r="G11" s="6">
        <f t="shared" si="1"/>
        <v>1.0650887573964485E-2</v>
      </c>
      <c r="H11" s="12">
        <f t="shared" si="2"/>
        <v>6.1701693531932167E-2</v>
      </c>
    </row>
    <row r="12" spans="1:19" x14ac:dyDescent="0.25">
      <c r="A12" s="5"/>
      <c r="B12" s="6">
        <v>835</v>
      </c>
      <c r="C12" s="6"/>
      <c r="D12" s="11">
        <v>355.4</v>
      </c>
      <c r="E12" s="11">
        <v>505.15</v>
      </c>
      <c r="F12" s="6">
        <v>500</v>
      </c>
      <c r="G12" s="6">
        <f t="shared" si="1"/>
        <v>1.1834319526627168E-2</v>
      </c>
      <c r="H12" s="12">
        <f t="shared" si="2"/>
        <v>6.8557437257702192E-2</v>
      </c>
    </row>
    <row r="13" spans="1:19" ht="15.75" thickBot="1" x14ac:dyDescent="0.3">
      <c r="A13" s="8"/>
      <c r="B13" s="9">
        <v>834</v>
      </c>
      <c r="C13" s="9"/>
      <c r="D13" s="9">
        <v>447.1</v>
      </c>
      <c r="E13" s="9">
        <v>620.29</v>
      </c>
      <c r="F13" s="9">
        <v>620</v>
      </c>
      <c r="G13" s="9">
        <f t="shared" si="1"/>
        <v>1.3017751479289963E-2</v>
      </c>
      <c r="H13" s="13">
        <f t="shared" si="2"/>
        <v>7.5413180983472869E-2</v>
      </c>
    </row>
    <row r="14" spans="1:19" x14ac:dyDescent="0.25">
      <c r="A14" s="3">
        <v>2</v>
      </c>
      <c r="B14" s="4">
        <v>780</v>
      </c>
      <c r="C14" s="4"/>
      <c r="D14" s="4">
        <v>0</v>
      </c>
      <c r="E14" s="4">
        <v>2.94</v>
      </c>
      <c r="F14" s="4">
        <v>0</v>
      </c>
      <c r="G14" s="6">
        <f>1-B14/$F$3</f>
        <v>0</v>
      </c>
      <c r="H14" s="7">
        <f>G14/$F$5</f>
        <v>0</v>
      </c>
    </row>
    <row r="15" spans="1:19" x14ac:dyDescent="0.25">
      <c r="A15" s="5"/>
      <c r="B15" s="11">
        <v>780</v>
      </c>
      <c r="C15" s="6"/>
      <c r="D15" s="11">
        <v>139.19999999999999</v>
      </c>
      <c r="E15" s="11">
        <v>196.1</v>
      </c>
      <c r="F15" s="6">
        <v>200</v>
      </c>
      <c r="G15" s="6">
        <f t="shared" ref="G15:G19" si="3">1-B15/$F$3</f>
        <v>0</v>
      </c>
      <c r="H15" s="7">
        <f t="shared" ref="H15:H19" si="4">G15/$F$5</f>
        <v>0</v>
      </c>
    </row>
    <row r="16" spans="1:19" x14ac:dyDescent="0.25">
      <c r="A16" s="5"/>
      <c r="B16" s="11">
        <v>781</v>
      </c>
      <c r="C16" s="6"/>
      <c r="D16" s="11">
        <v>216</v>
      </c>
      <c r="E16" s="11">
        <v>299.36</v>
      </c>
      <c r="F16" s="6">
        <v>300</v>
      </c>
      <c r="G16" s="6">
        <f t="shared" si="3"/>
        <v>-1.2820512820512775E-3</v>
      </c>
      <c r="H16" s="7">
        <f t="shared" si="4"/>
        <v>-7.5187969924811783E-3</v>
      </c>
    </row>
    <row r="17" spans="1:19" x14ac:dyDescent="0.25">
      <c r="A17" s="5"/>
      <c r="B17" s="11">
        <v>780</v>
      </c>
      <c r="C17" s="6"/>
      <c r="D17" s="11">
        <v>299.7</v>
      </c>
      <c r="E17" s="11">
        <v>405.16</v>
      </c>
      <c r="F17" s="6">
        <v>400</v>
      </c>
      <c r="G17" s="6">
        <f t="shared" si="3"/>
        <v>0</v>
      </c>
      <c r="H17" s="7">
        <f t="shared" si="4"/>
        <v>0</v>
      </c>
    </row>
    <row r="18" spans="1:19" x14ac:dyDescent="0.25">
      <c r="A18" s="5"/>
      <c r="B18" s="11">
        <v>780</v>
      </c>
      <c r="C18" s="6"/>
      <c r="D18" s="11">
        <v>378.1</v>
      </c>
      <c r="E18" s="11">
        <v>502.88</v>
      </c>
      <c r="F18" s="6">
        <v>500</v>
      </c>
      <c r="G18" s="6">
        <f t="shared" si="3"/>
        <v>0</v>
      </c>
      <c r="H18" s="7">
        <f t="shared" si="4"/>
        <v>0</v>
      </c>
    </row>
    <row r="19" spans="1:19" ht="15.75" thickBot="1" x14ac:dyDescent="0.3">
      <c r="A19" s="8"/>
      <c r="B19" s="9">
        <v>780</v>
      </c>
      <c r="C19" s="9"/>
      <c r="D19" s="9">
        <v>472</v>
      </c>
      <c r="E19" s="9">
        <v>621.04999999999995</v>
      </c>
      <c r="F19" s="9">
        <v>620</v>
      </c>
      <c r="G19" s="9">
        <f t="shared" si="3"/>
        <v>0</v>
      </c>
      <c r="H19" s="10">
        <f t="shared" si="4"/>
        <v>0</v>
      </c>
      <c r="K19" s="1"/>
      <c r="O19" s="1"/>
    </row>
    <row r="20" spans="1:19" x14ac:dyDescent="0.25">
      <c r="K20" s="1"/>
      <c r="O20" s="2"/>
    </row>
    <row r="22" spans="1:19" x14ac:dyDescent="0.25">
      <c r="K22" s="1"/>
      <c r="L22" s="1"/>
      <c r="M22" s="1"/>
      <c r="N22" s="1"/>
      <c r="O22" s="1"/>
      <c r="P22" s="1"/>
      <c r="Q22" s="1"/>
      <c r="R22" s="1"/>
      <c r="S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2022-09-20T01:16:59Z</dcterms:modified>
</cp:coreProperties>
</file>