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"/>
    </mc:Choice>
  </mc:AlternateContent>
  <xr:revisionPtr revIDLastSave="0" documentId="13_ncr:1_{C35771CA-9BD8-4CC2-99AE-0EBE247CA065}" xr6:coauthVersionLast="47" xr6:coauthVersionMax="47" xr10:uidLastSave="{00000000-0000-0000-0000-000000000000}"/>
  <bookViews>
    <workbookView xWindow="-28920" yWindow="-120" windowWidth="29040" windowHeight="15840" activeTab="2" xr2:uid="{CE45C211-BD3F-4CC7-8CF8-DB47A93DE884}"/>
  </bookViews>
  <sheets>
    <sheet name="11.2 cm, no T" sheetId="2" r:id="rId1"/>
    <sheet name="41.5 cm" sheetId="1" r:id="rId2"/>
    <sheet name="45.5 cm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4" l="1"/>
  <c r="F15" i="4" s="1"/>
  <c r="E16" i="4"/>
  <c r="F16" i="4"/>
  <c r="C14" i="4"/>
  <c r="C15" i="4"/>
  <c r="C16" i="4"/>
  <c r="C13" i="4"/>
  <c r="E7" i="4"/>
  <c r="E8" i="4"/>
  <c r="F8" i="4" s="1"/>
  <c r="E9" i="4"/>
  <c r="F9" i="4" s="1"/>
  <c r="E10" i="4"/>
  <c r="F10" i="4" s="1"/>
  <c r="E11" i="4"/>
  <c r="E12" i="4"/>
  <c r="F12" i="4" s="1"/>
  <c r="E13" i="4"/>
  <c r="F13" i="4" s="1"/>
  <c r="E14" i="4"/>
  <c r="F14" i="4" s="1"/>
  <c r="F7" i="4"/>
  <c r="F11" i="4"/>
  <c r="E6" i="4"/>
  <c r="B3" i="4"/>
  <c r="M24" i="1"/>
  <c r="N24" i="1" s="1"/>
  <c r="M25" i="1"/>
  <c r="N25" i="1" s="1"/>
  <c r="M26" i="1"/>
  <c r="M27" i="1"/>
  <c r="M28" i="1"/>
  <c r="N28" i="1" s="1"/>
  <c r="M29" i="1"/>
  <c r="M30" i="1"/>
  <c r="N30" i="1" s="1"/>
  <c r="N26" i="1"/>
  <c r="Q24" i="1"/>
  <c r="Q25" i="1"/>
  <c r="Q26" i="1"/>
  <c r="Q27" i="1"/>
  <c r="Q28" i="1"/>
  <c r="Q29" i="1"/>
  <c r="Q30" i="1"/>
  <c r="Q23" i="1"/>
  <c r="M23" i="1"/>
  <c r="N23" i="1" s="1"/>
  <c r="M7" i="1"/>
  <c r="M8" i="1"/>
  <c r="M9" i="1"/>
  <c r="M10" i="1"/>
  <c r="M11" i="1"/>
  <c r="M12" i="1"/>
  <c r="M13" i="1"/>
  <c r="M14" i="1"/>
  <c r="M15" i="1"/>
  <c r="M16" i="1"/>
  <c r="M6" i="1"/>
  <c r="N6" i="1"/>
  <c r="N7" i="1"/>
  <c r="N8" i="1"/>
  <c r="N9" i="1"/>
  <c r="N10" i="1"/>
  <c r="N11" i="1"/>
  <c r="N12" i="1"/>
  <c r="N13" i="1"/>
  <c r="N14" i="1"/>
  <c r="N15" i="1"/>
  <c r="N16" i="1"/>
  <c r="K30" i="1"/>
  <c r="K29" i="1"/>
  <c r="K28" i="1"/>
  <c r="K27" i="1"/>
  <c r="K26" i="1"/>
  <c r="K25" i="1"/>
  <c r="K24" i="1"/>
  <c r="K23" i="1"/>
  <c r="J20" i="1"/>
  <c r="N29" i="1" s="1"/>
  <c r="Q16" i="1"/>
  <c r="K16" i="1"/>
  <c r="Q15" i="1"/>
  <c r="K15" i="1"/>
  <c r="Q14" i="1"/>
  <c r="K14" i="1"/>
  <c r="Q13" i="1"/>
  <c r="K13" i="1"/>
  <c r="K7" i="1"/>
  <c r="K8" i="1"/>
  <c r="K9" i="1"/>
  <c r="K10" i="1"/>
  <c r="K11" i="1"/>
  <c r="K12" i="1"/>
  <c r="Q7" i="1"/>
  <c r="Q8" i="1"/>
  <c r="Q9" i="1"/>
  <c r="Q10" i="1"/>
  <c r="Q11" i="1"/>
  <c r="Q12" i="1"/>
  <c r="Q6" i="1"/>
  <c r="K6" i="1"/>
  <c r="J3" i="1"/>
  <c r="E7" i="1"/>
  <c r="C7" i="1"/>
  <c r="E10" i="2"/>
  <c r="F10" i="2" s="1"/>
  <c r="C10" i="2"/>
  <c r="E9" i="2"/>
  <c r="C9" i="2"/>
  <c r="F8" i="2"/>
  <c r="E8" i="2"/>
  <c r="C8" i="2"/>
  <c r="E7" i="2"/>
  <c r="F7" i="2" s="1"/>
  <c r="C7" i="2"/>
  <c r="E6" i="2"/>
  <c r="F6" i="2" s="1"/>
  <c r="C6" i="2"/>
  <c r="B3" i="2"/>
  <c r="E8" i="1"/>
  <c r="E9" i="1"/>
  <c r="E10" i="1"/>
  <c r="E11" i="1"/>
  <c r="E12" i="1"/>
  <c r="E6" i="1"/>
  <c r="C8" i="1"/>
  <c r="C9" i="1"/>
  <c r="C10" i="1"/>
  <c r="C11" i="1"/>
  <c r="C12" i="1"/>
  <c r="B3" i="1"/>
  <c r="C6" i="1"/>
  <c r="F6" i="4" l="1"/>
  <c r="N27" i="1"/>
  <c r="F7" i="1"/>
  <c r="F6" i="1"/>
  <c r="F11" i="1"/>
  <c r="F9" i="1"/>
  <c r="F12" i="1"/>
  <c r="F8" i="1"/>
  <c r="F10" i="1"/>
  <c r="F9" i="2"/>
</calcChain>
</file>

<file path=xl/sharedStrings.xml><?xml version="1.0" encoding="utf-8"?>
<sst xmlns="http://schemas.openxmlformats.org/spreadsheetml/2006/main" count="65" uniqueCount="22">
  <si>
    <t>Force (lbs)</t>
  </si>
  <si>
    <t>Force (N)</t>
  </si>
  <si>
    <t>strain</t>
  </si>
  <si>
    <t>relative strain</t>
  </si>
  <si>
    <t>inflated length (mm)</t>
  </si>
  <si>
    <t>resting length (mm)</t>
  </si>
  <si>
    <t>max contraction (mm)</t>
  </si>
  <si>
    <t>Pressure (kPa)</t>
  </si>
  <si>
    <t>Max Strain</t>
  </si>
  <si>
    <t>x</t>
  </si>
  <si>
    <t>F'</t>
  </si>
  <si>
    <t>Distance between crossmembers</t>
  </si>
  <si>
    <t>Resting tendon length</t>
  </si>
  <si>
    <t>Tendon material</t>
  </si>
  <si>
    <t>yellow paracord</t>
  </si>
  <si>
    <t>tendon length</t>
  </si>
  <si>
    <t>tendon strain</t>
  </si>
  <si>
    <t>Crossmember distance</t>
  </si>
  <si>
    <t>*18.2 lbs pretensioned</t>
  </si>
  <si>
    <t>*39.1 lbs pretensioned</t>
  </si>
  <si>
    <t>**19.8 lbs after pressure removed</t>
  </si>
  <si>
    <t>Bicycle brake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</si>
</sst>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</a:t>
            </a:r>
            <a:r>
              <a:rPr lang="en-US" baseline="0"/>
              <a:t> 11.2 cm actuator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'11.2 cm, no T'!$F$6:$F$10</c:f>
              <c:numCache>
                <c:formatCode>General</c:formatCode>
                <c:ptCount val="5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</c:numCache>
            </c:numRef>
          </c:xVal>
          <c:yVal>
            <c:numRef>
              <c:f>'11.2 cm, no T'!$C$6:$C$10</c:f>
              <c:numCache>
                <c:formatCode>General</c:formatCode>
                <c:ptCount val="5"/>
                <c:pt idx="0">
                  <c:v>325.16499895999999</c:v>
                </c:pt>
                <c:pt idx="1">
                  <c:v>252.65898687999999</c:v>
                </c:pt>
                <c:pt idx="2">
                  <c:v>135.67075880000002</c:v>
                </c:pt>
                <c:pt idx="3">
                  <c:v>89.409254160000003</c:v>
                </c:pt>
                <c:pt idx="4">
                  <c:v>13.3446648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3E6-BB4F-A1DC3072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5319335083114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T'!$P$13:$P$14</c:f>
              <c:numCache>
                <c:formatCode>General</c:formatCode>
                <c:ptCount val="2"/>
                <c:pt idx="0">
                  <c:v>111</c:v>
                </c:pt>
                <c:pt idx="1">
                  <c:v>415</c:v>
                </c:pt>
              </c:numCache>
            </c:numRef>
          </c:xVal>
          <c:yVal>
            <c:numRef>
              <c:f>'11.2 cm, no T'!$Q$13:$Q$14</c:f>
              <c:numCache>
                <c:formatCode>General</c:formatCode>
                <c:ptCount val="2"/>
                <c:pt idx="0">
                  <c:v>325</c:v>
                </c:pt>
                <c:pt idx="1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A-49D5-A449-67ACA66A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97728"/>
        <c:axId val="797499392"/>
      </c:scatterChart>
      <c:valAx>
        <c:axId val="797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9392"/>
        <c:crosses val="autoZero"/>
        <c:crossBetween val="midCat"/>
      </c:valAx>
      <c:valAx>
        <c:axId val="797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41.5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tx>
            <c:v>NoTendon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cm'!$C$6:$C$12</c:f>
              <c:numCache>
                <c:formatCode>General</c:formatCode>
                <c:ptCount val="7"/>
                <c:pt idx="0">
                  <c:v>444.82216</c:v>
                </c:pt>
                <c:pt idx="1">
                  <c:v>358.97148312000002</c:v>
                </c:pt>
                <c:pt idx="2">
                  <c:v>275.78973919999999</c:v>
                </c:pt>
                <c:pt idx="3">
                  <c:v>200.169972</c:v>
                </c:pt>
                <c:pt idx="4">
                  <c:v>103.19874111999999</c:v>
                </c:pt>
                <c:pt idx="5">
                  <c:v>40.92363872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28E-9C03-CBBFEA171991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'41.5 cm'!$N$6:$N$15</c:f>
              <c:numCache>
                <c:formatCode>General</c:formatCode>
                <c:ptCount val="10"/>
                <c:pt idx="0">
                  <c:v>0.17391304347826086</c:v>
                </c:pt>
                <c:pt idx="1">
                  <c:v>7.2463768115942254E-2</c:v>
                </c:pt>
                <c:pt idx="2">
                  <c:v>0.65217391304347827</c:v>
                </c:pt>
                <c:pt idx="3">
                  <c:v>0.91304347826086951</c:v>
                </c:pt>
                <c:pt idx="4">
                  <c:v>0.7536231884057969</c:v>
                </c:pt>
                <c:pt idx="5">
                  <c:v>0.28985507246376835</c:v>
                </c:pt>
                <c:pt idx="6">
                  <c:v>0.2608695652173913</c:v>
                </c:pt>
                <c:pt idx="7">
                  <c:v>0.14492753623188384</c:v>
                </c:pt>
                <c:pt idx="8">
                  <c:v>2.8985507246377034E-2</c:v>
                </c:pt>
                <c:pt idx="9">
                  <c:v>0.43478260869565216</c:v>
                </c:pt>
              </c:numCache>
            </c:numRef>
          </c:xVal>
          <c:yVal>
            <c:numRef>
              <c:f>'41.5 cm'!$K$6:$K$15</c:f>
              <c:numCache>
                <c:formatCode>General</c:formatCode>
                <c:ptCount val="10"/>
                <c:pt idx="0">
                  <c:v>311.37551200000001</c:v>
                </c:pt>
                <c:pt idx="1">
                  <c:v>402.56405480000001</c:v>
                </c:pt>
                <c:pt idx="2">
                  <c:v>129.88807072</c:v>
                </c:pt>
                <c:pt idx="3">
                  <c:v>7.1171545600000004</c:v>
                </c:pt>
                <c:pt idx="4">
                  <c:v>44.482216000000001</c:v>
                </c:pt>
                <c:pt idx="5">
                  <c:v>266.89329600000002</c:v>
                </c:pt>
                <c:pt idx="6">
                  <c:v>290.46887048000002</c:v>
                </c:pt>
                <c:pt idx="7">
                  <c:v>356.30255016000001</c:v>
                </c:pt>
                <c:pt idx="8">
                  <c:v>473.73560040000001</c:v>
                </c:pt>
                <c:pt idx="9">
                  <c:v>213.51463680000001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6-428E-9C03-CBBFEA171991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'41.5 cm'!$N$23:$N$30</c:f>
              <c:numCache>
                <c:formatCode>General</c:formatCode>
                <c:ptCount val="8"/>
                <c:pt idx="0">
                  <c:v>0.22368421052631557</c:v>
                </c:pt>
                <c:pt idx="1">
                  <c:v>0.10526315789473707</c:v>
                </c:pt>
                <c:pt idx="2">
                  <c:v>0.98684210526315796</c:v>
                </c:pt>
                <c:pt idx="3">
                  <c:v>1</c:v>
                </c:pt>
                <c:pt idx="4">
                  <c:v>0.84210526315789469</c:v>
                </c:pt>
                <c:pt idx="5">
                  <c:v>0.69736842105263142</c:v>
                </c:pt>
                <c:pt idx="6">
                  <c:v>0.64473684210526327</c:v>
                </c:pt>
                <c:pt idx="7">
                  <c:v>0.40789473684210498</c:v>
                </c:pt>
              </c:numCache>
            </c:numRef>
          </c:xVal>
          <c:yVal>
            <c:numRef>
              <c:f>'41.5 cm'!$K$23:$K$30</c:f>
              <c:numCache>
                <c:formatCode>General</c:formatCode>
                <c:ptCount val="8"/>
                <c:pt idx="0">
                  <c:v>311.37551200000001</c:v>
                </c:pt>
                <c:pt idx="1">
                  <c:v>389.66421215999998</c:v>
                </c:pt>
                <c:pt idx="2">
                  <c:v>11.120554</c:v>
                </c:pt>
                <c:pt idx="3">
                  <c:v>0.88964432000000004</c:v>
                </c:pt>
                <c:pt idx="4">
                  <c:v>93.412653599999999</c:v>
                </c:pt>
                <c:pt idx="5">
                  <c:v>121.88127184</c:v>
                </c:pt>
                <c:pt idx="6">
                  <c:v>138.33969176000002</c:v>
                </c:pt>
                <c:pt idx="7">
                  <c:v>236.20056696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D-4D5F-890A-792BC3EF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45.5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'45.5 cm'!$F$6:$F$15</c:f>
              <c:numCache>
                <c:formatCode>General</c:formatCode>
                <c:ptCount val="10"/>
                <c:pt idx="0">
                  <c:v>1.0416666666666665</c:v>
                </c:pt>
                <c:pt idx="1">
                  <c:v>0.95833333333333348</c:v>
                </c:pt>
                <c:pt idx="2">
                  <c:v>0.63888888888888873</c:v>
                </c:pt>
                <c:pt idx="3">
                  <c:v>0.8819444444444442</c:v>
                </c:pt>
                <c:pt idx="4">
                  <c:v>0.8472222222222221</c:v>
                </c:pt>
                <c:pt idx="5">
                  <c:v>0.81944444444444442</c:v>
                </c:pt>
                <c:pt idx="6">
                  <c:v>0.69444444444444486</c:v>
                </c:pt>
                <c:pt idx="7">
                  <c:v>0.52777777777777801</c:v>
                </c:pt>
                <c:pt idx="8">
                  <c:v>0.38888888888888895</c:v>
                </c:pt>
                <c:pt idx="9">
                  <c:v>0.23611111111111099</c:v>
                </c:pt>
              </c:numCache>
            </c:numRef>
          </c:xVal>
          <c:yVal>
            <c:numRef>
              <c:f>'45.5 cm'!$C$6:$C$15</c:f>
              <c:numCache>
                <c:formatCode>General</c:formatCode>
                <c:ptCount val="10"/>
                <c:pt idx="0">
                  <c:v>26</c:v>
                </c:pt>
                <c:pt idx="1">
                  <c:v>61</c:v>
                </c:pt>
                <c:pt idx="2">
                  <c:v>150</c:v>
                </c:pt>
                <c:pt idx="3">
                  <c:v>96</c:v>
                </c:pt>
                <c:pt idx="4">
                  <c:v>100</c:v>
                </c:pt>
                <c:pt idx="5">
                  <c:v>119</c:v>
                </c:pt>
                <c:pt idx="6">
                  <c:v>158</c:v>
                </c:pt>
                <c:pt idx="7">
                  <c:v>217.07321407999999</c:v>
                </c:pt>
                <c:pt idx="8">
                  <c:v>262.00025224000001</c:v>
                </c:pt>
                <c:pt idx="9">
                  <c:v>335.39590864000002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5-49F2-84EB-3DCDDBEDE0E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'45.5 cm'!$N$6:$N$15</c:f>
              <c:numCache>
                <c:formatCode>General</c:formatCode>
                <c:ptCount val="10"/>
              </c:numCache>
            </c:numRef>
          </c:xVal>
          <c:yVal>
            <c:numRef>
              <c:f>'45.5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9F2-84EB-3DCDDBEDE0E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'45.5 cm'!$N$23:$N$30</c:f>
              <c:numCache>
                <c:formatCode>General</c:formatCode>
                <c:ptCount val="8"/>
              </c:numCache>
            </c:numRef>
          </c:xVal>
          <c:yVal>
            <c:numRef>
              <c:f>'45.5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5-49F2-84EB-3DCDDBED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</xdr:row>
      <xdr:rowOff>176212</xdr:rowOff>
    </xdr:from>
    <xdr:to>
      <xdr:col>11</xdr:col>
      <xdr:colOff>171450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23620-DC1D-432F-AE15-1A6B06A9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15</xdr:row>
      <xdr:rowOff>147637</xdr:rowOff>
    </xdr:from>
    <xdr:to>
      <xdr:col>22</xdr:col>
      <xdr:colOff>328612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A9DD5-4A9D-4226-426E-A44D46C1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16</xdr:row>
      <xdr:rowOff>119062</xdr:rowOff>
    </xdr:from>
    <xdr:to>
      <xdr:col>7</xdr:col>
      <xdr:colOff>66675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2EF31-272C-4488-B11E-61678039E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5</xdr:row>
      <xdr:rowOff>33337</xdr:rowOff>
    </xdr:from>
    <xdr:to>
      <xdr:col>15</xdr:col>
      <xdr:colOff>95250</xdr:colOff>
      <xdr:row>19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602F7-D45C-4D95-B5CB-2E6CA5F0F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9837-CB16-4300-A1DA-BD967A7687F8}">
  <dimension ref="A1:Q14"/>
  <sheetViews>
    <sheetView workbookViewId="0">
      <selection activeCell="O4" sqref="O4"/>
    </sheetView>
  </sheetViews>
  <sheetFormatPr defaultRowHeight="15" x14ac:dyDescent="0.25"/>
  <cols>
    <col min="1" max="1" width="17" customWidth="1"/>
  </cols>
  <sheetData>
    <row r="1" spans="1:17" ht="30" x14ac:dyDescent="0.25">
      <c r="A1" s="1" t="s">
        <v>5</v>
      </c>
      <c r="B1">
        <v>112</v>
      </c>
    </row>
    <row r="2" spans="1:17" ht="30" x14ac:dyDescent="0.25">
      <c r="A2" s="1" t="s">
        <v>6</v>
      </c>
      <c r="B2">
        <v>94</v>
      </c>
    </row>
    <row r="3" spans="1:17" x14ac:dyDescent="0.25">
      <c r="A3" s="1" t="s">
        <v>8</v>
      </c>
      <c r="B3">
        <f>1-B2/B1</f>
        <v>0.1607142857142857</v>
      </c>
    </row>
    <row r="5" spans="1:17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</row>
    <row r="6" spans="1:17" x14ac:dyDescent="0.25">
      <c r="A6">
        <v>111</v>
      </c>
      <c r="B6">
        <v>73.099999999999994</v>
      </c>
      <c r="C6">
        <f>B6* 4.4482216</f>
        <v>325.16499895999999</v>
      </c>
      <c r="D6">
        <v>620</v>
      </c>
      <c r="E6">
        <f>1-A6/$B$1</f>
        <v>8.9285714285713969E-3</v>
      </c>
      <c r="F6">
        <f>E6/$B$3</f>
        <v>5.5555555555555365E-2</v>
      </c>
    </row>
    <row r="7" spans="1:17" x14ac:dyDescent="0.25">
      <c r="A7">
        <v>107</v>
      </c>
      <c r="B7">
        <v>56.8</v>
      </c>
      <c r="C7">
        <f t="shared" ref="C7:C10" si="0">B7* 4.4482216</f>
        <v>252.65898687999999</v>
      </c>
      <c r="D7">
        <v>620</v>
      </c>
      <c r="E7">
        <f>1-A7/$B$1</f>
        <v>4.4642857142857095E-2</v>
      </c>
      <c r="F7">
        <f t="shared" ref="F7:F10" si="1">E7/$B$3</f>
        <v>0.27777777777777751</v>
      </c>
    </row>
    <row r="8" spans="1:17" x14ac:dyDescent="0.25">
      <c r="A8">
        <v>102</v>
      </c>
      <c r="B8">
        <v>30.5</v>
      </c>
      <c r="C8">
        <f t="shared" si="0"/>
        <v>135.67075880000002</v>
      </c>
      <c r="D8">
        <v>620</v>
      </c>
      <c r="E8">
        <f t="shared" ref="E8:E10" si="2">1-A8/$B$1</f>
        <v>8.9285714285714302E-2</v>
      </c>
      <c r="F8">
        <f>E8/$B$3</f>
        <v>0.55555555555555569</v>
      </c>
    </row>
    <row r="9" spans="1:17" x14ac:dyDescent="0.25">
      <c r="A9">
        <v>98</v>
      </c>
      <c r="B9">
        <v>20.100000000000001</v>
      </c>
      <c r="C9">
        <f t="shared" si="0"/>
        <v>89.409254160000003</v>
      </c>
      <c r="D9">
        <v>620</v>
      </c>
      <c r="E9">
        <f t="shared" si="2"/>
        <v>0.125</v>
      </c>
      <c r="F9">
        <f t="shared" si="1"/>
        <v>0.7777777777777779</v>
      </c>
    </row>
    <row r="10" spans="1:17" x14ac:dyDescent="0.25">
      <c r="A10">
        <v>93</v>
      </c>
      <c r="B10">
        <v>3</v>
      </c>
      <c r="C10">
        <f t="shared" si="0"/>
        <v>13.3446648</v>
      </c>
      <c r="D10">
        <v>620</v>
      </c>
      <c r="E10">
        <f t="shared" si="2"/>
        <v>0.1696428571428571</v>
      </c>
      <c r="F10">
        <f t="shared" si="1"/>
        <v>1.0555555555555554</v>
      </c>
    </row>
    <row r="12" spans="1:17" x14ac:dyDescent="0.25">
      <c r="P12" t="s">
        <v>9</v>
      </c>
      <c r="Q12" t="s">
        <v>10</v>
      </c>
    </row>
    <row r="13" spans="1:17" x14ac:dyDescent="0.25">
      <c r="P13">
        <v>111</v>
      </c>
      <c r="Q13">
        <v>325</v>
      </c>
    </row>
    <row r="14" spans="1:17" x14ac:dyDescent="0.25">
      <c r="P14">
        <v>415</v>
      </c>
      <c r="Q14">
        <v>445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F67D-1B36-4222-87CA-07D1B890BA50}">
  <dimension ref="A1:U30"/>
  <sheetViews>
    <sheetView workbookViewId="0">
      <selection activeCell="O38" sqref="O38"/>
    </sheetView>
  </sheetViews>
  <sheetFormatPr defaultRowHeight="15" x14ac:dyDescent="0.25"/>
  <cols>
    <col min="1" max="1" width="17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21" ht="60" x14ac:dyDescent="0.25">
      <c r="A1" s="1" t="s">
        <v>5</v>
      </c>
      <c r="B1">
        <v>415</v>
      </c>
      <c r="I1" s="1" t="s">
        <v>5</v>
      </c>
      <c r="J1">
        <v>415</v>
      </c>
      <c r="M1" s="1" t="s">
        <v>11</v>
      </c>
      <c r="N1">
        <v>885</v>
      </c>
    </row>
    <row r="2" spans="1:21" ht="45" x14ac:dyDescent="0.25">
      <c r="A2" s="1" t="s">
        <v>6</v>
      </c>
      <c r="B2">
        <v>346</v>
      </c>
      <c r="I2" s="1" t="s">
        <v>6</v>
      </c>
      <c r="J2">
        <v>346</v>
      </c>
      <c r="M2" s="1" t="s">
        <v>12</v>
      </c>
      <c r="N2">
        <v>139</v>
      </c>
    </row>
    <row r="3" spans="1:21" x14ac:dyDescent="0.25">
      <c r="A3" s="1" t="s">
        <v>8</v>
      </c>
      <c r="B3">
        <f>1-B2/B1</f>
        <v>0.16626506024096388</v>
      </c>
      <c r="I3" s="1" t="s">
        <v>8</v>
      </c>
      <c r="J3">
        <f>1-J2/J1</f>
        <v>0.16626506024096388</v>
      </c>
      <c r="M3" s="2" t="s">
        <v>13</v>
      </c>
      <c r="N3" t="s">
        <v>14</v>
      </c>
    </row>
    <row r="5" spans="1:21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I5" s="1" t="s">
        <v>4</v>
      </c>
      <c r="J5" s="1" t="s">
        <v>0</v>
      </c>
      <c r="K5" s="1" t="s">
        <v>1</v>
      </c>
      <c r="L5" s="1" t="s">
        <v>7</v>
      </c>
      <c r="M5" s="1" t="s">
        <v>2</v>
      </c>
      <c r="N5" s="1" t="s">
        <v>3</v>
      </c>
      <c r="O5" s="1" t="s">
        <v>17</v>
      </c>
      <c r="P5" s="1" t="s">
        <v>15</v>
      </c>
      <c r="Q5" s="1" t="s">
        <v>16</v>
      </c>
    </row>
    <row r="6" spans="1:21" x14ac:dyDescent="0.25">
      <c r="A6">
        <v>414</v>
      </c>
      <c r="B6">
        <v>100</v>
      </c>
      <c r="C6">
        <f>B6* 4.4482216</f>
        <v>444.82216</v>
      </c>
      <c r="D6">
        <v>620</v>
      </c>
      <c r="E6">
        <f>1-A6/$B$1</f>
        <v>2.4096385542168308E-3</v>
      </c>
      <c r="F6">
        <f>E6/$B$3</f>
        <v>1.4492753623188184E-2</v>
      </c>
      <c r="I6">
        <v>403</v>
      </c>
      <c r="J6">
        <v>70</v>
      </c>
      <c r="K6">
        <f>J6* 4.4482216</f>
        <v>311.37551200000001</v>
      </c>
      <c r="L6">
        <v>620</v>
      </c>
      <c r="M6">
        <f>1-I6/$J$1</f>
        <v>2.8915662650602414E-2</v>
      </c>
      <c r="N6">
        <f>M6/$J$3</f>
        <v>0.17391304347826086</v>
      </c>
      <c r="O6">
        <v>885</v>
      </c>
      <c r="P6">
        <v>139</v>
      </c>
      <c r="Q6">
        <f>P6/$N$2-1</f>
        <v>0</v>
      </c>
    </row>
    <row r="7" spans="1:21" x14ac:dyDescent="0.25">
      <c r="A7">
        <v>407</v>
      </c>
      <c r="B7">
        <v>80.7</v>
      </c>
      <c r="C7">
        <f>B7* 4.4482216</f>
        <v>358.97148312000002</v>
      </c>
      <c r="D7">
        <v>620</v>
      </c>
      <c r="E7">
        <f>1-A7/$B$1</f>
        <v>1.927710843373498E-2</v>
      </c>
      <c r="F7">
        <f>E7/$B$3</f>
        <v>0.11594202898550747</v>
      </c>
      <c r="I7">
        <v>410</v>
      </c>
      <c r="J7">
        <v>90.5</v>
      </c>
      <c r="K7">
        <f t="shared" ref="K7:K16" si="0">J7* 4.4482216</f>
        <v>402.56405480000001</v>
      </c>
      <c r="L7">
        <v>620</v>
      </c>
      <c r="M7">
        <f t="shared" ref="M7:M16" si="1">1-I7/$J$1</f>
        <v>1.2048192771084376E-2</v>
      </c>
      <c r="N7">
        <f t="shared" ref="N7:N16" si="2">M7/$J$3</f>
        <v>7.2463768115942254E-2</v>
      </c>
      <c r="O7">
        <v>895</v>
      </c>
      <c r="P7">
        <v>143</v>
      </c>
      <c r="Q7">
        <f t="shared" ref="Q7:Q16" si="3">P7/$N$2-1</f>
        <v>2.877697841726623E-2</v>
      </c>
      <c r="R7" t="s">
        <v>18</v>
      </c>
    </row>
    <row r="8" spans="1:21" x14ac:dyDescent="0.25">
      <c r="A8">
        <v>402</v>
      </c>
      <c r="B8">
        <v>62</v>
      </c>
      <c r="C8">
        <f t="shared" ref="C8:C12" si="4">B8* 4.4482216</f>
        <v>275.78973919999999</v>
      </c>
      <c r="D8">
        <v>620</v>
      </c>
      <c r="E8">
        <f>1-A8/$B$1</f>
        <v>3.1325301204819245E-2</v>
      </c>
      <c r="F8">
        <f t="shared" ref="F8:F12" si="5">E8/$B$3</f>
        <v>0.18840579710144906</v>
      </c>
      <c r="I8">
        <v>370</v>
      </c>
      <c r="J8">
        <v>29.2</v>
      </c>
      <c r="K8">
        <f t="shared" si="0"/>
        <v>129.88807072</v>
      </c>
      <c r="L8">
        <v>620</v>
      </c>
      <c r="M8">
        <f t="shared" si="1"/>
        <v>0.10843373493975905</v>
      </c>
      <c r="N8">
        <f t="shared" si="2"/>
        <v>0.65217391304347827</v>
      </c>
      <c r="O8">
        <v>850</v>
      </c>
      <c r="P8">
        <v>150</v>
      </c>
      <c r="Q8">
        <f t="shared" si="3"/>
        <v>7.9136690647481966E-2</v>
      </c>
    </row>
    <row r="9" spans="1:21" x14ac:dyDescent="0.25">
      <c r="A9">
        <v>387</v>
      </c>
      <c r="B9">
        <v>45</v>
      </c>
      <c r="C9">
        <f t="shared" si="4"/>
        <v>200.169972</v>
      </c>
      <c r="D9">
        <v>620</v>
      </c>
      <c r="E9">
        <f t="shared" ref="E9:E12" si="6">1-A9/$B$1</f>
        <v>6.7469879518072262E-2</v>
      </c>
      <c r="F9">
        <f>E9/$B$3</f>
        <v>0.40579710144927517</v>
      </c>
      <c r="I9">
        <v>352</v>
      </c>
      <c r="J9">
        <v>1.6</v>
      </c>
      <c r="K9">
        <f t="shared" si="0"/>
        <v>7.1171545600000004</v>
      </c>
      <c r="L9">
        <v>620</v>
      </c>
      <c r="M9">
        <f t="shared" si="1"/>
        <v>0.15180722891566267</v>
      </c>
      <c r="N9">
        <f t="shared" si="2"/>
        <v>0.91304347826086951</v>
      </c>
      <c r="O9">
        <v>820</v>
      </c>
      <c r="P9">
        <v>139</v>
      </c>
      <c r="Q9">
        <f t="shared" si="3"/>
        <v>0</v>
      </c>
    </row>
    <row r="10" spans="1:21" x14ac:dyDescent="0.25">
      <c r="A10">
        <v>368</v>
      </c>
      <c r="B10">
        <v>23.2</v>
      </c>
      <c r="C10">
        <f t="shared" si="4"/>
        <v>103.19874111999999</v>
      </c>
      <c r="D10">
        <v>620</v>
      </c>
      <c r="E10">
        <f t="shared" si="6"/>
        <v>0.11325301204819282</v>
      </c>
      <c r="F10">
        <f t="shared" si="5"/>
        <v>0.68115942028985532</v>
      </c>
      <c r="I10">
        <v>363</v>
      </c>
      <c r="J10">
        <v>10</v>
      </c>
      <c r="K10">
        <f t="shared" si="0"/>
        <v>44.482216000000001</v>
      </c>
      <c r="L10">
        <v>620</v>
      </c>
      <c r="M10">
        <f t="shared" si="1"/>
        <v>0.12530120481927709</v>
      </c>
      <c r="N10">
        <f t="shared" si="2"/>
        <v>0.7536231884057969</v>
      </c>
      <c r="O10">
        <v>830</v>
      </c>
      <c r="P10">
        <v>140</v>
      </c>
      <c r="Q10">
        <f t="shared" si="3"/>
        <v>7.194244604316502E-3</v>
      </c>
    </row>
    <row r="11" spans="1:21" x14ac:dyDescent="0.25">
      <c r="A11">
        <v>352</v>
      </c>
      <c r="B11">
        <v>9.1999999999999993</v>
      </c>
      <c r="C11">
        <f t="shared" si="4"/>
        <v>40.92363872</v>
      </c>
      <c r="D11">
        <v>620</v>
      </c>
      <c r="E11">
        <f t="shared" si="6"/>
        <v>0.15180722891566267</v>
      </c>
      <c r="F11">
        <f t="shared" si="5"/>
        <v>0.91304347826086951</v>
      </c>
      <c r="I11">
        <v>395</v>
      </c>
      <c r="J11">
        <v>60</v>
      </c>
      <c r="K11">
        <f t="shared" si="0"/>
        <v>266.89329600000002</v>
      </c>
      <c r="L11">
        <v>620</v>
      </c>
      <c r="M11">
        <f t="shared" si="1"/>
        <v>4.8192771084337394E-2</v>
      </c>
      <c r="N11">
        <f t="shared" si="2"/>
        <v>0.28985507246376835</v>
      </c>
      <c r="O11">
        <v>879</v>
      </c>
      <c r="P11">
        <v>142</v>
      </c>
      <c r="Q11">
        <f t="shared" si="3"/>
        <v>2.1582733812949728E-2</v>
      </c>
    </row>
    <row r="12" spans="1:21" x14ac:dyDescent="0.25">
      <c r="A12">
        <v>346</v>
      </c>
      <c r="B12">
        <v>0</v>
      </c>
      <c r="C12">
        <f t="shared" si="4"/>
        <v>0</v>
      </c>
      <c r="D12">
        <v>620</v>
      </c>
      <c r="E12">
        <f t="shared" si="6"/>
        <v>0.16626506024096388</v>
      </c>
      <c r="F12">
        <f t="shared" si="5"/>
        <v>1</v>
      </c>
      <c r="I12">
        <v>397</v>
      </c>
      <c r="J12">
        <v>65.3</v>
      </c>
      <c r="K12">
        <f t="shared" si="0"/>
        <v>290.46887048000002</v>
      </c>
      <c r="L12">
        <v>620</v>
      </c>
      <c r="M12">
        <f t="shared" si="1"/>
        <v>4.3373493975903621E-2</v>
      </c>
      <c r="N12">
        <f t="shared" si="2"/>
        <v>0.2608695652173913</v>
      </c>
      <c r="O12">
        <v>881</v>
      </c>
      <c r="P12">
        <v>142</v>
      </c>
      <c r="Q12">
        <f t="shared" si="3"/>
        <v>2.1582733812949728E-2</v>
      </c>
    </row>
    <row r="13" spans="1:21" x14ac:dyDescent="0.25">
      <c r="I13">
        <v>405</v>
      </c>
      <c r="J13">
        <v>80.099999999999994</v>
      </c>
      <c r="K13">
        <f t="shared" si="0"/>
        <v>356.30255016000001</v>
      </c>
      <c r="L13">
        <v>620</v>
      </c>
      <c r="M13">
        <f t="shared" si="1"/>
        <v>2.4096385542168641E-2</v>
      </c>
      <c r="N13">
        <f t="shared" si="2"/>
        <v>0.14492753623188384</v>
      </c>
      <c r="O13">
        <v>890</v>
      </c>
      <c r="P13">
        <v>143</v>
      </c>
      <c r="Q13">
        <f t="shared" si="3"/>
        <v>2.877697841726623E-2</v>
      </c>
    </row>
    <row r="14" spans="1:21" x14ac:dyDescent="0.25">
      <c r="I14">
        <v>413</v>
      </c>
      <c r="J14">
        <v>106.5</v>
      </c>
      <c r="K14">
        <f t="shared" si="0"/>
        <v>473.73560040000001</v>
      </c>
      <c r="L14">
        <v>620</v>
      </c>
      <c r="M14">
        <f t="shared" si="1"/>
        <v>4.8192771084337727E-3</v>
      </c>
      <c r="N14">
        <f t="shared" si="2"/>
        <v>2.8985507246377034E-2</v>
      </c>
      <c r="O14">
        <v>904</v>
      </c>
      <c r="P14">
        <v>145</v>
      </c>
      <c r="Q14">
        <f t="shared" si="3"/>
        <v>4.3165467625899234E-2</v>
      </c>
      <c r="R14" t="s">
        <v>19</v>
      </c>
      <c r="U14" t="s">
        <v>20</v>
      </c>
    </row>
    <row r="15" spans="1:21" x14ac:dyDescent="0.25">
      <c r="I15">
        <v>385</v>
      </c>
      <c r="J15">
        <v>48</v>
      </c>
      <c r="K15">
        <f t="shared" si="0"/>
        <v>213.51463680000001</v>
      </c>
      <c r="L15">
        <v>620</v>
      </c>
      <c r="M15">
        <f t="shared" si="1"/>
        <v>7.2289156626506035E-2</v>
      </c>
      <c r="N15">
        <f t="shared" si="2"/>
        <v>0.43478260869565216</v>
      </c>
      <c r="O15">
        <v>870</v>
      </c>
      <c r="P15">
        <v>143</v>
      </c>
      <c r="Q15">
        <f t="shared" si="3"/>
        <v>2.877697841726623E-2</v>
      </c>
    </row>
    <row r="16" spans="1:21" x14ac:dyDescent="0.25">
      <c r="I16">
        <v>375</v>
      </c>
      <c r="J16">
        <v>37.9</v>
      </c>
      <c r="K16">
        <f t="shared" si="0"/>
        <v>168.58759864000001</v>
      </c>
      <c r="L16">
        <v>620</v>
      </c>
      <c r="M16">
        <f t="shared" si="1"/>
        <v>9.6385542168674676E-2</v>
      </c>
      <c r="N16">
        <f t="shared" si="2"/>
        <v>0.57971014492753603</v>
      </c>
      <c r="O16">
        <v>860</v>
      </c>
      <c r="P16">
        <v>143</v>
      </c>
      <c r="Q16">
        <f t="shared" si="3"/>
        <v>2.877697841726623E-2</v>
      </c>
    </row>
    <row r="18" spans="9:17" ht="45" x14ac:dyDescent="0.25">
      <c r="I18" s="1" t="s">
        <v>5</v>
      </c>
      <c r="J18">
        <v>416</v>
      </c>
      <c r="M18" s="1" t="s">
        <v>11</v>
      </c>
      <c r="N18">
        <v>825</v>
      </c>
    </row>
    <row r="19" spans="9:17" ht="45" x14ac:dyDescent="0.25">
      <c r="I19" s="1" t="s">
        <v>6</v>
      </c>
      <c r="J19">
        <v>340</v>
      </c>
      <c r="M19" s="1" t="s">
        <v>12</v>
      </c>
      <c r="N19">
        <v>102</v>
      </c>
    </row>
    <row r="20" spans="9:17" x14ac:dyDescent="0.25">
      <c r="I20" s="1" t="s">
        <v>8</v>
      </c>
      <c r="J20">
        <f>1-J19/J18</f>
        <v>0.18269230769230771</v>
      </c>
      <c r="M20" s="2" t="s">
        <v>13</v>
      </c>
      <c r="N20" t="s">
        <v>21</v>
      </c>
    </row>
    <row r="22" spans="9:17" ht="30" x14ac:dyDescent="0.25">
      <c r="I22" s="1" t="s">
        <v>4</v>
      </c>
      <c r="J22" s="1" t="s">
        <v>0</v>
      </c>
      <c r="K22" s="1" t="s">
        <v>1</v>
      </c>
      <c r="L22" s="1" t="s">
        <v>7</v>
      </c>
      <c r="M22" s="1" t="s">
        <v>2</v>
      </c>
      <c r="N22" s="1" t="s">
        <v>3</v>
      </c>
      <c r="O22" s="1" t="s">
        <v>17</v>
      </c>
      <c r="P22" s="1" t="s">
        <v>15</v>
      </c>
      <c r="Q22" s="1" t="s">
        <v>16</v>
      </c>
    </row>
    <row r="23" spans="9:17" x14ac:dyDescent="0.25">
      <c r="I23">
        <v>399</v>
      </c>
      <c r="J23">
        <v>70</v>
      </c>
      <c r="K23">
        <f>J23* 4.4482216</f>
        <v>311.37551200000001</v>
      </c>
      <c r="L23">
        <v>620</v>
      </c>
      <c r="M23">
        <f>1-I23/$J$18</f>
        <v>4.0865384615384581E-2</v>
      </c>
      <c r="N23">
        <f>M23/$J$20</f>
        <v>0.22368421052631557</v>
      </c>
      <c r="O23">
        <v>815</v>
      </c>
      <c r="P23">
        <v>104</v>
      </c>
      <c r="Q23">
        <f>P23/$N$19-1</f>
        <v>1.9607843137254832E-2</v>
      </c>
    </row>
    <row r="24" spans="9:17" x14ac:dyDescent="0.25">
      <c r="I24">
        <v>408</v>
      </c>
      <c r="J24">
        <v>87.6</v>
      </c>
      <c r="K24">
        <f t="shared" ref="K24:K30" si="7">J24* 4.4482216</f>
        <v>389.66421215999998</v>
      </c>
      <c r="L24">
        <v>620</v>
      </c>
      <c r="M24">
        <f t="shared" ref="M24:M30" si="8">1-I24/$J$18</f>
        <v>1.9230769230769273E-2</v>
      </c>
      <c r="N24">
        <f t="shared" ref="N24:N30" si="9">M24/$J$20</f>
        <v>0.10526315789473707</v>
      </c>
      <c r="O24">
        <v>825</v>
      </c>
      <c r="P24">
        <v>103</v>
      </c>
      <c r="Q24">
        <f t="shared" ref="Q24:Q30" si="10">P24/$N$19-1</f>
        <v>9.8039215686274161E-3</v>
      </c>
    </row>
    <row r="25" spans="9:17" x14ac:dyDescent="0.25">
      <c r="I25">
        <v>341</v>
      </c>
      <c r="J25">
        <v>2.5</v>
      </c>
      <c r="K25">
        <f t="shared" si="7"/>
        <v>11.120554</v>
      </c>
      <c r="L25">
        <v>620</v>
      </c>
      <c r="M25">
        <f t="shared" si="8"/>
        <v>0.18028846153846156</v>
      </c>
      <c r="N25">
        <f t="shared" si="9"/>
        <v>0.98684210526315796</v>
      </c>
      <c r="O25">
        <v>759</v>
      </c>
      <c r="P25">
        <v>103</v>
      </c>
      <c r="Q25">
        <f t="shared" si="10"/>
        <v>9.8039215686274161E-3</v>
      </c>
    </row>
    <row r="26" spans="9:17" x14ac:dyDescent="0.25">
      <c r="I26">
        <v>340</v>
      </c>
      <c r="J26">
        <v>0.2</v>
      </c>
      <c r="K26">
        <f t="shared" si="7"/>
        <v>0.88964432000000004</v>
      </c>
      <c r="L26">
        <v>620</v>
      </c>
      <c r="M26">
        <f t="shared" si="8"/>
        <v>0.18269230769230771</v>
      </c>
      <c r="N26">
        <f t="shared" si="9"/>
        <v>1</v>
      </c>
      <c r="O26">
        <v>759</v>
      </c>
      <c r="P26">
        <v>103</v>
      </c>
      <c r="Q26">
        <f t="shared" si="10"/>
        <v>9.8039215686274161E-3</v>
      </c>
    </row>
    <row r="27" spans="9:17" x14ac:dyDescent="0.25">
      <c r="I27">
        <v>352</v>
      </c>
      <c r="J27">
        <v>21</v>
      </c>
      <c r="K27">
        <f t="shared" si="7"/>
        <v>93.412653599999999</v>
      </c>
      <c r="L27">
        <v>620</v>
      </c>
      <c r="M27">
        <f t="shared" si="8"/>
        <v>0.15384615384615385</v>
      </c>
      <c r="N27">
        <f t="shared" si="9"/>
        <v>0.84210526315789469</v>
      </c>
      <c r="O27">
        <v>774</v>
      </c>
      <c r="P27">
        <v>103</v>
      </c>
      <c r="Q27">
        <f t="shared" si="10"/>
        <v>9.8039215686274161E-3</v>
      </c>
    </row>
    <row r="28" spans="9:17" x14ac:dyDescent="0.25">
      <c r="I28">
        <v>363</v>
      </c>
      <c r="J28">
        <v>27.4</v>
      </c>
      <c r="K28">
        <f t="shared" si="7"/>
        <v>121.88127184</v>
      </c>
      <c r="L28">
        <v>620</v>
      </c>
      <c r="M28">
        <f t="shared" si="8"/>
        <v>0.12740384615384615</v>
      </c>
      <c r="N28">
        <f t="shared" si="9"/>
        <v>0.69736842105263142</v>
      </c>
      <c r="O28">
        <v>782</v>
      </c>
      <c r="P28">
        <v>105</v>
      </c>
      <c r="Q28">
        <f t="shared" si="10"/>
        <v>2.9411764705882248E-2</v>
      </c>
    </row>
    <row r="29" spans="9:17" x14ac:dyDescent="0.25">
      <c r="I29">
        <v>367</v>
      </c>
      <c r="J29">
        <v>31.1</v>
      </c>
      <c r="K29">
        <f t="shared" si="7"/>
        <v>138.33969176000002</v>
      </c>
      <c r="L29">
        <v>620</v>
      </c>
      <c r="M29">
        <f t="shared" si="8"/>
        <v>0.11778846153846156</v>
      </c>
      <c r="N29">
        <f t="shared" si="9"/>
        <v>0.64473684210526327</v>
      </c>
      <c r="O29">
        <v>786</v>
      </c>
      <c r="P29">
        <v>104</v>
      </c>
      <c r="Q29">
        <f t="shared" si="10"/>
        <v>1.9607843137254832E-2</v>
      </c>
    </row>
    <row r="30" spans="9:17" x14ac:dyDescent="0.25">
      <c r="I30">
        <v>385</v>
      </c>
      <c r="J30">
        <v>53.1</v>
      </c>
      <c r="K30">
        <f t="shared" si="7"/>
        <v>236.20056696</v>
      </c>
      <c r="L30">
        <v>620</v>
      </c>
      <c r="M30">
        <f t="shared" si="8"/>
        <v>7.4519230769230727E-2</v>
      </c>
      <c r="N30">
        <f t="shared" si="9"/>
        <v>0.40789473684210498</v>
      </c>
      <c r="O30">
        <v>806</v>
      </c>
      <c r="P30">
        <v>105</v>
      </c>
      <c r="Q30">
        <f t="shared" si="10"/>
        <v>2.9411764705882248E-2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E67D-A238-4925-A0DE-87F77397D646}">
  <dimension ref="A1:Q22"/>
  <sheetViews>
    <sheetView tabSelected="1" workbookViewId="0">
      <selection activeCell="I21" sqref="I21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455</v>
      </c>
      <c r="I1" s="1"/>
      <c r="M1" s="1"/>
    </row>
    <row r="2" spans="1:13" ht="30" x14ac:dyDescent="0.25">
      <c r="A2" s="1" t="s">
        <v>6</v>
      </c>
      <c r="B2">
        <v>383</v>
      </c>
      <c r="I2" s="1"/>
      <c r="M2" s="1"/>
    </row>
    <row r="3" spans="1:13" x14ac:dyDescent="0.25">
      <c r="A3" s="1" t="s">
        <v>8</v>
      </c>
      <c r="B3">
        <f>1-B2/B1</f>
        <v>0.15824175824175823</v>
      </c>
      <c r="I3" s="1"/>
      <c r="M3" s="2"/>
    </row>
    <row r="5" spans="1:13" s="1" customFormat="1" ht="6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380</v>
      </c>
      <c r="C6">
        <v>26</v>
      </c>
      <c r="D6">
        <v>620</v>
      </c>
      <c r="E6">
        <f>1-A6/$B$1</f>
        <v>0.1648351648351648</v>
      </c>
      <c r="F6">
        <f>E6/$B$3</f>
        <v>1.0416666666666665</v>
      </c>
    </row>
    <row r="7" spans="1:13" x14ac:dyDescent="0.25">
      <c r="A7">
        <v>386</v>
      </c>
      <c r="C7">
        <v>61</v>
      </c>
      <c r="D7">
        <v>620</v>
      </c>
      <c r="E7">
        <f t="shared" ref="E7:E18" si="0">1-A7/$B$1</f>
        <v>0.15164835164835166</v>
      </c>
      <c r="F7">
        <f t="shared" ref="F7:F18" si="1">E7/$B$3</f>
        <v>0.95833333333333348</v>
      </c>
    </row>
    <row r="8" spans="1:13" x14ac:dyDescent="0.25">
      <c r="A8">
        <v>409</v>
      </c>
      <c r="C8">
        <v>150</v>
      </c>
      <c r="D8">
        <v>620</v>
      </c>
      <c r="E8">
        <f t="shared" si="0"/>
        <v>0.10109890109890107</v>
      </c>
      <c r="F8">
        <f t="shared" si="1"/>
        <v>0.63888888888888873</v>
      </c>
    </row>
    <row r="9" spans="1:13" x14ac:dyDescent="0.25">
      <c r="A9">
        <v>391.5</v>
      </c>
      <c r="C9">
        <v>96</v>
      </c>
      <c r="D9">
        <v>620</v>
      </c>
      <c r="E9">
        <f t="shared" si="0"/>
        <v>0.13956043956043951</v>
      </c>
      <c r="F9">
        <f t="shared" si="1"/>
        <v>0.8819444444444442</v>
      </c>
    </row>
    <row r="10" spans="1:13" x14ac:dyDescent="0.25">
      <c r="A10">
        <v>394</v>
      </c>
      <c r="C10">
        <v>100</v>
      </c>
      <c r="D10">
        <v>620</v>
      </c>
      <c r="E10">
        <f t="shared" si="0"/>
        <v>0.13406593406593403</v>
      </c>
      <c r="F10">
        <f t="shared" si="1"/>
        <v>0.8472222222222221</v>
      </c>
    </row>
    <row r="11" spans="1:13" x14ac:dyDescent="0.25">
      <c r="A11">
        <v>396</v>
      </c>
      <c r="C11">
        <v>119</v>
      </c>
      <c r="D11">
        <v>620</v>
      </c>
      <c r="E11">
        <f t="shared" si="0"/>
        <v>0.12967032967032965</v>
      </c>
      <c r="F11">
        <f t="shared" si="1"/>
        <v>0.81944444444444442</v>
      </c>
    </row>
    <row r="12" spans="1:13" x14ac:dyDescent="0.25">
      <c r="A12">
        <v>405</v>
      </c>
      <c r="C12">
        <v>158</v>
      </c>
      <c r="D12">
        <v>620</v>
      </c>
      <c r="E12">
        <f t="shared" si="0"/>
        <v>0.10989010989010994</v>
      </c>
      <c r="F12">
        <f t="shared" si="1"/>
        <v>0.69444444444444486</v>
      </c>
    </row>
    <row r="13" spans="1:13" x14ac:dyDescent="0.25">
      <c r="A13">
        <v>417</v>
      </c>
      <c r="B13">
        <v>48.8</v>
      </c>
      <c r="C13">
        <f>B13*4.4482216</f>
        <v>217.07321407999999</v>
      </c>
      <c r="D13">
        <v>620</v>
      </c>
      <c r="E13">
        <f t="shared" si="0"/>
        <v>8.3516483516483553E-2</v>
      </c>
      <c r="F13">
        <f t="shared" si="1"/>
        <v>0.52777777777777801</v>
      </c>
      <c r="G13">
        <v>665</v>
      </c>
    </row>
    <row r="14" spans="1:13" x14ac:dyDescent="0.25">
      <c r="A14">
        <v>427</v>
      </c>
      <c r="B14">
        <v>58.9</v>
      </c>
      <c r="C14">
        <f t="shared" ref="C14:C18" si="2">B14*4.4482216</f>
        <v>262.00025224000001</v>
      </c>
      <c r="D14">
        <v>620</v>
      </c>
      <c r="E14">
        <f t="shared" si="0"/>
        <v>6.1538461538461542E-2</v>
      </c>
      <c r="F14">
        <f t="shared" si="1"/>
        <v>0.38888888888888895</v>
      </c>
      <c r="G14">
        <v>676</v>
      </c>
    </row>
    <row r="15" spans="1:13" x14ac:dyDescent="0.25">
      <c r="A15">
        <v>438</v>
      </c>
      <c r="B15">
        <v>75.400000000000006</v>
      </c>
      <c r="C15">
        <f t="shared" si="2"/>
        <v>335.39590864000002</v>
      </c>
      <c r="D15">
        <v>620</v>
      </c>
      <c r="E15">
        <f t="shared" si="0"/>
        <v>3.7362637362637341E-2</v>
      </c>
      <c r="F15">
        <f t="shared" si="1"/>
        <v>0.23611111111111099</v>
      </c>
      <c r="G15">
        <v>686</v>
      </c>
    </row>
    <row r="16" spans="1:13" x14ac:dyDescent="0.25">
      <c r="A16">
        <v>445</v>
      </c>
      <c r="B16">
        <v>91.5</v>
      </c>
      <c r="C16">
        <f t="shared" si="2"/>
        <v>407.01227640000002</v>
      </c>
      <c r="D16">
        <v>620</v>
      </c>
      <c r="E16">
        <f t="shared" si="0"/>
        <v>2.1978021978022011E-2</v>
      </c>
      <c r="F16">
        <f t="shared" si="1"/>
        <v>0.13888888888888912</v>
      </c>
      <c r="G16">
        <v>695</v>
      </c>
    </row>
    <row r="18" spans="9:17" x14ac:dyDescent="0.25">
      <c r="I18" s="1"/>
      <c r="M18" s="1"/>
    </row>
    <row r="19" spans="9:17" x14ac:dyDescent="0.25">
      <c r="I19" s="1"/>
      <c r="M19" s="1"/>
    </row>
    <row r="20" spans="9:17" x14ac:dyDescent="0.25">
      <c r="I20" s="1"/>
      <c r="M20" s="2"/>
    </row>
    <row r="22" spans="9:17" x14ac:dyDescent="0.25">
      <c r="I22" s="1"/>
      <c r="J22" s="1"/>
      <c r="K22" s="1"/>
      <c r="L22" s="1"/>
      <c r="M22" s="1"/>
      <c r="N22" s="1"/>
      <c r="O22" s="1"/>
      <c r="P22" s="1"/>
      <c r="Q2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11.2 cm, no T</vt:lpstr>
      <vt:lpstr>41.5 cm</vt:lpstr>
      <vt:lpstr>45.5 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2022-08-29T22:51:42Z</dcterms:created>
  <dcterms:modified xsi:type="dcterms:W3CDTF">2022-09-04T08:15:12Z</dcterms:modified>
</cp:coreProperties>
</file>