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C7A296F0-98F5-4BA5-B217-FF9383FF65C5}" xr6:coauthVersionLast="46" xr6:coauthVersionMax="46" xr10:uidLastSave="{00000000-0000-0000-0000-000000000000}"/>
  <bookViews>
    <workbookView xWindow="-28920" yWindow="-120" windowWidth="29040" windowHeight="15840" xr2:uid="{A8283C3B-726E-42DF-9D00-E4815286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4" i="1" l="1"/>
  <c r="AU25" i="1"/>
  <c r="AU26" i="1"/>
  <c r="AU27" i="1"/>
  <c r="AU18" i="1"/>
  <c r="AU19" i="1"/>
  <c r="AU20" i="1"/>
  <c r="AU21" i="1"/>
  <c r="AU12" i="1"/>
  <c r="AU13" i="1"/>
  <c r="AU14" i="1"/>
  <c r="AU15" i="1"/>
  <c r="AU6" i="1"/>
  <c r="AU7" i="1"/>
  <c r="AU8" i="1"/>
  <c r="AU9" i="1"/>
  <c r="AN24" i="1"/>
  <c r="AN25" i="1"/>
  <c r="AN26" i="1"/>
  <c r="AN27" i="1"/>
  <c r="AN18" i="1"/>
  <c r="AN19" i="1"/>
  <c r="AN20" i="1"/>
  <c r="AN21" i="1"/>
  <c r="AN12" i="1"/>
  <c r="AN13" i="1"/>
  <c r="AN14" i="1"/>
  <c r="AN15" i="1"/>
  <c r="AN6" i="1"/>
  <c r="AN7" i="1"/>
  <c r="AN8" i="1"/>
  <c r="AN9" i="1"/>
  <c r="AG24" i="1"/>
  <c r="AG25" i="1"/>
  <c r="AG26" i="1"/>
  <c r="AG27" i="1"/>
  <c r="AG18" i="1"/>
  <c r="AG19" i="1"/>
  <c r="AG20" i="1"/>
  <c r="AG21" i="1"/>
  <c r="AG12" i="1"/>
  <c r="AG13" i="1"/>
  <c r="AG14" i="1"/>
  <c r="AG15" i="1"/>
  <c r="AG6" i="1"/>
  <c r="AG7" i="1"/>
  <c r="AG8" i="1"/>
  <c r="AG9" i="1"/>
  <c r="AU4" i="1"/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AR27" i="1"/>
  <c r="AS27" i="1" s="1"/>
  <c r="AP27" i="1"/>
  <c r="AQ27" i="1" s="1"/>
  <c r="AK27" i="1"/>
  <c r="AL27" i="1" s="1"/>
  <c r="AI27" i="1"/>
  <c r="AJ27" i="1" s="1"/>
  <c r="AD27" i="1"/>
  <c r="AE27" i="1" s="1"/>
  <c r="AB27" i="1"/>
  <c r="AC27" i="1" s="1"/>
  <c r="O27" i="1"/>
  <c r="AR26" i="1"/>
  <c r="AS26" i="1" s="1"/>
  <c r="AP26" i="1"/>
  <c r="AQ26" i="1" s="1"/>
  <c r="AK26" i="1"/>
  <c r="AL26" i="1" s="1"/>
  <c r="AI26" i="1"/>
  <c r="AJ26" i="1" s="1"/>
  <c r="AD26" i="1"/>
  <c r="AE26" i="1" s="1"/>
  <c r="AB26" i="1"/>
  <c r="AC26" i="1" s="1"/>
  <c r="O26" i="1"/>
  <c r="AR25" i="1"/>
  <c r="AS25" i="1" s="1"/>
  <c r="AP25" i="1"/>
  <c r="AQ25" i="1" s="1"/>
  <c r="AK25" i="1"/>
  <c r="AL25" i="1" s="1"/>
  <c r="AI25" i="1"/>
  <c r="AJ25" i="1" s="1"/>
  <c r="AD25" i="1"/>
  <c r="AE25" i="1" s="1"/>
  <c r="AB25" i="1"/>
  <c r="AC25" i="1" s="1"/>
  <c r="O25" i="1"/>
  <c r="AR24" i="1"/>
  <c r="AS24" i="1" s="1"/>
  <c r="AP24" i="1"/>
  <c r="AQ24" i="1" s="1"/>
  <c r="AK24" i="1"/>
  <c r="AL24" i="1" s="1"/>
  <c r="AI24" i="1"/>
  <c r="AJ24" i="1" s="1"/>
  <c r="AD24" i="1"/>
  <c r="AE24" i="1" s="1"/>
  <c r="AB24" i="1"/>
  <c r="AC24" i="1" s="1"/>
  <c r="O24" i="1"/>
  <c r="AU23" i="1"/>
  <c r="AR23" i="1"/>
  <c r="AS23" i="1" s="1"/>
  <c r="AP23" i="1"/>
  <c r="AQ23" i="1" s="1"/>
  <c r="AN23" i="1"/>
  <c r="AK23" i="1"/>
  <c r="AL23" i="1" s="1"/>
  <c r="AI23" i="1"/>
  <c r="AJ23" i="1" s="1"/>
  <c r="AG23" i="1"/>
  <c r="AD23" i="1"/>
  <c r="AE23" i="1" s="1"/>
  <c r="AB23" i="1"/>
  <c r="AC23" i="1" s="1"/>
  <c r="O23" i="1"/>
  <c r="AU22" i="1"/>
  <c r="AR22" i="1"/>
  <c r="AS22" i="1" s="1"/>
  <c r="AP22" i="1"/>
  <c r="AQ22" i="1" s="1"/>
  <c r="AN22" i="1"/>
  <c r="AK22" i="1"/>
  <c r="AL22" i="1" s="1"/>
  <c r="AI22" i="1"/>
  <c r="AJ22" i="1" s="1"/>
  <c r="AG22" i="1"/>
  <c r="AD22" i="1"/>
  <c r="AE22" i="1" s="1"/>
  <c r="AB22" i="1"/>
  <c r="AC22" i="1" s="1"/>
  <c r="O22" i="1"/>
  <c r="AR21" i="1"/>
  <c r="AS21" i="1" s="1"/>
  <c r="AP21" i="1"/>
  <c r="AQ21" i="1" s="1"/>
  <c r="AK21" i="1"/>
  <c r="AL21" i="1" s="1"/>
  <c r="AI21" i="1"/>
  <c r="AJ21" i="1" s="1"/>
  <c r="AD21" i="1"/>
  <c r="AE21" i="1" s="1"/>
  <c r="AB21" i="1"/>
  <c r="AC21" i="1" s="1"/>
  <c r="O21" i="1"/>
  <c r="AR20" i="1"/>
  <c r="AS20" i="1" s="1"/>
  <c r="AP20" i="1"/>
  <c r="AQ20" i="1" s="1"/>
  <c r="AK20" i="1"/>
  <c r="AL20" i="1" s="1"/>
  <c r="AI20" i="1"/>
  <c r="AJ20" i="1" s="1"/>
  <c r="AD20" i="1"/>
  <c r="AE20" i="1" s="1"/>
  <c r="AB20" i="1"/>
  <c r="AC20" i="1" s="1"/>
  <c r="O20" i="1"/>
  <c r="AR19" i="1"/>
  <c r="AS19" i="1" s="1"/>
  <c r="AP19" i="1"/>
  <c r="AQ19" i="1" s="1"/>
  <c r="AK19" i="1"/>
  <c r="AL19" i="1" s="1"/>
  <c r="AI19" i="1"/>
  <c r="AJ19" i="1" s="1"/>
  <c r="AD19" i="1"/>
  <c r="AE19" i="1" s="1"/>
  <c r="AB19" i="1"/>
  <c r="AC19" i="1" s="1"/>
  <c r="O19" i="1"/>
  <c r="AR18" i="1"/>
  <c r="AS18" i="1" s="1"/>
  <c r="AP18" i="1"/>
  <c r="AQ18" i="1" s="1"/>
  <c r="AK18" i="1"/>
  <c r="AL18" i="1" s="1"/>
  <c r="AD18" i="1"/>
  <c r="AE18" i="1" s="1"/>
  <c r="AC18" i="1"/>
  <c r="AB18" i="1"/>
  <c r="O18" i="1"/>
  <c r="AU17" i="1"/>
  <c r="AP17" i="1"/>
  <c r="AQ17" i="1" s="1"/>
  <c r="AN17" i="1"/>
  <c r="AI17" i="1"/>
  <c r="AJ17" i="1" s="1"/>
  <c r="AG17" i="1"/>
  <c r="AB17" i="1"/>
  <c r="AC17" i="1" s="1"/>
  <c r="O17" i="1"/>
  <c r="AU16" i="1"/>
  <c r="AR16" i="1"/>
  <c r="AS16" i="1" s="1"/>
  <c r="AP16" i="1"/>
  <c r="AQ16" i="1" s="1"/>
  <c r="AN16" i="1"/>
  <c r="AK16" i="1"/>
  <c r="AL16" i="1" s="1"/>
  <c r="AI16" i="1"/>
  <c r="AJ16" i="1" s="1"/>
  <c r="AG16" i="1"/>
  <c r="AD16" i="1"/>
  <c r="AE16" i="1" s="1"/>
  <c r="AB16" i="1"/>
  <c r="AC16" i="1" s="1"/>
  <c r="O16" i="1"/>
  <c r="AS15" i="1"/>
  <c r="AQ15" i="1"/>
  <c r="AL15" i="1"/>
  <c r="AJ15" i="1"/>
  <c r="AE15" i="1"/>
  <c r="AC15" i="1"/>
  <c r="O15" i="1"/>
  <c r="AS14" i="1"/>
  <c r="AQ14" i="1"/>
  <c r="AL14" i="1"/>
  <c r="AJ14" i="1"/>
  <c r="AE14" i="1"/>
  <c r="AC14" i="1"/>
  <c r="O14" i="1"/>
  <c r="AS13" i="1"/>
  <c r="AQ13" i="1"/>
  <c r="AL13" i="1"/>
  <c r="AJ13" i="1"/>
  <c r="AE13" i="1"/>
  <c r="AC13" i="1"/>
  <c r="O13" i="1"/>
  <c r="AS12" i="1"/>
  <c r="AQ12" i="1"/>
  <c r="AL12" i="1"/>
  <c r="AJ12" i="1"/>
  <c r="AE12" i="1"/>
  <c r="AC12" i="1"/>
  <c r="O12" i="1"/>
  <c r="AU11" i="1"/>
  <c r="AS11" i="1"/>
  <c r="AQ11" i="1"/>
  <c r="AN11" i="1"/>
  <c r="AL11" i="1"/>
  <c r="AJ11" i="1"/>
  <c r="AG11" i="1"/>
  <c r="AE11" i="1"/>
  <c r="AC11" i="1"/>
  <c r="O11" i="1"/>
  <c r="AU10" i="1"/>
  <c r="AS10" i="1"/>
  <c r="AQ10" i="1"/>
  <c r="AN10" i="1"/>
  <c r="AL10" i="1"/>
  <c r="AJ10" i="1"/>
  <c r="AG10" i="1"/>
  <c r="AE10" i="1"/>
  <c r="AC10" i="1"/>
  <c r="O10" i="1"/>
  <c r="AS9" i="1"/>
  <c r="AQ9" i="1"/>
  <c r="AL9" i="1"/>
  <c r="AJ9" i="1"/>
  <c r="AE9" i="1"/>
  <c r="AC9" i="1"/>
  <c r="O9" i="1"/>
  <c r="AS8" i="1"/>
  <c r="AQ8" i="1"/>
  <c r="AL8" i="1"/>
  <c r="AJ8" i="1"/>
  <c r="AE8" i="1"/>
  <c r="AC8" i="1"/>
  <c r="O8" i="1"/>
  <c r="AS7" i="1"/>
  <c r="AQ7" i="1"/>
  <c r="AL7" i="1"/>
  <c r="AJ7" i="1"/>
  <c r="AE7" i="1"/>
  <c r="AC7" i="1"/>
  <c r="O7" i="1"/>
  <c r="AS6" i="1"/>
  <c r="AQ6" i="1"/>
  <c r="AL6" i="1"/>
  <c r="AI6" i="1"/>
  <c r="AI18" i="1" s="1"/>
  <c r="AJ18" i="1" s="1"/>
  <c r="AE6" i="1"/>
  <c r="AC6" i="1"/>
  <c r="O6" i="1"/>
  <c r="AU5" i="1"/>
  <c r="AR5" i="1"/>
  <c r="AS5" i="1" s="1"/>
  <c r="AQ5" i="1"/>
  <c r="AN5" i="1"/>
  <c r="AJ5" i="1"/>
  <c r="AG5" i="1"/>
  <c r="AD5" i="1"/>
  <c r="AK5" i="1" s="1"/>
  <c r="AC5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S4" i="1"/>
  <c r="AQ4" i="1"/>
  <c r="AN4" i="1"/>
  <c r="AL4" i="1"/>
  <c r="AJ4" i="1"/>
  <c r="AG4" i="1"/>
  <c r="AE4" i="1"/>
  <c r="AC4" i="1"/>
  <c r="O4" i="1"/>
  <c r="AL5" i="1" l="1"/>
  <c r="AK17" i="1"/>
  <c r="AL17" i="1" s="1"/>
  <c r="AE5" i="1"/>
  <c r="AJ6" i="1"/>
  <c r="AR17" i="1"/>
  <c r="AS17" i="1" s="1"/>
  <c r="AD17" i="1"/>
  <c r="AE17" i="1" s="1"/>
</calcChain>
</file>

<file path=xl/sharedStrings.xml><?xml version="1.0" encoding="utf-8"?>
<sst xmlns="http://schemas.openxmlformats.org/spreadsheetml/2006/main" count="183" uniqueCount="54">
  <si>
    <t>ID</t>
  </si>
  <si>
    <t>Front / Back</t>
  </si>
  <si>
    <t>Left / Right</t>
  </si>
  <si>
    <t>Joint</t>
  </si>
  <si>
    <t>Extensor / Flexor</t>
  </si>
  <si>
    <t>Tension Domain</t>
  </si>
  <si>
    <t>Desired Pressure</t>
  </si>
  <si>
    <t>Measured Pressure</t>
  </si>
  <si>
    <t>Max Pressure</t>
  </si>
  <si>
    <t>Max Strain</t>
  </si>
  <si>
    <t>Muscle Length</t>
  </si>
  <si>
    <t>Velocity</t>
  </si>
  <si>
    <t>Yank</t>
  </si>
  <si>
    <t>c0</t>
  </si>
  <si>
    <t>c1</t>
  </si>
  <si>
    <t>c2</t>
  </si>
  <si>
    <t>c3</t>
  </si>
  <si>
    <t>c4</t>
  </si>
  <si>
    <t>c5</t>
  </si>
  <si>
    <t>c6</t>
  </si>
  <si>
    <t>Attachment Point 1</t>
  </si>
  <si>
    <t>Attachment Point 2</t>
  </si>
  <si>
    <t>Attachment Point 3</t>
  </si>
  <si>
    <t>Lower</t>
  </si>
  <si>
    <t>Upper</t>
  </si>
  <si>
    <t>J</t>
  </si>
  <si>
    <t>x</t>
  </si>
  <si>
    <t>y</t>
  </si>
  <si>
    <t>z</t>
  </si>
  <si>
    <t>[#]</t>
  </si>
  <si>
    <t>[-]</t>
  </si>
  <si>
    <t>[N]</t>
  </si>
  <si>
    <t>[Pa]</t>
  </si>
  <si>
    <t>[in]</t>
  </si>
  <si>
    <t>[m]</t>
  </si>
  <si>
    <t>[m/s]</t>
  </si>
  <si>
    <t>[N/s]</t>
  </si>
  <si>
    <t>[1/N]</t>
  </si>
  <si>
    <t>[Pa/N]</t>
  </si>
  <si>
    <t>Front</t>
  </si>
  <si>
    <t>Left</t>
  </si>
  <si>
    <t>Scapula</t>
  </si>
  <si>
    <t>Shoulder</t>
  </si>
  <si>
    <t>Wrist</t>
  </si>
  <si>
    <t>Back</t>
  </si>
  <si>
    <t>Hip</t>
  </si>
  <si>
    <t>Knee</t>
  </si>
  <si>
    <t>Ankle</t>
  </si>
  <si>
    <t>Right</t>
  </si>
  <si>
    <t>Desired Tension</t>
  </si>
  <si>
    <t>Measured Tension</t>
  </si>
  <si>
    <t>Resting Muscle Length</t>
  </si>
  <si>
    <t>Ext</t>
  </si>
  <si>
    <t>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</si>
</sst>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1" fillId="2" borderId="2" xfId="1" applyBorder="1"/>
    <xf numFmtId="0" fontId="1" fillId="2" borderId="3" xfId="1" applyBorder="1"/>
    <xf numFmtId="11" fontId="1" fillId="2" borderId="3" xfId="1" applyNumberFormat="1" applyBorder="1"/>
    <xf numFmtId="0" fontId="1" fillId="2" borderId="4" xfId="1" applyBorder="1"/>
    <xf numFmtId="0" fontId="1" fillId="2" borderId="0" xfId="1" applyBorder="1"/>
    <xf numFmtId="11" fontId="1" fillId="2" borderId="0" xfId="1" applyNumberFormat="1" applyBorder="1"/>
    <xf numFmtId="0" fontId="1" fillId="2" borderId="5" xfId="1" applyBorder="1"/>
    <xf numFmtId="0" fontId="1" fillId="2" borderId="6" xfId="1" applyBorder="1"/>
    <xf numFmtId="11" fontId="1" fillId="2" borderId="6" xfId="1" applyNumberFormat="1" applyBorder="1"/>
    <xf numFmtId="0" fontId="1" fillId="3" borderId="2" xfId="2" applyBorder="1"/>
    <xf numFmtId="0" fontId="1" fillId="3" borderId="3" xfId="2" applyBorder="1"/>
    <xf numFmtId="11" fontId="1" fillId="3" borderId="3" xfId="2" applyNumberFormat="1" applyBorder="1"/>
    <xf numFmtId="0" fontId="1" fillId="3" borderId="4" xfId="2" applyBorder="1"/>
    <xf numFmtId="0" fontId="1" fillId="3" borderId="0" xfId="2" applyBorder="1"/>
    <xf numFmtId="11" fontId="1" fillId="3" borderId="0" xfId="2" applyNumberFormat="1" applyBorder="1"/>
    <xf numFmtId="0" fontId="1" fillId="3" borderId="5" xfId="2" applyBorder="1"/>
    <xf numFmtId="0" fontId="1" fillId="3" borderId="6" xfId="2" applyBorder="1"/>
    <xf numFmtId="11" fontId="1" fillId="3" borderId="6" xfId="2" applyNumberFormat="1" applyBorder="1"/>
    <xf numFmtId="0" fontId="1" fillId="5" borderId="2" xfId="4" applyBorder="1"/>
    <xf numFmtId="0" fontId="1" fillId="5" borderId="3" xfId="4" applyBorder="1"/>
    <xf numFmtId="11" fontId="1" fillId="5" borderId="3" xfId="4" applyNumberFormat="1" applyBorder="1"/>
    <xf numFmtId="0" fontId="1" fillId="5" borderId="4" xfId="4" applyBorder="1"/>
    <xf numFmtId="0" fontId="1" fillId="5" borderId="0" xfId="4" applyBorder="1"/>
    <xf numFmtId="11" fontId="1" fillId="5" borderId="0" xfId="4" applyNumberFormat="1" applyBorder="1"/>
    <xf numFmtId="0" fontId="1" fillId="5" borderId="5" xfId="4" applyBorder="1"/>
    <xf numFmtId="0" fontId="1" fillId="5" borderId="6" xfId="4" applyBorder="1"/>
    <xf numFmtId="11" fontId="1" fillId="5" borderId="6" xfId="4" applyNumberFormat="1" applyBorder="1"/>
    <xf numFmtId="0" fontId="1" fillId="6" borderId="2" xfId="5" applyBorder="1"/>
    <xf numFmtId="0" fontId="1" fillId="6" borderId="3" xfId="5" applyBorder="1"/>
    <xf numFmtId="11" fontId="1" fillId="6" borderId="3" xfId="5" applyNumberFormat="1" applyBorder="1"/>
    <xf numFmtId="0" fontId="1" fillId="6" borderId="4" xfId="5" applyBorder="1"/>
    <xf numFmtId="0" fontId="1" fillId="6" borderId="0" xfId="5" applyBorder="1"/>
    <xf numFmtId="11" fontId="1" fillId="6" borderId="0" xfId="5" applyNumberFormat="1" applyBorder="1"/>
    <xf numFmtId="0" fontId="1" fillId="6" borderId="5" xfId="5" applyBorder="1"/>
    <xf numFmtId="0" fontId="1" fillId="6" borderId="6" xfId="5" applyBorder="1"/>
    <xf numFmtId="11" fontId="1" fillId="6" borderId="6" xfId="5" applyNumberFormat="1" applyBorder="1"/>
    <xf numFmtId="0" fontId="2" fillId="4" borderId="1" xfId="3" applyFont="1" applyBorder="1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 vertical="center" wrapText="1"/>
    </xf>
  </cellXfs>
  <cellStyles count="6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E380-CC9C-4E7D-BFB5-5F3EC17D25AC}">
  <dimension ref="A1:AU27"/>
  <sheetViews>
    <sheetView tabSelected="1" workbookViewId="0">
      <pane xSplit="5715" ySplit="1200" topLeftCell="AD4" activePane="bottomLeft"/>
      <selection activeCell="H1" sqref="A1:XFD14"/>
      <selection pane="topRight" activeCell="AV1" sqref="AV1"/>
      <selection pane="bottomLeft" activeCell="E27" sqref="E27"/>
      <selection pane="bottomRight" activeCell="AV5" sqref="AV5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.140625" customWidth="1"/>
    <col min="7" max="7" width="9.7109375" customWidth="1"/>
    <col min="8" max="9" width="8.7109375" customWidth="1"/>
    <col min="10" max="10" width="9" customWidth="1"/>
    <col min="11" max="11" width="10.5703125" customWidth="1"/>
    <col min="12" max="12" width="12.85546875" bestFit="1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8.5703125" bestFit="1" customWidth="1"/>
    <col min="22" max="23" width="3.140625" bestFit="1" customWidth="1"/>
    <col min="24" max="24" width="9" bestFit="1" customWidth="1"/>
    <col min="25" max="26" width="8.5703125" bestFit="1" customWidth="1"/>
    <col min="27" max="27" width="3.42578125" bestFit="1" customWidth="1"/>
    <col min="34" max="34" width="3.42578125" bestFit="1" customWidth="1"/>
    <col min="41" max="41" width="3.42578125" bestFit="1" customWidth="1"/>
  </cols>
  <sheetData>
    <row r="1" spans="1:47" s="37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1" t="s">
        <v>49</v>
      </c>
      <c r="G1" s="41" t="s">
        <v>50</v>
      </c>
      <c r="H1" s="39" t="s">
        <v>5</v>
      </c>
      <c r="I1" s="39"/>
      <c r="J1" s="41" t="s">
        <v>6</v>
      </c>
      <c r="K1" s="41" t="s">
        <v>7</v>
      </c>
      <c r="L1" s="39" t="s">
        <v>8</v>
      </c>
      <c r="M1" s="39" t="s">
        <v>9</v>
      </c>
      <c r="N1" s="39" t="s">
        <v>10</v>
      </c>
      <c r="O1" s="39"/>
      <c r="P1" s="41" t="s">
        <v>51</v>
      </c>
      <c r="Q1" s="41"/>
      <c r="R1" s="39" t="s">
        <v>11</v>
      </c>
      <c r="S1" s="39" t="s">
        <v>12</v>
      </c>
      <c r="T1" s="39" t="s">
        <v>13</v>
      </c>
      <c r="U1" s="39" t="s">
        <v>14</v>
      </c>
      <c r="V1" s="39" t="s">
        <v>15</v>
      </c>
      <c r="W1" s="39" t="s">
        <v>16</v>
      </c>
      <c r="X1" s="39" t="s">
        <v>17</v>
      </c>
      <c r="Y1" s="39" t="s">
        <v>18</v>
      </c>
      <c r="Z1" s="39" t="s">
        <v>19</v>
      </c>
      <c r="AA1" s="39" t="s">
        <v>20</v>
      </c>
      <c r="AB1" s="39"/>
      <c r="AC1" s="39"/>
      <c r="AD1" s="39"/>
      <c r="AE1" s="39"/>
      <c r="AF1" s="39"/>
      <c r="AG1" s="39"/>
      <c r="AH1" s="39" t="s">
        <v>21</v>
      </c>
      <c r="AI1" s="39"/>
      <c r="AJ1" s="39"/>
      <c r="AK1" s="39"/>
      <c r="AL1" s="39"/>
      <c r="AM1" s="39"/>
      <c r="AN1" s="39"/>
      <c r="AO1" s="39" t="s">
        <v>22</v>
      </c>
      <c r="AP1" s="39"/>
      <c r="AQ1" s="39"/>
      <c r="AR1" s="39"/>
      <c r="AS1" s="39"/>
      <c r="AT1" s="39"/>
      <c r="AU1" s="39"/>
    </row>
    <row r="2" spans="1:47" s="37" customFormat="1" x14ac:dyDescent="0.25">
      <c r="A2" s="39"/>
      <c r="B2" s="39"/>
      <c r="C2" s="39"/>
      <c r="D2" s="39"/>
      <c r="E2" s="39"/>
      <c r="F2" s="41"/>
      <c r="G2" s="41"/>
      <c r="H2" s="38" t="s">
        <v>23</v>
      </c>
      <c r="I2" s="38" t="s">
        <v>24</v>
      </c>
      <c r="J2" s="41"/>
      <c r="K2" s="41"/>
      <c r="L2" s="39"/>
      <c r="M2" s="39"/>
      <c r="N2" s="39"/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8" t="s">
        <v>25</v>
      </c>
      <c r="AB2" s="40" t="s">
        <v>26</v>
      </c>
      <c r="AC2" s="40"/>
      <c r="AD2" s="40" t="s">
        <v>27</v>
      </c>
      <c r="AE2" s="40"/>
      <c r="AF2" s="40" t="s">
        <v>28</v>
      </c>
      <c r="AG2" s="40"/>
      <c r="AH2" s="38" t="s">
        <v>25</v>
      </c>
      <c r="AI2" s="40" t="s">
        <v>26</v>
      </c>
      <c r="AJ2" s="40"/>
      <c r="AK2" s="40" t="s">
        <v>27</v>
      </c>
      <c r="AL2" s="40"/>
      <c r="AM2" s="40" t="s">
        <v>28</v>
      </c>
      <c r="AN2" s="40"/>
      <c r="AO2" s="38" t="s">
        <v>25</v>
      </c>
      <c r="AP2" s="40" t="s">
        <v>26</v>
      </c>
      <c r="AQ2" s="40"/>
      <c r="AR2" s="40" t="s">
        <v>27</v>
      </c>
      <c r="AS2" s="40"/>
      <c r="AT2" s="40" t="s">
        <v>28</v>
      </c>
      <c r="AU2" s="40"/>
    </row>
    <row r="3" spans="1:47" s="37" customFormat="1" x14ac:dyDescent="0.25">
      <c r="A3" s="37" t="s">
        <v>29</v>
      </c>
      <c r="B3" s="37" t="s">
        <v>30</v>
      </c>
      <c r="C3" s="37" t="s">
        <v>30</v>
      </c>
      <c r="D3" s="37" t="s">
        <v>30</v>
      </c>
      <c r="E3" s="37" t="s">
        <v>30</v>
      </c>
      <c r="F3" s="37" t="s">
        <v>31</v>
      </c>
      <c r="G3" s="37" t="s">
        <v>31</v>
      </c>
      <c r="H3" s="37" t="s">
        <v>31</v>
      </c>
      <c r="I3" s="37" t="s">
        <v>31</v>
      </c>
      <c r="J3" s="37" t="s">
        <v>32</v>
      </c>
      <c r="K3" s="37" t="s">
        <v>32</v>
      </c>
      <c r="L3" s="37" t="s">
        <v>32</v>
      </c>
      <c r="M3" s="37" t="s">
        <v>30</v>
      </c>
      <c r="N3" s="37" t="s">
        <v>33</v>
      </c>
      <c r="O3" s="37" t="s">
        <v>34</v>
      </c>
      <c r="P3" s="37" t="s">
        <v>33</v>
      </c>
      <c r="Q3" s="37" t="s">
        <v>34</v>
      </c>
      <c r="R3" s="37" t="s">
        <v>35</v>
      </c>
      <c r="S3" s="37" t="s">
        <v>36</v>
      </c>
      <c r="T3" s="37" t="s">
        <v>32</v>
      </c>
      <c r="U3" s="37" t="s">
        <v>32</v>
      </c>
      <c r="V3" s="37" t="s">
        <v>30</v>
      </c>
      <c r="W3" s="37" t="s">
        <v>30</v>
      </c>
      <c r="X3" s="37" t="s">
        <v>37</v>
      </c>
      <c r="Y3" s="37" t="s">
        <v>38</v>
      </c>
      <c r="Z3" s="37" t="s">
        <v>32</v>
      </c>
      <c r="AA3" s="37" t="s">
        <v>29</v>
      </c>
      <c r="AB3" s="37" t="s">
        <v>33</v>
      </c>
      <c r="AC3" s="37" t="s">
        <v>34</v>
      </c>
      <c r="AD3" s="37" t="s">
        <v>33</v>
      </c>
      <c r="AE3" s="37" t="s">
        <v>34</v>
      </c>
      <c r="AF3" s="37" t="s">
        <v>33</v>
      </c>
      <c r="AG3" s="37" t="s">
        <v>34</v>
      </c>
      <c r="AH3" s="37" t="s">
        <v>29</v>
      </c>
      <c r="AI3" s="37" t="s">
        <v>33</v>
      </c>
      <c r="AJ3" s="37" t="s">
        <v>34</v>
      </c>
      <c r="AK3" s="37" t="s">
        <v>33</v>
      </c>
      <c r="AL3" s="37" t="s">
        <v>34</v>
      </c>
      <c r="AM3" s="37" t="s">
        <v>33</v>
      </c>
      <c r="AN3" s="37" t="s">
        <v>34</v>
      </c>
      <c r="AO3" s="37" t="s">
        <v>29</v>
      </c>
      <c r="AP3" s="37" t="s">
        <v>33</v>
      </c>
      <c r="AQ3" s="37" t="s">
        <v>34</v>
      </c>
      <c r="AR3" s="37" t="s">
        <v>33</v>
      </c>
      <c r="AS3" s="37" t="s">
        <v>34</v>
      </c>
      <c r="AT3" s="37" t="s">
        <v>33</v>
      </c>
      <c r="AU3" s="37" t="s">
        <v>34</v>
      </c>
    </row>
    <row r="4" spans="1:47" s="2" customFormat="1" x14ac:dyDescent="0.25">
      <c r="A4" s="1">
        <v>39</v>
      </c>
      <c r="B4" s="2" t="s">
        <v>39</v>
      </c>
      <c r="C4" s="2" t="s">
        <v>40</v>
      </c>
      <c r="D4" s="2" t="s">
        <v>41</v>
      </c>
      <c r="E4" s="2" t="s">
        <v>52</v>
      </c>
      <c r="F4" s="2">
        <v>0</v>
      </c>
      <c r="G4" s="2">
        <v>0</v>
      </c>
      <c r="H4" s="2">
        <v>0</v>
      </c>
      <c r="I4" s="2">
        <v>450</v>
      </c>
      <c r="J4" s="2">
        <v>0</v>
      </c>
      <c r="K4" s="2">
        <v>0</v>
      </c>
      <c r="L4" s="2">
        <v>620528</v>
      </c>
      <c r="M4" s="2">
        <v>0.16</v>
      </c>
      <c r="N4" s="2">
        <v>13</v>
      </c>
      <c r="O4" s="2">
        <f>0.0254*N4</f>
        <v>0.33019999999999999</v>
      </c>
      <c r="P4" s="2">
        <v>13</v>
      </c>
      <c r="Q4" s="2">
        <f>0.0254*P4</f>
        <v>0.33019999999999999</v>
      </c>
      <c r="R4" s="2">
        <v>0</v>
      </c>
      <c r="S4" s="2">
        <v>0</v>
      </c>
      <c r="T4" s="3">
        <v>254300</v>
      </c>
      <c r="U4" s="3">
        <v>192000</v>
      </c>
      <c r="V4" s="2">
        <v>2.0265</v>
      </c>
      <c r="W4" s="2">
        <v>-0.46100000000000002</v>
      </c>
      <c r="X4" s="3">
        <v>-3.3100000000000002E-4</v>
      </c>
      <c r="Y4" s="3">
        <v>1230</v>
      </c>
      <c r="Z4" s="3">
        <v>15600</v>
      </c>
      <c r="AA4" s="2">
        <v>0</v>
      </c>
      <c r="AB4" s="2">
        <v>6.4375</v>
      </c>
      <c r="AC4" s="2">
        <f>0.0254*AB4</f>
        <v>0.16351250000000001</v>
      </c>
      <c r="AD4" s="2">
        <v>1.6875</v>
      </c>
      <c r="AE4" s="2">
        <f>0.0254*AD4</f>
        <v>4.2862499999999998E-2</v>
      </c>
      <c r="AF4" s="2">
        <v>2.7656239999999999</v>
      </c>
      <c r="AG4" s="2">
        <f>0.0254*AF4</f>
        <v>7.0246849599999994E-2</v>
      </c>
      <c r="AH4" s="2">
        <v>0</v>
      </c>
      <c r="AI4" s="2">
        <v>-6.4375</v>
      </c>
      <c r="AJ4" s="2">
        <f>0.0254*AI4</f>
        <v>-0.16351250000000001</v>
      </c>
      <c r="AK4" s="2">
        <v>1.6875</v>
      </c>
      <c r="AL4" s="2">
        <f>0.0254*AK4</f>
        <v>4.2862499999999998E-2</v>
      </c>
      <c r="AM4" s="2">
        <v>2.7656239999999999</v>
      </c>
      <c r="AN4" s="2">
        <f>0.0254*AM4</f>
        <v>7.0246849599999994E-2</v>
      </c>
      <c r="AO4" s="2">
        <v>1</v>
      </c>
      <c r="AP4" s="2">
        <v>-9.5625</v>
      </c>
      <c r="AQ4" s="2">
        <f>0.0254*AP4</f>
        <v>-0.24288749999999998</v>
      </c>
      <c r="AR4" s="2">
        <v>0.75</v>
      </c>
      <c r="AS4" s="2">
        <f>0.0254*AR4</f>
        <v>1.9049999999999997E-2</v>
      </c>
      <c r="AT4" s="2">
        <v>2.7656239999999999</v>
      </c>
      <c r="AU4" s="2">
        <f>0.0254*AT4</f>
        <v>7.0246849599999994E-2</v>
      </c>
    </row>
    <row r="5" spans="1:47" s="5" customFormat="1" x14ac:dyDescent="0.25">
      <c r="A5" s="4">
        <f>A4+1</f>
        <v>40</v>
      </c>
      <c r="B5" s="5" t="s">
        <v>39</v>
      </c>
      <c r="C5" s="5" t="s">
        <v>40</v>
      </c>
      <c r="D5" s="5" t="s">
        <v>41</v>
      </c>
      <c r="E5" s="5" t="s">
        <v>53</v>
      </c>
      <c r="F5" s="5">
        <v>0</v>
      </c>
      <c r="G5" s="5">
        <v>0</v>
      </c>
      <c r="H5" s="5">
        <v>0</v>
      </c>
      <c r="I5" s="5">
        <v>450</v>
      </c>
      <c r="J5" s="5">
        <v>0</v>
      </c>
      <c r="K5" s="5">
        <v>0</v>
      </c>
      <c r="L5" s="5">
        <v>620528</v>
      </c>
      <c r="M5" s="5">
        <v>0.16</v>
      </c>
      <c r="N5" s="5">
        <v>13</v>
      </c>
      <c r="O5" s="5">
        <f t="shared" ref="O5:Q27" si="0">0.0254*N5</f>
        <v>0.33019999999999999</v>
      </c>
      <c r="P5" s="5">
        <v>13</v>
      </c>
      <c r="Q5" s="5">
        <f t="shared" si="0"/>
        <v>0.33019999999999999</v>
      </c>
      <c r="R5" s="5">
        <v>0</v>
      </c>
      <c r="S5" s="5">
        <v>0</v>
      </c>
      <c r="T5" s="6">
        <v>254300</v>
      </c>
      <c r="U5" s="6">
        <v>192000</v>
      </c>
      <c r="V5" s="5">
        <v>2.0265</v>
      </c>
      <c r="W5" s="5">
        <v>-0.46100000000000002</v>
      </c>
      <c r="X5" s="6">
        <v>-3.3100000000000002E-4</v>
      </c>
      <c r="Y5" s="6">
        <v>1230</v>
      </c>
      <c r="Z5" s="6">
        <v>15600</v>
      </c>
      <c r="AA5" s="5">
        <v>0</v>
      </c>
      <c r="AB5" s="5">
        <v>6.4375</v>
      </c>
      <c r="AC5" s="5">
        <f t="shared" ref="AC5:AC27" si="1">0.0254*AB5</f>
        <v>0.16351250000000001</v>
      </c>
      <c r="AD5" s="5">
        <f>AD4-0.875</f>
        <v>0.8125</v>
      </c>
      <c r="AE5" s="5">
        <f t="shared" ref="AE5:AE27" si="2">0.0254*AD5</f>
        <v>2.06375E-2</v>
      </c>
      <c r="AF5" s="5">
        <v>2.7656239999999999</v>
      </c>
      <c r="AG5" s="5">
        <f t="shared" ref="AG5:AG27" si="3">0.0254*AF5</f>
        <v>7.0246849599999994E-2</v>
      </c>
      <c r="AH5" s="5">
        <v>0</v>
      </c>
      <c r="AI5" s="5">
        <v>-6.4375</v>
      </c>
      <c r="AJ5" s="5">
        <f t="shared" ref="AJ5:AJ27" si="4">0.0254*AI5</f>
        <v>-0.16351250000000001</v>
      </c>
      <c r="AK5" s="5">
        <f>AD5</f>
        <v>0.8125</v>
      </c>
      <c r="AL5" s="5">
        <f t="shared" ref="AL5:AL27" si="5">0.0254*AK5</f>
        <v>2.06375E-2</v>
      </c>
      <c r="AM5" s="5">
        <v>2.7656239999999999</v>
      </c>
      <c r="AN5" s="5">
        <f t="shared" ref="AN5:AN27" si="6">0.0254*AM5</f>
        <v>7.0246849599999994E-2</v>
      </c>
      <c r="AO5" s="5">
        <v>1</v>
      </c>
      <c r="AP5" s="5">
        <v>-9.5625</v>
      </c>
      <c r="AQ5" s="5">
        <f t="shared" ref="AQ5:AQ27" si="7">0.0254*AP5</f>
        <v>-0.24288749999999998</v>
      </c>
      <c r="AR5" s="5">
        <f>AR4+1</f>
        <v>1.75</v>
      </c>
      <c r="AS5" s="5">
        <f t="shared" ref="AS5:AS27" si="8">0.0254*AR5</f>
        <v>4.4449999999999996E-2</v>
      </c>
      <c r="AT5" s="5">
        <v>2.7656239999999999</v>
      </c>
      <c r="AU5" s="5">
        <f t="shared" ref="AU5:AU27" si="9">0.0254*AT5</f>
        <v>7.0246849599999994E-2</v>
      </c>
    </row>
    <row r="6" spans="1:47" s="5" customFormat="1" x14ac:dyDescent="0.25">
      <c r="A6" s="4">
        <f t="shared" ref="A6:A27" si="10">A5+1</f>
        <v>41</v>
      </c>
      <c r="B6" s="5" t="s">
        <v>39</v>
      </c>
      <c r="C6" s="5" t="s">
        <v>40</v>
      </c>
      <c r="D6" s="5" t="s">
        <v>42</v>
      </c>
      <c r="E6" s="5" t="s">
        <v>52</v>
      </c>
      <c r="F6" s="5">
        <v>0</v>
      </c>
      <c r="G6" s="5">
        <v>0</v>
      </c>
      <c r="H6" s="5">
        <v>0</v>
      </c>
      <c r="I6" s="5">
        <v>450</v>
      </c>
      <c r="J6" s="5">
        <v>0</v>
      </c>
      <c r="K6" s="5">
        <v>0</v>
      </c>
      <c r="L6" s="5">
        <v>620528</v>
      </c>
      <c r="M6" s="5">
        <v>0.16</v>
      </c>
      <c r="N6" s="5">
        <v>5.125</v>
      </c>
      <c r="O6" s="5">
        <f t="shared" si="0"/>
        <v>0.13017499999999999</v>
      </c>
      <c r="P6" s="5">
        <v>5.125</v>
      </c>
      <c r="Q6" s="5">
        <f t="shared" si="0"/>
        <v>0.13017499999999999</v>
      </c>
      <c r="R6" s="5">
        <v>0</v>
      </c>
      <c r="S6" s="5">
        <v>0</v>
      </c>
      <c r="T6" s="6">
        <v>254300</v>
      </c>
      <c r="U6" s="6">
        <v>192000</v>
      </c>
      <c r="V6" s="5">
        <v>2.0265</v>
      </c>
      <c r="W6" s="5">
        <v>-0.46100000000000002</v>
      </c>
      <c r="X6" s="6">
        <v>-3.3100000000000002E-4</v>
      </c>
      <c r="Y6" s="6">
        <v>1230</v>
      </c>
      <c r="Z6" s="6">
        <v>15600</v>
      </c>
      <c r="AA6" s="5">
        <v>1</v>
      </c>
      <c r="AB6" s="5">
        <v>-10.504250000000001</v>
      </c>
      <c r="AC6" s="5">
        <f t="shared" si="1"/>
        <v>-0.26680795000000002</v>
      </c>
      <c r="AD6" s="5">
        <v>2.2999999999999998</v>
      </c>
      <c r="AE6" s="5">
        <f t="shared" si="2"/>
        <v>5.8419999999999993E-2</v>
      </c>
      <c r="AF6" s="5">
        <v>4.0625</v>
      </c>
      <c r="AG6" s="5">
        <f t="shared" si="3"/>
        <v>0.1031875</v>
      </c>
      <c r="AH6" s="5">
        <v>1</v>
      </c>
      <c r="AI6" s="5">
        <f>AB6</f>
        <v>-10.504250000000001</v>
      </c>
      <c r="AJ6" s="5">
        <f t="shared" si="4"/>
        <v>-0.26680795000000002</v>
      </c>
      <c r="AK6" s="5">
        <v>-4.5625</v>
      </c>
      <c r="AL6" s="5">
        <f t="shared" si="5"/>
        <v>-0.11588749999999999</v>
      </c>
      <c r="AM6" s="5">
        <v>4.0625</v>
      </c>
      <c r="AN6" s="5">
        <f t="shared" si="6"/>
        <v>0.1031875</v>
      </c>
      <c r="AO6" s="5">
        <v>2</v>
      </c>
      <c r="AP6" s="5">
        <v>-10.375</v>
      </c>
      <c r="AQ6" s="5">
        <f t="shared" si="7"/>
        <v>-0.26352500000000001</v>
      </c>
      <c r="AR6" s="5">
        <v>-5.3125</v>
      </c>
      <c r="AS6" s="5">
        <f t="shared" si="8"/>
        <v>-0.13493749999999999</v>
      </c>
      <c r="AT6" s="5">
        <v>4.0625</v>
      </c>
      <c r="AU6" s="5">
        <f t="shared" si="9"/>
        <v>0.1031875</v>
      </c>
    </row>
    <row r="7" spans="1:47" s="5" customFormat="1" x14ac:dyDescent="0.25">
      <c r="A7" s="4">
        <f t="shared" si="10"/>
        <v>42</v>
      </c>
      <c r="B7" s="5" t="s">
        <v>39</v>
      </c>
      <c r="C7" s="5" t="s">
        <v>40</v>
      </c>
      <c r="D7" s="5" t="s">
        <v>42</v>
      </c>
      <c r="E7" s="5" t="s">
        <v>53</v>
      </c>
      <c r="F7" s="5">
        <v>0</v>
      </c>
      <c r="G7" s="5">
        <v>0</v>
      </c>
      <c r="H7" s="5">
        <v>0</v>
      </c>
      <c r="I7" s="5">
        <v>450</v>
      </c>
      <c r="J7" s="5">
        <v>0</v>
      </c>
      <c r="K7" s="5">
        <v>0</v>
      </c>
      <c r="L7" s="5">
        <v>620528</v>
      </c>
      <c r="M7" s="5">
        <v>0.16</v>
      </c>
      <c r="N7" s="5">
        <v>5.125</v>
      </c>
      <c r="O7" s="5">
        <f t="shared" si="0"/>
        <v>0.13017499999999999</v>
      </c>
      <c r="P7" s="5">
        <v>5.125</v>
      </c>
      <c r="Q7" s="5">
        <f t="shared" si="0"/>
        <v>0.13017499999999999</v>
      </c>
      <c r="R7" s="5">
        <v>0</v>
      </c>
      <c r="S7" s="5">
        <v>0</v>
      </c>
      <c r="T7" s="6">
        <v>254300</v>
      </c>
      <c r="U7" s="6">
        <v>192000</v>
      </c>
      <c r="V7" s="5">
        <v>2.0265</v>
      </c>
      <c r="W7" s="5">
        <v>-0.46100000000000002</v>
      </c>
      <c r="X7" s="6">
        <v>-3.3100000000000002E-4</v>
      </c>
      <c r="Y7" s="6">
        <v>1230</v>
      </c>
      <c r="Z7" s="6">
        <v>15600</v>
      </c>
      <c r="AA7" s="5">
        <v>1</v>
      </c>
      <c r="AB7" s="5">
        <v>-8.6207499999999992</v>
      </c>
      <c r="AC7" s="5">
        <f t="shared" si="1"/>
        <v>-0.21896704999999997</v>
      </c>
      <c r="AD7" s="5">
        <v>2.2999999999999998</v>
      </c>
      <c r="AE7" s="5">
        <f t="shared" si="2"/>
        <v>5.8419999999999993E-2</v>
      </c>
      <c r="AF7" s="5">
        <v>4.0625</v>
      </c>
      <c r="AG7" s="5">
        <f t="shared" si="3"/>
        <v>0.1031875</v>
      </c>
      <c r="AH7" s="5">
        <v>1</v>
      </c>
      <c r="AI7" s="5">
        <v>-8.6207499999999992</v>
      </c>
      <c r="AJ7" s="5">
        <f t="shared" si="4"/>
        <v>-0.21896704999999997</v>
      </c>
      <c r="AK7" s="5">
        <v>-4.5625</v>
      </c>
      <c r="AL7" s="5">
        <f t="shared" si="5"/>
        <v>-0.11588749999999999</v>
      </c>
      <c r="AM7" s="5">
        <v>4.0625</v>
      </c>
      <c r="AN7" s="5">
        <f t="shared" si="6"/>
        <v>0.1031875</v>
      </c>
      <c r="AO7" s="5">
        <v>2</v>
      </c>
      <c r="AP7" s="5">
        <v>-9.5625</v>
      </c>
      <c r="AQ7" s="5">
        <f t="shared" si="7"/>
        <v>-0.24288749999999998</v>
      </c>
      <c r="AR7" s="5">
        <v>-5.9455</v>
      </c>
      <c r="AS7" s="5">
        <f t="shared" si="8"/>
        <v>-0.1510157</v>
      </c>
      <c r="AT7" s="5">
        <v>4.0625</v>
      </c>
      <c r="AU7" s="5">
        <f t="shared" si="9"/>
        <v>0.1031875</v>
      </c>
    </row>
    <row r="8" spans="1:47" s="5" customFormat="1" x14ac:dyDescent="0.25">
      <c r="A8" s="4">
        <f t="shared" si="10"/>
        <v>43</v>
      </c>
      <c r="B8" s="5" t="s">
        <v>39</v>
      </c>
      <c r="C8" s="5" t="s">
        <v>40</v>
      </c>
      <c r="D8" s="5" t="s">
        <v>43</v>
      </c>
      <c r="E8" s="5" t="s">
        <v>52</v>
      </c>
      <c r="F8" s="5">
        <v>0</v>
      </c>
      <c r="G8" s="5">
        <v>0</v>
      </c>
      <c r="H8" s="5">
        <v>0</v>
      </c>
      <c r="I8" s="5">
        <v>450</v>
      </c>
      <c r="J8" s="5">
        <v>0</v>
      </c>
      <c r="K8" s="5">
        <v>0</v>
      </c>
      <c r="L8" s="5">
        <v>620528</v>
      </c>
      <c r="M8" s="5">
        <v>0.16</v>
      </c>
      <c r="N8" s="5">
        <v>6.5</v>
      </c>
      <c r="O8" s="5">
        <f t="shared" si="0"/>
        <v>0.1651</v>
      </c>
      <c r="P8" s="5">
        <v>6.5</v>
      </c>
      <c r="Q8" s="5">
        <f t="shared" si="0"/>
        <v>0.1651</v>
      </c>
      <c r="R8" s="5">
        <v>0</v>
      </c>
      <c r="S8" s="5">
        <v>0</v>
      </c>
      <c r="T8" s="6">
        <v>254300</v>
      </c>
      <c r="U8" s="6">
        <v>192000</v>
      </c>
      <c r="V8" s="5">
        <v>2.0265</v>
      </c>
      <c r="W8" s="5">
        <v>-0.46100000000000002</v>
      </c>
      <c r="X8" s="6">
        <v>-3.3100000000000002E-4</v>
      </c>
      <c r="Y8" s="6">
        <v>1230</v>
      </c>
      <c r="Z8" s="6">
        <v>15600</v>
      </c>
      <c r="AA8" s="5">
        <v>3</v>
      </c>
      <c r="AB8" s="5">
        <v>-8.6209989999999994</v>
      </c>
      <c r="AC8" s="5">
        <f t="shared" si="1"/>
        <v>-0.21897337459999996</v>
      </c>
      <c r="AD8" s="5">
        <v>-12.1875</v>
      </c>
      <c r="AE8" s="5">
        <f t="shared" si="2"/>
        <v>-0.30956249999999996</v>
      </c>
      <c r="AF8" s="5">
        <v>4.0625</v>
      </c>
      <c r="AG8" s="5">
        <f t="shared" si="3"/>
        <v>0.1031875</v>
      </c>
      <c r="AH8" s="5">
        <v>3</v>
      </c>
      <c r="AI8" s="5">
        <v>-8.6209989999999994</v>
      </c>
      <c r="AJ8" s="5">
        <f t="shared" si="4"/>
        <v>-0.21897337459999996</v>
      </c>
      <c r="AK8" s="5">
        <v>-20.375</v>
      </c>
      <c r="AL8" s="5">
        <f t="shared" si="5"/>
        <v>-0.51752500000000001</v>
      </c>
      <c r="AM8" s="5">
        <v>4.0625</v>
      </c>
      <c r="AN8" s="5">
        <f t="shared" si="6"/>
        <v>0.1031875</v>
      </c>
      <c r="AO8" s="5">
        <v>4</v>
      </c>
      <c r="AP8" s="5">
        <v>-8.75</v>
      </c>
      <c r="AQ8" s="5">
        <f t="shared" si="7"/>
        <v>-0.22225</v>
      </c>
      <c r="AR8" s="5">
        <v>-21.125</v>
      </c>
      <c r="AS8" s="5">
        <f t="shared" si="8"/>
        <v>-0.53657500000000002</v>
      </c>
      <c r="AT8" s="5">
        <v>4.0625</v>
      </c>
      <c r="AU8" s="5">
        <f t="shared" si="9"/>
        <v>0.1031875</v>
      </c>
    </row>
    <row r="9" spans="1:47" s="8" customFormat="1" x14ac:dyDescent="0.25">
      <c r="A9" s="7">
        <f t="shared" si="10"/>
        <v>44</v>
      </c>
      <c r="B9" s="8" t="s">
        <v>39</v>
      </c>
      <c r="C9" s="8" t="s">
        <v>40</v>
      </c>
      <c r="D9" s="8" t="s">
        <v>43</v>
      </c>
      <c r="E9" s="8" t="s">
        <v>53</v>
      </c>
      <c r="F9" s="8">
        <v>0</v>
      </c>
      <c r="G9" s="8">
        <v>0</v>
      </c>
      <c r="H9" s="8">
        <v>0</v>
      </c>
      <c r="I9" s="8">
        <v>450</v>
      </c>
      <c r="J9" s="8">
        <v>0</v>
      </c>
      <c r="K9" s="8">
        <v>0</v>
      </c>
      <c r="L9" s="8">
        <v>620528</v>
      </c>
      <c r="M9" s="8">
        <v>0.16</v>
      </c>
      <c r="N9" s="8">
        <v>5</v>
      </c>
      <c r="O9" s="8">
        <f t="shared" si="0"/>
        <v>0.127</v>
      </c>
      <c r="P9" s="8">
        <v>5</v>
      </c>
      <c r="Q9" s="8">
        <f t="shared" si="0"/>
        <v>0.127</v>
      </c>
      <c r="R9" s="8">
        <v>0</v>
      </c>
      <c r="S9" s="8">
        <v>0</v>
      </c>
      <c r="T9" s="9">
        <v>254300</v>
      </c>
      <c r="U9" s="9">
        <v>192000</v>
      </c>
      <c r="V9" s="8">
        <v>2.0265</v>
      </c>
      <c r="W9" s="8">
        <v>-0.46100000000000002</v>
      </c>
      <c r="X9" s="9">
        <v>-3.3100000000000002E-4</v>
      </c>
      <c r="Y9" s="9">
        <v>1230</v>
      </c>
      <c r="Z9" s="9">
        <v>15600</v>
      </c>
      <c r="AA9" s="8">
        <v>3</v>
      </c>
      <c r="AB9" s="8">
        <v>-10.40625</v>
      </c>
      <c r="AC9" s="8">
        <f t="shared" si="1"/>
        <v>-0.26431874999999999</v>
      </c>
      <c r="AD9" s="8">
        <v>-13.651913</v>
      </c>
      <c r="AE9" s="8">
        <f t="shared" si="2"/>
        <v>-0.34675859019999999</v>
      </c>
      <c r="AF9" s="8">
        <v>4.0625</v>
      </c>
      <c r="AG9" s="8">
        <f t="shared" si="3"/>
        <v>0.1031875</v>
      </c>
      <c r="AH9" s="8">
        <v>3</v>
      </c>
      <c r="AI9" s="8">
        <v>-10.40625</v>
      </c>
      <c r="AJ9" s="8">
        <f t="shared" si="4"/>
        <v>-0.26431874999999999</v>
      </c>
      <c r="AK9" s="8">
        <v>-20.375</v>
      </c>
      <c r="AL9" s="8">
        <f t="shared" si="5"/>
        <v>-0.51752500000000001</v>
      </c>
      <c r="AM9" s="8">
        <v>4.0625</v>
      </c>
      <c r="AN9" s="8">
        <f t="shared" si="6"/>
        <v>0.1031875</v>
      </c>
      <c r="AO9" s="8">
        <v>4</v>
      </c>
      <c r="AP9" s="8">
        <v>-9.5625</v>
      </c>
      <c r="AQ9" s="8">
        <f t="shared" si="7"/>
        <v>-0.24288749999999998</v>
      </c>
      <c r="AR9" s="8">
        <v>-21.757999999999999</v>
      </c>
      <c r="AS9" s="8">
        <f t="shared" si="8"/>
        <v>-0.55265319999999996</v>
      </c>
      <c r="AT9" s="8">
        <v>4.0625</v>
      </c>
      <c r="AU9" s="8">
        <f t="shared" si="9"/>
        <v>0.1031875</v>
      </c>
    </row>
    <row r="10" spans="1:47" s="11" customFormat="1" x14ac:dyDescent="0.25">
      <c r="A10" s="10">
        <f t="shared" si="10"/>
        <v>45</v>
      </c>
      <c r="B10" s="11" t="s">
        <v>44</v>
      </c>
      <c r="C10" s="11" t="s">
        <v>40</v>
      </c>
      <c r="D10" s="11" t="s">
        <v>45</v>
      </c>
      <c r="E10" s="11" t="s">
        <v>52</v>
      </c>
      <c r="F10" s="11">
        <v>0</v>
      </c>
      <c r="G10" s="11">
        <v>0</v>
      </c>
      <c r="H10" s="11">
        <v>0</v>
      </c>
      <c r="I10" s="11">
        <v>450</v>
      </c>
      <c r="J10" s="11">
        <v>0</v>
      </c>
      <c r="K10" s="11">
        <v>0</v>
      </c>
      <c r="L10" s="11">
        <v>620528</v>
      </c>
      <c r="M10" s="11">
        <v>0.16</v>
      </c>
      <c r="N10" s="11">
        <v>13</v>
      </c>
      <c r="O10" s="11">
        <f t="shared" si="0"/>
        <v>0.33019999999999999</v>
      </c>
      <c r="P10" s="11">
        <v>13</v>
      </c>
      <c r="Q10" s="11">
        <f t="shared" si="0"/>
        <v>0.33019999999999999</v>
      </c>
      <c r="R10" s="11">
        <v>0</v>
      </c>
      <c r="S10" s="11">
        <v>0</v>
      </c>
      <c r="T10" s="12">
        <v>254300</v>
      </c>
      <c r="U10" s="12">
        <v>192000</v>
      </c>
      <c r="V10" s="11">
        <v>2.0265</v>
      </c>
      <c r="W10" s="11">
        <v>-0.46100000000000002</v>
      </c>
      <c r="X10" s="12">
        <v>-3.3100000000000002E-4</v>
      </c>
      <c r="Y10" s="12">
        <v>1230</v>
      </c>
      <c r="Z10" s="12">
        <v>15600</v>
      </c>
      <c r="AA10" s="11">
        <v>0</v>
      </c>
      <c r="AB10" s="11">
        <v>-6.4375</v>
      </c>
      <c r="AC10" s="11">
        <f t="shared" si="1"/>
        <v>-0.16351250000000001</v>
      </c>
      <c r="AD10" s="11">
        <v>-1.6875</v>
      </c>
      <c r="AE10" s="11">
        <f t="shared" si="2"/>
        <v>-4.2862499999999998E-2</v>
      </c>
      <c r="AF10" s="11">
        <v>2.7656239999999999</v>
      </c>
      <c r="AG10" s="11">
        <f t="shared" si="3"/>
        <v>7.0246849599999994E-2</v>
      </c>
      <c r="AH10" s="11">
        <v>0</v>
      </c>
      <c r="AI10" s="11">
        <v>6.4375</v>
      </c>
      <c r="AJ10" s="11">
        <f t="shared" si="4"/>
        <v>0.16351250000000001</v>
      </c>
      <c r="AK10" s="11">
        <v>-1.6875</v>
      </c>
      <c r="AL10" s="11">
        <f t="shared" si="5"/>
        <v>-4.2862499999999998E-2</v>
      </c>
      <c r="AM10" s="11">
        <v>2.7656239999999999</v>
      </c>
      <c r="AN10" s="11">
        <f t="shared" si="6"/>
        <v>7.0246849599999994E-2</v>
      </c>
      <c r="AO10" s="11">
        <v>1</v>
      </c>
      <c r="AP10" s="11">
        <v>9.5625</v>
      </c>
      <c r="AQ10" s="11">
        <f t="shared" si="7"/>
        <v>0.24288749999999998</v>
      </c>
      <c r="AR10" s="11">
        <v>-0.75</v>
      </c>
      <c r="AS10" s="11">
        <f t="shared" si="8"/>
        <v>-1.9049999999999997E-2</v>
      </c>
      <c r="AT10" s="11">
        <v>2.7656239999999999</v>
      </c>
      <c r="AU10" s="11">
        <f t="shared" si="9"/>
        <v>7.0246849599999994E-2</v>
      </c>
    </row>
    <row r="11" spans="1:47" s="14" customFormat="1" x14ac:dyDescent="0.25">
      <c r="A11" s="13">
        <f t="shared" si="10"/>
        <v>46</v>
      </c>
      <c r="B11" s="14" t="s">
        <v>44</v>
      </c>
      <c r="C11" s="14" t="s">
        <v>40</v>
      </c>
      <c r="D11" s="14" t="s">
        <v>45</v>
      </c>
      <c r="E11" s="14" t="s">
        <v>53</v>
      </c>
      <c r="F11" s="14">
        <v>0</v>
      </c>
      <c r="G11" s="14">
        <v>0</v>
      </c>
      <c r="H11" s="14">
        <v>0</v>
      </c>
      <c r="I11" s="14">
        <v>450</v>
      </c>
      <c r="J11" s="14">
        <v>0</v>
      </c>
      <c r="K11" s="14">
        <v>0</v>
      </c>
      <c r="L11" s="14">
        <v>620528</v>
      </c>
      <c r="M11" s="14">
        <v>0.16</v>
      </c>
      <c r="N11" s="14">
        <v>13</v>
      </c>
      <c r="O11" s="14">
        <f t="shared" si="0"/>
        <v>0.33019999999999999</v>
      </c>
      <c r="P11" s="14">
        <v>13</v>
      </c>
      <c r="Q11" s="14">
        <f t="shared" si="0"/>
        <v>0.33019999999999999</v>
      </c>
      <c r="R11" s="14">
        <v>0</v>
      </c>
      <c r="S11" s="14">
        <v>0</v>
      </c>
      <c r="T11" s="15">
        <v>254300</v>
      </c>
      <c r="U11" s="15">
        <v>192000</v>
      </c>
      <c r="V11" s="14">
        <v>2.0265</v>
      </c>
      <c r="W11" s="14">
        <v>-0.46100000000000002</v>
      </c>
      <c r="X11" s="15">
        <v>-3.3100000000000002E-4</v>
      </c>
      <c r="Y11" s="15">
        <v>1230</v>
      </c>
      <c r="Z11" s="15">
        <v>15600</v>
      </c>
      <c r="AA11" s="14">
        <v>0</v>
      </c>
      <c r="AB11" s="14">
        <v>-6.4375</v>
      </c>
      <c r="AC11" s="14">
        <f t="shared" si="1"/>
        <v>-0.16351250000000001</v>
      </c>
      <c r="AD11" s="14">
        <v>-0.8125</v>
      </c>
      <c r="AE11" s="14">
        <f t="shared" si="2"/>
        <v>-2.06375E-2</v>
      </c>
      <c r="AF11" s="14">
        <v>2.7656239999999999</v>
      </c>
      <c r="AG11" s="14">
        <f t="shared" si="3"/>
        <v>7.0246849599999994E-2</v>
      </c>
      <c r="AH11" s="14">
        <v>0</v>
      </c>
      <c r="AI11" s="14">
        <v>6.4375</v>
      </c>
      <c r="AJ11" s="14">
        <f t="shared" si="4"/>
        <v>0.16351250000000001</v>
      </c>
      <c r="AK11" s="14">
        <v>-0.8125</v>
      </c>
      <c r="AL11" s="14">
        <f t="shared" si="5"/>
        <v>-2.06375E-2</v>
      </c>
      <c r="AM11" s="14">
        <v>2.7656239999999999</v>
      </c>
      <c r="AN11" s="14">
        <f t="shared" si="6"/>
        <v>7.0246849599999994E-2</v>
      </c>
      <c r="AO11" s="14">
        <v>1</v>
      </c>
      <c r="AP11" s="14">
        <v>9.5625</v>
      </c>
      <c r="AQ11" s="14">
        <f t="shared" si="7"/>
        <v>0.24288749999999998</v>
      </c>
      <c r="AR11" s="14">
        <v>-1.75</v>
      </c>
      <c r="AS11" s="14">
        <f t="shared" si="8"/>
        <v>-4.4449999999999996E-2</v>
      </c>
      <c r="AT11" s="14">
        <v>2.7656239999999999</v>
      </c>
      <c r="AU11" s="14">
        <f t="shared" si="9"/>
        <v>7.0246849599999994E-2</v>
      </c>
    </row>
    <row r="12" spans="1:47" s="14" customFormat="1" x14ac:dyDescent="0.25">
      <c r="A12" s="13">
        <f t="shared" si="10"/>
        <v>47</v>
      </c>
      <c r="B12" s="14" t="s">
        <v>44</v>
      </c>
      <c r="C12" s="14" t="s">
        <v>40</v>
      </c>
      <c r="D12" s="14" t="s">
        <v>46</v>
      </c>
      <c r="E12" s="14" t="s">
        <v>52</v>
      </c>
      <c r="F12" s="14">
        <v>0</v>
      </c>
      <c r="G12" s="14">
        <v>0</v>
      </c>
      <c r="H12" s="14">
        <v>0</v>
      </c>
      <c r="I12" s="14">
        <v>450</v>
      </c>
      <c r="J12" s="14">
        <v>0</v>
      </c>
      <c r="K12" s="14">
        <v>0</v>
      </c>
      <c r="L12" s="14">
        <v>620528</v>
      </c>
      <c r="M12" s="14">
        <v>0.16</v>
      </c>
      <c r="N12" s="14">
        <v>5.125</v>
      </c>
      <c r="O12" s="14">
        <f t="shared" si="0"/>
        <v>0.13017499999999999</v>
      </c>
      <c r="P12" s="14">
        <v>5.125</v>
      </c>
      <c r="Q12" s="14">
        <f t="shared" si="0"/>
        <v>0.13017499999999999</v>
      </c>
      <c r="R12" s="14">
        <v>0</v>
      </c>
      <c r="S12" s="14">
        <v>0</v>
      </c>
      <c r="T12" s="15">
        <v>254300</v>
      </c>
      <c r="U12" s="15">
        <v>192000</v>
      </c>
      <c r="V12" s="14">
        <v>2.0265</v>
      </c>
      <c r="W12" s="14">
        <v>-0.46100000000000002</v>
      </c>
      <c r="X12" s="15">
        <v>-3.3100000000000002E-4</v>
      </c>
      <c r="Y12" s="15">
        <v>1230</v>
      </c>
      <c r="Z12" s="15">
        <v>15600</v>
      </c>
      <c r="AA12" s="14">
        <v>1</v>
      </c>
      <c r="AB12" s="14">
        <v>8.6207510000000003</v>
      </c>
      <c r="AC12" s="14">
        <f t="shared" si="1"/>
        <v>0.21896707539999999</v>
      </c>
      <c r="AD12" s="14">
        <v>-0.2</v>
      </c>
      <c r="AE12" s="14">
        <f t="shared" si="2"/>
        <v>-5.0800000000000003E-3</v>
      </c>
      <c r="AF12" s="14">
        <v>4.0625</v>
      </c>
      <c r="AG12" s="14">
        <f t="shared" si="3"/>
        <v>0.1031875</v>
      </c>
      <c r="AH12" s="14">
        <v>1</v>
      </c>
      <c r="AI12" s="14">
        <v>8.6207510000000003</v>
      </c>
      <c r="AJ12" s="14">
        <f t="shared" si="4"/>
        <v>0.21896707539999999</v>
      </c>
      <c r="AK12" s="14">
        <v>-9.125</v>
      </c>
      <c r="AL12" s="14">
        <f t="shared" si="5"/>
        <v>-0.23177499999999998</v>
      </c>
      <c r="AM12" s="14">
        <v>4.0625</v>
      </c>
      <c r="AN12" s="14">
        <f t="shared" si="6"/>
        <v>0.1031875</v>
      </c>
      <c r="AO12" s="14">
        <v>2</v>
      </c>
      <c r="AP12" s="14">
        <v>8.9335009999999997</v>
      </c>
      <c r="AQ12" s="14">
        <f t="shared" si="7"/>
        <v>0.22691092539999999</v>
      </c>
      <c r="AR12" s="14">
        <v>-9.875</v>
      </c>
      <c r="AS12" s="14">
        <f t="shared" si="8"/>
        <v>-0.25082499999999996</v>
      </c>
      <c r="AT12" s="14">
        <v>4.0625</v>
      </c>
      <c r="AU12" s="14">
        <f t="shared" si="9"/>
        <v>0.1031875</v>
      </c>
    </row>
    <row r="13" spans="1:47" s="14" customFormat="1" x14ac:dyDescent="0.25">
      <c r="A13" s="13">
        <f t="shared" si="10"/>
        <v>48</v>
      </c>
      <c r="B13" s="14" t="s">
        <v>44</v>
      </c>
      <c r="C13" s="14" t="s">
        <v>40</v>
      </c>
      <c r="D13" s="14" t="s">
        <v>46</v>
      </c>
      <c r="E13" s="14" t="s">
        <v>53</v>
      </c>
      <c r="F13" s="14">
        <v>0</v>
      </c>
      <c r="G13" s="14">
        <v>0</v>
      </c>
      <c r="H13" s="14">
        <v>0</v>
      </c>
      <c r="I13" s="14">
        <v>450</v>
      </c>
      <c r="J13" s="14">
        <v>0</v>
      </c>
      <c r="K13" s="14">
        <v>0</v>
      </c>
      <c r="L13" s="14">
        <v>620528</v>
      </c>
      <c r="M13" s="14">
        <v>0.16</v>
      </c>
      <c r="N13" s="14">
        <v>5.125</v>
      </c>
      <c r="O13" s="14">
        <f t="shared" si="0"/>
        <v>0.13017499999999999</v>
      </c>
      <c r="P13" s="14">
        <v>5.125</v>
      </c>
      <c r="Q13" s="14">
        <f t="shared" si="0"/>
        <v>0.13017499999999999</v>
      </c>
      <c r="R13" s="14">
        <v>0</v>
      </c>
      <c r="S13" s="14">
        <v>0</v>
      </c>
      <c r="T13" s="15">
        <v>254300</v>
      </c>
      <c r="U13" s="15">
        <v>192000</v>
      </c>
      <c r="V13" s="14">
        <v>2.0265</v>
      </c>
      <c r="W13" s="14">
        <v>-0.46100000000000002</v>
      </c>
      <c r="X13" s="15">
        <v>-3.3100000000000002E-4</v>
      </c>
      <c r="Y13" s="15">
        <v>1230</v>
      </c>
      <c r="Z13" s="15">
        <v>15600</v>
      </c>
      <c r="AA13" s="14">
        <v>1</v>
      </c>
      <c r="AB13" s="14">
        <v>10.5</v>
      </c>
      <c r="AC13" s="14">
        <f t="shared" si="1"/>
        <v>0.26669999999999999</v>
      </c>
      <c r="AD13" s="14">
        <v>-0.2</v>
      </c>
      <c r="AE13" s="14">
        <f t="shared" si="2"/>
        <v>-5.0800000000000003E-3</v>
      </c>
      <c r="AF13" s="14">
        <v>4.0625</v>
      </c>
      <c r="AG13" s="14">
        <f t="shared" si="3"/>
        <v>0.1031875</v>
      </c>
      <c r="AH13" s="14">
        <v>1</v>
      </c>
      <c r="AI13" s="14">
        <v>10.5</v>
      </c>
      <c r="AJ13" s="14">
        <f t="shared" si="4"/>
        <v>0.26669999999999999</v>
      </c>
      <c r="AK13" s="14">
        <v>-9.125</v>
      </c>
      <c r="AL13" s="14">
        <f t="shared" si="5"/>
        <v>-0.23177499999999998</v>
      </c>
      <c r="AM13" s="14">
        <v>4.0625</v>
      </c>
      <c r="AN13" s="14">
        <f t="shared" si="6"/>
        <v>0.1031875</v>
      </c>
      <c r="AO13" s="14">
        <v>2</v>
      </c>
      <c r="AP13" s="14">
        <v>9.5625</v>
      </c>
      <c r="AQ13" s="14">
        <f t="shared" si="7"/>
        <v>0.24288749999999998</v>
      </c>
      <c r="AR13" s="14">
        <v>-10.53125</v>
      </c>
      <c r="AS13" s="14">
        <f t="shared" si="8"/>
        <v>-0.26749374999999997</v>
      </c>
      <c r="AT13" s="14">
        <v>4.0625</v>
      </c>
      <c r="AU13" s="14">
        <f t="shared" si="9"/>
        <v>0.1031875</v>
      </c>
    </row>
    <row r="14" spans="1:47" s="14" customFormat="1" x14ac:dyDescent="0.25">
      <c r="A14" s="13">
        <f t="shared" si="10"/>
        <v>49</v>
      </c>
      <c r="B14" s="14" t="s">
        <v>44</v>
      </c>
      <c r="C14" s="14" t="s">
        <v>40</v>
      </c>
      <c r="D14" s="14" t="s">
        <v>47</v>
      </c>
      <c r="E14" s="14" t="s">
        <v>52</v>
      </c>
      <c r="F14" s="14">
        <v>0</v>
      </c>
      <c r="G14" s="14">
        <v>0</v>
      </c>
      <c r="H14" s="14">
        <v>0</v>
      </c>
      <c r="I14" s="14">
        <v>450</v>
      </c>
      <c r="J14" s="14">
        <v>0</v>
      </c>
      <c r="K14" s="14">
        <v>0</v>
      </c>
      <c r="L14" s="14">
        <v>620528</v>
      </c>
      <c r="M14" s="14">
        <v>0.16</v>
      </c>
      <c r="N14" s="14">
        <v>6.5</v>
      </c>
      <c r="O14" s="14">
        <f t="shared" si="0"/>
        <v>0.1651</v>
      </c>
      <c r="P14" s="14">
        <v>6.5</v>
      </c>
      <c r="Q14" s="14">
        <f t="shared" si="0"/>
        <v>0.1651</v>
      </c>
      <c r="R14" s="14">
        <v>0</v>
      </c>
      <c r="S14" s="14">
        <v>0</v>
      </c>
      <c r="T14" s="15">
        <v>254300</v>
      </c>
      <c r="U14" s="15">
        <v>192000</v>
      </c>
      <c r="V14" s="14">
        <v>2.0265</v>
      </c>
      <c r="W14" s="14">
        <v>-0.46100000000000002</v>
      </c>
      <c r="X14" s="15">
        <v>-3.3100000000000002E-4</v>
      </c>
      <c r="Y14" s="15">
        <v>1230</v>
      </c>
      <c r="Z14" s="15">
        <v>15600</v>
      </c>
      <c r="AA14" s="14">
        <v>2</v>
      </c>
      <c r="AB14" s="14">
        <v>10.5</v>
      </c>
      <c r="AC14" s="14">
        <f t="shared" si="1"/>
        <v>0.26669999999999999</v>
      </c>
      <c r="AD14" s="14">
        <v>-11.1875</v>
      </c>
      <c r="AE14" s="14">
        <f t="shared" si="2"/>
        <v>-0.28416249999999998</v>
      </c>
      <c r="AF14" s="14">
        <v>4.0625</v>
      </c>
      <c r="AG14" s="14">
        <f t="shared" si="3"/>
        <v>0.1031875</v>
      </c>
      <c r="AH14" s="14">
        <v>2</v>
      </c>
      <c r="AI14" s="14">
        <v>10.5</v>
      </c>
      <c r="AJ14" s="14">
        <f t="shared" si="4"/>
        <v>0.26669999999999999</v>
      </c>
      <c r="AK14" s="14">
        <v>-17.75</v>
      </c>
      <c r="AL14" s="14">
        <f t="shared" si="5"/>
        <v>-0.45084999999999997</v>
      </c>
      <c r="AM14" s="14">
        <v>4.0625</v>
      </c>
      <c r="AN14" s="14">
        <f t="shared" si="6"/>
        <v>0.1031875</v>
      </c>
      <c r="AO14" s="14">
        <v>3</v>
      </c>
      <c r="AP14" s="14">
        <v>10.375</v>
      </c>
      <c r="AQ14" s="14">
        <f t="shared" si="7"/>
        <v>0.26352500000000001</v>
      </c>
      <c r="AR14" s="14">
        <v>-18.5</v>
      </c>
      <c r="AS14" s="14">
        <f t="shared" si="8"/>
        <v>-0.46989999999999998</v>
      </c>
      <c r="AT14" s="14">
        <v>4.0625</v>
      </c>
      <c r="AU14" s="14">
        <f t="shared" si="9"/>
        <v>0.1031875</v>
      </c>
    </row>
    <row r="15" spans="1:47" s="17" customFormat="1" x14ac:dyDescent="0.25">
      <c r="A15" s="16">
        <f t="shared" si="10"/>
        <v>50</v>
      </c>
      <c r="B15" s="17" t="s">
        <v>44</v>
      </c>
      <c r="C15" s="17" t="s">
        <v>40</v>
      </c>
      <c r="D15" s="17" t="s">
        <v>47</v>
      </c>
      <c r="E15" s="17" t="s">
        <v>53</v>
      </c>
      <c r="F15" s="17">
        <v>0</v>
      </c>
      <c r="G15" s="17">
        <v>0</v>
      </c>
      <c r="H15" s="17">
        <v>0</v>
      </c>
      <c r="I15" s="17">
        <v>450</v>
      </c>
      <c r="J15" s="17">
        <v>0</v>
      </c>
      <c r="K15" s="17">
        <v>0</v>
      </c>
      <c r="L15" s="17">
        <v>620528</v>
      </c>
      <c r="M15" s="17">
        <v>0.16</v>
      </c>
      <c r="N15" s="17">
        <v>5</v>
      </c>
      <c r="O15" s="17">
        <f t="shared" si="0"/>
        <v>0.127</v>
      </c>
      <c r="P15" s="17">
        <v>5</v>
      </c>
      <c r="Q15" s="17">
        <f t="shared" si="0"/>
        <v>0.127</v>
      </c>
      <c r="R15" s="17">
        <v>0</v>
      </c>
      <c r="S15" s="17">
        <v>0</v>
      </c>
      <c r="T15" s="18">
        <v>254300</v>
      </c>
      <c r="U15" s="18">
        <v>192000</v>
      </c>
      <c r="V15" s="17">
        <v>2.0265</v>
      </c>
      <c r="W15" s="17">
        <v>-0.46100000000000002</v>
      </c>
      <c r="X15" s="18">
        <v>-3.3100000000000002E-4</v>
      </c>
      <c r="Y15" s="18">
        <v>1230</v>
      </c>
      <c r="Z15" s="18">
        <v>15600</v>
      </c>
      <c r="AA15" s="17">
        <v>2</v>
      </c>
      <c r="AB15" s="17">
        <v>8.7460000000000004</v>
      </c>
      <c r="AC15" s="17">
        <f t="shared" si="1"/>
        <v>0.2221484</v>
      </c>
      <c r="AD15" s="17">
        <v>-10.125</v>
      </c>
      <c r="AE15" s="17">
        <f t="shared" si="2"/>
        <v>-0.25717499999999999</v>
      </c>
      <c r="AF15" s="17">
        <v>4.0625</v>
      </c>
      <c r="AG15" s="17">
        <f t="shared" si="3"/>
        <v>0.1031875</v>
      </c>
      <c r="AH15" s="17">
        <v>2</v>
      </c>
      <c r="AI15" s="17">
        <v>8.7460000000000004</v>
      </c>
      <c r="AJ15" s="17">
        <f t="shared" si="4"/>
        <v>0.2221484</v>
      </c>
      <c r="AK15" s="17">
        <v>-17.75</v>
      </c>
      <c r="AL15" s="17">
        <f t="shared" si="5"/>
        <v>-0.45084999999999997</v>
      </c>
      <c r="AM15" s="17">
        <v>4.0625</v>
      </c>
      <c r="AN15" s="17">
        <f t="shared" si="6"/>
        <v>0.1031875</v>
      </c>
      <c r="AO15" s="17">
        <v>3</v>
      </c>
      <c r="AP15" s="17">
        <v>9.5625</v>
      </c>
      <c r="AQ15" s="17">
        <f t="shared" si="7"/>
        <v>0.24288749999999998</v>
      </c>
      <c r="AR15" s="17">
        <v>-19.132999999999999</v>
      </c>
      <c r="AS15" s="17">
        <f t="shared" si="8"/>
        <v>-0.48597819999999997</v>
      </c>
      <c r="AT15" s="17">
        <v>4.0625</v>
      </c>
      <c r="AU15" s="17">
        <f t="shared" si="9"/>
        <v>0.1031875</v>
      </c>
    </row>
    <row r="16" spans="1:47" s="20" customFormat="1" x14ac:dyDescent="0.25">
      <c r="A16" s="19">
        <f t="shared" si="10"/>
        <v>51</v>
      </c>
      <c r="B16" s="20" t="s">
        <v>39</v>
      </c>
      <c r="C16" s="20" t="s">
        <v>48</v>
      </c>
      <c r="D16" s="20" t="s">
        <v>41</v>
      </c>
      <c r="E16" s="20" t="s">
        <v>52</v>
      </c>
      <c r="F16" s="20">
        <v>0</v>
      </c>
      <c r="G16" s="20">
        <v>0</v>
      </c>
      <c r="H16" s="20">
        <v>0</v>
      </c>
      <c r="I16" s="20">
        <v>450</v>
      </c>
      <c r="J16" s="20">
        <v>0</v>
      </c>
      <c r="K16" s="20">
        <v>0</v>
      </c>
      <c r="L16" s="20">
        <v>620528</v>
      </c>
      <c r="M16" s="20">
        <v>0.16</v>
      </c>
      <c r="N16" s="20">
        <v>13</v>
      </c>
      <c r="O16" s="20">
        <f t="shared" si="0"/>
        <v>0.33019999999999999</v>
      </c>
      <c r="P16" s="20">
        <v>13</v>
      </c>
      <c r="Q16" s="20">
        <f t="shared" si="0"/>
        <v>0.33019999999999999</v>
      </c>
      <c r="R16" s="20">
        <v>0</v>
      </c>
      <c r="S16" s="20">
        <v>0</v>
      </c>
      <c r="T16" s="21">
        <v>254300</v>
      </c>
      <c r="U16" s="21">
        <v>192000</v>
      </c>
      <c r="V16" s="20">
        <v>2.0265</v>
      </c>
      <c r="W16" s="20">
        <v>-0.46100000000000002</v>
      </c>
      <c r="X16" s="21">
        <v>-3.3100000000000002E-4</v>
      </c>
      <c r="Y16" s="21">
        <v>1230</v>
      </c>
      <c r="Z16" s="21">
        <v>15600</v>
      </c>
      <c r="AA16" s="20">
        <v>0</v>
      </c>
      <c r="AB16" s="20">
        <f>AB4</f>
        <v>6.4375</v>
      </c>
      <c r="AC16" s="20">
        <f t="shared" si="1"/>
        <v>0.16351250000000001</v>
      </c>
      <c r="AD16" s="20">
        <f>AD4</f>
        <v>1.6875</v>
      </c>
      <c r="AE16" s="20">
        <f t="shared" si="2"/>
        <v>4.2862499999999998E-2</v>
      </c>
      <c r="AF16" s="20">
        <v>-2.7656239999999999</v>
      </c>
      <c r="AG16" s="20">
        <f t="shared" si="3"/>
        <v>-7.0246849599999994E-2</v>
      </c>
      <c r="AH16" s="20">
        <v>0</v>
      </c>
      <c r="AI16" s="20">
        <f>AI4</f>
        <v>-6.4375</v>
      </c>
      <c r="AJ16" s="20">
        <f t="shared" si="4"/>
        <v>-0.16351250000000001</v>
      </c>
      <c r="AK16" s="20">
        <f>AK4</f>
        <v>1.6875</v>
      </c>
      <c r="AL16" s="20">
        <f t="shared" si="5"/>
        <v>4.2862499999999998E-2</v>
      </c>
      <c r="AM16" s="20">
        <v>-2.7656200000000002</v>
      </c>
      <c r="AN16" s="20">
        <f t="shared" si="6"/>
        <v>-7.0246747999999998E-2</v>
      </c>
      <c r="AO16" s="20">
        <v>1</v>
      </c>
      <c r="AP16" s="20">
        <f>AP4</f>
        <v>-9.5625</v>
      </c>
      <c r="AQ16" s="20">
        <f t="shared" si="7"/>
        <v>-0.24288749999999998</v>
      </c>
      <c r="AR16" s="20">
        <f>AR4</f>
        <v>0.75</v>
      </c>
      <c r="AS16" s="20">
        <f t="shared" si="8"/>
        <v>1.9049999999999997E-2</v>
      </c>
      <c r="AT16" s="20">
        <v>-2.7656239999999999</v>
      </c>
      <c r="AU16" s="20">
        <f t="shared" si="9"/>
        <v>-7.0246849599999994E-2</v>
      </c>
    </row>
    <row r="17" spans="1:47" s="23" customFormat="1" x14ac:dyDescent="0.25">
      <c r="A17" s="22">
        <f t="shared" si="10"/>
        <v>52</v>
      </c>
      <c r="B17" s="23" t="s">
        <v>39</v>
      </c>
      <c r="C17" s="23" t="s">
        <v>48</v>
      </c>
      <c r="D17" s="23" t="s">
        <v>41</v>
      </c>
      <c r="E17" s="23" t="s">
        <v>53</v>
      </c>
      <c r="F17" s="23">
        <v>0</v>
      </c>
      <c r="G17" s="23">
        <v>0</v>
      </c>
      <c r="H17" s="23">
        <v>0</v>
      </c>
      <c r="I17" s="23">
        <v>450</v>
      </c>
      <c r="J17" s="23">
        <v>0</v>
      </c>
      <c r="K17" s="23">
        <v>0</v>
      </c>
      <c r="L17" s="23">
        <v>620528</v>
      </c>
      <c r="M17" s="23">
        <v>0.16</v>
      </c>
      <c r="N17" s="23">
        <v>13</v>
      </c>
      <c r="O17" s="23">
        <f t="shared" si="0"/>
        <v>0.33019999999999999</v>
      </c>
      <c r="P17" s="23">
        <v>13</v>
      </c>
      <c r="Q17" s="23">
        <f t="shared" si="0"/>
        <v>0.33019999999999999</v>
      </c>
      <c r="R17" s="23">
        <v>0</v>
      </c>
      <c r="S17" s="23">
        <v>0</v>
      </c>
      <c r="T17" s="24">
        <v>254300</v>
      </c>
      <c r="U17" s="24">
        <v>192000</v>
      </c>
      <c r="V17" s="23">
        <v>2.0265</v>
      </c>
      <c r="W17" s="23">
        <v>-0.46100000000000002</v>
      </c>
      <c r="X17" s="24">
        <v>-3.3100000000000002E-4</v>
      </c>
      <c r="Y17" s="24">
        <v>1230</v>
      </c>
      <c r="Z17" s="24">
        <v>15600</v>
      </c>
      <c r="AA17" s="23">
        <v>0</v>
      </c>
      <c r="AB17" s="23">
        <f t="shared" ref="AB17:AD27" si="11">AB5</f>
        <v>6.4375</v>
      </c>
      <c r="AC17" s="23">
        <f t="shared" si="1"/>
        <v>0.16351250000000001</v>
      </c>
      <c r="AD17" s="23">
        <f t="shared" si="11"/>
        <v>0.8125</v>
      </c>
      <c r="AE17" s="23">
        <f t="shared" si="2"/>
        <v>2.06375E-2</v>
      </c>
      <c r="AF17" s="23">
        <v>-2.7656239999999999</v>
      </c>
      <c r="AG17" s="23">
        <f t="shared" si="3"/>
        <v>-7.0246849599999994E-2</v>
      </c>
      <c r="AH17" s="23">
        <v>0</v>
      </c>
      <c r="AI17" s="23">
        <f t="shared" ref="AI17:AK27" si="12">AI5</f>
        <v>-6.4375</v>
      </c>
      <c r="AJ17" s="23">
        <f t="shared" si="4"/>
        <v>-0.16351250000000001</v>
      </c>
      <c r="AK17" s="23">
        <f t="shared" si="12"/>
        <v>0.8125</v>
      </c>
      <c r="AL17" s="23">
        <f t="shared" si="5"/>
        <v>2.06375E-2</v>
      </c>
      <c r="AM17" s="23">
        <v>-2.7656200000000002</v>
      </c>
      <c r="AN17" s="23">
        <f t="shared" si="6"/>
        <v>-7.0246747999999998E-2</v>
      </c>
      <c r="AO17" s="23">
        <v>1</v>
      </c>
      <c r="AP17" s="23">
        <f t="shared" ref="AP17:AR27" si="13">AP5</f>
        <v>-9.5625</v>
      </c>
      <c r="AQ17" s="23">
        <f t="shared" si="7"/>
        <v>-0.24288749999999998</v>
      </c>
      <c r="AR17" s="23">
        <f t="shared" si="13"/>
        <v>1.75</v>
      </c>
      <c r="AS17" s="23">
        <f t="shared" si="8"/>
        <v>4.4449999999999996E-2</v>
      </c>
      <c r="AT17" s="23">
        <v>-2.7656239999999999</v>
      </c>
      <c r="AU17" s="23">
        <f t="shared" si="9"/>
        <v>-7.0246849599999994E-2</v>
      </c>
    </row>
    <row r="18" spans="1:47" s="23" customFormat="1" x14ac:dyDescent="0.25">
      <c r="A18" s="22">
        <f t="shared" si="10"/>
        <v>53</v>
      </c>
      <c r="B18" s="23" t="s">
        <v>39</v>
      </c>
      <c r="C18" s="23" t="s">
        <v>48</v>
      </c>
      <c r="D18" s="23" t="s">
        <v>42</v>
      </c>
      <c r="E18" s="23" t="s">
        <v>52</v>
      </c>
      <c r="F18" s="23">
        <v>0</v>
      </c>
      <c r="G18" s="23">
        <v>0</v>
      </c>
      <c r="H18" s="23">
        <v>0</v>
      </c>
      <c r="I18" s="23">
        <v>450</v>
      </c>
      <c r="J18" s="23">
        <v>0</v>
      </c>
      <c r="K18" s="23">
        <v>0</v>
      </c>
      <c r="L18" s="23">
        <v>620528</v>
      </c>
      <c r="M18" s="23">
        <v>0.16</v>
      </c>
      <c r="N18" s="23">
        <v>7.25</v>
      </c>
      <c r="O18" s="23">
        <f t="shared" si="0"/>
        <v>0.18414999999999998</v>
      </c>
      <c r="P18" s="23">
        <v>7.25</v>
      </c>
      <c r="Q18" s="23">
        <f t="shared" si="0"/>
        <v>0.18414999999999998</v>
      </c>
      <c r="R18" s="23">
        <v>0</v>
      </c>
      <c r="S18" s="23">
        <v>0</v>
      </c>
      <c r="T18" s="24">
        <v>254300</v>
      </c>
      <c r="U18" s="24">
        <v>192000</v>
      </c>
      <c r="V18" s="23">
        <v>2.0265</v>
      </c>
      <c r="W18" s="23">
        <v>-0.46100000000000002</v>
      </c>
      <c r="X18" s="24">
        <v>-3.3100000000000002E-4</v>
      </c>
      <c r="Y18" s="24">
        <v>1230</v>
      </c>
      <c r="Z18" s="24">
        <v>15600</v>
      </c>
      <c r="AA18" s="23">
        <v>1</v>
      </c>
      <c r="AB18" s="23">
        <f t="shared" si="11"/>
        <v>-10.504250000000001</v>
      </c>
      <c r="AC18" s="23">
        <f t="shared" si="1"/>
        <v>-0.26680795000000002</v>
      </c>
      <c r="AD18" s="23">
        <f t="shared" si="11"/>
        <v>2.2999999999999998</v>
      </c>
      <c r="AE18" s="23">
        <f t="shared" si="2"/>
        <v>5.8419999999999993E-2</v>
      </c>
      <c r="AF18" s="23">
        <v>-4.0625</v>
      </c>
      <c r="AG18" s="23">
        <f t="shared" si="3"/>
        <v>-0.1031875</v>
      </c>
      <c r="AH18" s="23">
        <v>1</v>
      </c>
      <c r="AI18" s="23">
        <f t="shared" si="12"/>
        <v>-10.504250000000001</v>
      </c>
      <c r="AJ18" s="23">
        <f t="shared" si="4"/>
        <v>-0.26680795000000002</v>
      </c>
      <c r="AK18" s="23">
        <f t="shared" si="12"/>
        <v>-4.5625</v>
      </c>
      <c r="AL18" s="23">
        <f t="shared" si="5"/>
        <v>-0.11588749999999999</v>
      </c>
      <c r="AM18" s="23">
        <v>-4.0625</v>
      </c>
      <c r="AN18" s="23">
        <f t="shared" si="6"/>
        <v>-0.1031875</v>
      </c>
      <c r="AO18" s="23">
        <v>2</v>
      </c>
      <c r="AP18" s="23">
        <f t="shared" si="13"/>
        <v>-10.375</v>
      </c>
      <c r="AQ18" s="23">
        <f t="shared" si="7"/>
        <v>-0.26352500000000001</v>
      </c>
      <c r="AR18" s="23">
        <f t="shared" si="13"/>
        <v>-5.3125</v>
      </c>
      <c r="AS18" s="23">
        <f t="shared" si="8"/>
        <v>-0.13493749999999999</v>
      </c>
      <c r="AT18" s="23">
        <v>-4.0625</v>
      </c>
      <c r="AU18" s="23">
        <f t="shared" si="9"/>
        <v>-0.1031875</v>
      </c>
    </row>
    <row r="19" spans="1:47" s="23" customFormat="1" x14ac:dyDescent="0.25">
      <c r="A19" s="22">
        <f t="shared" si="10"/>
        <v>54</v>
      </c>
      <c r="B19" s="23" t="s">
        <v>39</v>
      </c>
      <c r="C19" s="23" t="s">
        <v>48</v>
      </c>
      <c r="D19" s="23" t="s">
        <v>42</v>
      </c>
      <c r="E19" s="23" t="s">
        <v>53</v>
      </c>
      <c r="F19" s="23">
        <v>0</v>
      </c>
      <c r="G19" s="23">
        <v>0</v>
      </c>
      <c r="H19" s="23">
        <v>0</v>
      </c>
      <c r="I19" s="23">
        <v>450</v>
      </c>
      <c r="J19" s="23">
        <v>0</v>
      </c>
      <c r="K19" s="23">
        <v>0</v>
      </c>
      <c r="L19" s="23">
        <v>620528</v>
      </c>
      <c r="M19" s="23">
        <v>0.16</v>
      </c>
      <c r="N19" s="23">
        <v>7.25</v>
      </c>
      <c r="O19" s="23">
        <f t="shared" si="0"/>
        <v>0.18414999999999998</v>
      </c>
      <c r="P19" s="23">
        <v>7.25</v>
      </c>
      <c r="Q19" s="23">
        <f t="shared" si="0"/>
        <v>0.18414999999999998</v>
      </c>
      <c r="R19" s="23">
        <v>0</v>
      </c>
      <c r="S19" s="23">
        <v>0</v>
      </c>
      <c r="T19" s="24">
        <v>254300</v>
      </c>
      <c r="U19" s="24">
        <v>192000</v>
      </c>
      <c r="V19" s="23">
        <v>2.0265</v>
      </c>
      <c r="W19" s="23">
        <v>-0.46100000000000002</v>
      </c>
      <c r="X19" s="24">
        <v>-3.3100000000000002E-4</v>
      </c>
      <c r="Y19" s="24">
        <v>1230</v>
      </c>
      <c r="Z19" s="24">
        <v>15600</v>
      </c>
      <c r="AA19" s="23">
        <v>1</v>
      </c>
      <c r="AB19" s="23">
        <f t="shared" si="11"/>
        <v>-8.6207499999999992</v>
      </c>
      <c r="AC19" s="23">
        <f t="shared" si="1"/>
        <v>-0.21896704999999997</v>
      </c>
      <c r="AD19" s="23">
        <f t="shared" si="11"/>
        <v>2.2999999999999998</v>
      </c>
      <c r="AE19" s="23">
        <f t="shared" si="2"/>
        <v>5.8419999999999993E-2</v>
      </c>
      <c r="AF19" s="23">
        <v>-4.0625</v>
      </c>
      <c r="AG19" s="23">
        <f t="shared" si="3"/>
        <v>-0.1031875</v>
      </c>
      <c r="AH19" s="23">
        <v>1</v>
      </c>
      <c r="AI19" s="23">
        <f t="shared" si="12"/>
        <v>-8.6207499999999992</v>
      </c>
      <c r="AJ19" s="23">
        <f t="shared" si="4"/>
        <v>-0.21896704999999997</v>
      </c>
      <c r="AK19" s="23">
        <f t="shared" si="12"/>
        <v>-4.5625</v>
      </c>
      <c r="AL19" s="23">
        <f t="shared" si="5"/>
        <v>-0.11588749999999999</v>
      </c>
      <c r="AM19" s="23">
        <v>-4.0625</v>
      </c>
      <c r="AN19" s="23">
        <f t="shared" si="6"/>
        <v>-0.1031875</v>
      </c>
      <c r="AO19" s="23">
        <v>2</v>
      </c>
      <c r="AP19" s="23">
        <f t="shared" si="13"/>
        <v>-9.5625</v>
      </c>
      <c r="AQ19" s="23">
        <f t="shared" si="7"/>
        <v>-0.24288749999999998</v>
      </c>
      <c r="AR19" s="23">
        <f t="shared" si="13"/>
        <v>-5.9455</v>
      </c>
      <c r="AS19" s="23">
        <f t="shared" si="8"/>
        <v>-0.1510157</v>
      </c>
      <c r="AT19" s="23">
        <v>-4.0625</v>
      </c>
      <c r="AU19" s="23">
        <f t="shared" si="9"/>
        <v>-0.1031875</v>
      </c>
    </row>
    <row r="20" spans="1:47" s="23" customFormat="1" x14ac:dyDescent="0.25">
      <c r="A20" s="22">
        <f t="shared" si="10"/>
        <v>55</v>
      </c>
      <c r="B20" s="23" t="s">
        <v>39</v>
      </c>
      <c r="C20" s="23" t="s">
        <v>48</v>
      </c>
      <c r="D20" s="23" t="s">
        <v>43</v>
      </c>
      <c r="E20" s="23" t="s">
        <v>52</v>
      </c>
      <c r="F20" s="23">
        <v>0</v>
      </c>
      <c r="G20" s="23">
        <v>0</v>
      </c>
      <c r="H20" s="23">
        <v>0</v>
      </c>
      <c r="I20" s="23">
        <v>450</v>
      </c>
      <c r="J20" s="23">
        <v>0</v>
      </c>
      <c r="K20" s="23">
        <v>0</v>
      </c>
      <c r="L20" s="23">
        <v>620528</v>
      </c>
      <c r="M20" s="23">
        <v>0.16</v>
      </c>
      <c r="N20" s="23">
        <v>5</v>
      </c>
      <c r="O20" s="23">
        <f t="shared" si="0"/>
        <v>0.127</v>
      </c>
      <c r="P20" s="23">
        <v>5</v>
      </c>
      <c r="Q20" s="23">
        <f t="shared" si="0"/>
        <v>0.127</v>
      </c>
      <c r="R20" s="23">
        <v>0</v>
      </c>
      <c r="S20" s="23">
        <v>0</v>
      </c>
      <c r="T20" s="24">
        <v>254300</v>
      </c>
      <c r="U20" s="24">
        <v>192000</v>
      </c>
      <c r="V20" s="23">
        <v>2.0265</v>
      </c>
      <c r="W20" s="23">
        <v>-0.46100000000000002</v>
      </c>
      <c r="X20" s="24">
        <v>-3.3100000000000002E-4</v>
      </c>
      <c r="Y20" s="24">
        <v>1230</v>
      </c>
      <c r="Z20" s="24">
        <v>15600</v>
      </c>
      <c r="AA20" s="23">
        <v>3</v>
      </c>
      <c r="AB20" s="23">
        <f t="shared" si="11"/>
        <v>-8.6209989999999994</v>
      </c>
      <c r="AC20" s="23">
        <f t="shared" si="1"/>
        <v>-0.21897337459999996</v>
      </c>
      <c r="AD20" s="23">
        <f t="shared" si="11"/>
        <v>-12.1875</v>
      </c>
      <c r="AE20" s="23">
        <f t="shared" si="2"/>
        <v>-0.30956249999999996</v>
      </c>
      <c r="AF20" s="23">
        <v>-4.0625</v>
      </c>
      <c r="AG20" s="23">
        <f t="shared" si="3"/>
        <v>-0.1031875</v>
      </c>
      <c r="AH20" s="23">
        <v>3</v>
      </c>
      <c r="AI20" s="23">
        <f t="shared" si="12"/>
        <v>-8.6209989999999994</v>
      </c>
      <c r="AJ20" s="23">
        <f t="shared" si="4"/>
        <v>-0.21897337459999996</v>
      </c>
      <c r="AK20" s="23">
        <f t="shared" si="12"/>
        <v>-20.375</v>
      </c>
      <c r="AL20" s="23">
        <f t="shared" si="5"/>
        <v>-0.51752500000000001</v>
      </c>
      <c r="AM20" s="23">
        <v>-4.0625</v>
      </c>
      <c r="AN20" s="23">
        <f t="shared" si="6"/>
        <v>-0.1031875</v>
      </c>
      <c r="AO20" s="23">
        <v>4</v>
      </c>
      <c r="AP20" s="23">
        <f t="shared" si="13"/>
        <v>-8.75</v>
      </c>
      <c r="AQ20" s="23">
        <f t="shared" si="7"/>
        <v>-0.22225</v>
      </c>
      <c r="AR20" s="23">
        <f t="shared" si="13"/>
        <v>-21.125</v>
      </c>
      <c r="AS20" s="23">
        <f t="shared" si="8"/>
        <v>-0.53657500000000002</v>
      </c>
      <c r="AT20" s="23">
        <v>-4.0625</v>
      </c>
      <c r="AU20" s="23">
        <f t="shared" si="9"/>
        <v>-0.1031875</v>
      </c>
    </row>
    <row r="21" spans="1:47" s="26" customFormat="1" x14ac:dyDescent="0.25">
      <c r="A21" s="25">
        <f t="shared" si="10"/>
        <v>56</v>
      </c>
      <c r="B21" s="26" t="s">
        <v>39</v>
      </c>
      <c r="C21" s="26" t="s">
        <v>48</v>
      </c>
      <c r="D21" s="26" t="s">
        <v>43</v>
      </c>
      <c r="E21" s="26" t="s">
        <v>53</v>
      </c>
      <c r="F21" s="26">
        <v>0</v>
      </c>
      <c r="G21" s="26">
        <v>0</v>
      </c>
      <c r="H21" s="26">
        <v>0</v>
      </c>
      <c r="I21" s="26">
        <v>450</v>
      </c>
      <c r="J21" s="26">
        <v>0</v>
      </c>
      <c r="K21" s="26">
        <v>0</v>
      </c>
      <c r="L21" s="26">
        <v>620528</v>
      </c>
      <c r="M21" s="26">
        <v>0.16</v>
      </c>
      <c r="N21" s="26">
        <v>6</v>
      </c>
      <c r="O21" s="26">
        <f t="shared" si="0"/>
        <v>0.15239999999999998</v>
      </c>
      <c r="P21" s="26">
        <v>6</v>
      </c>
      <c r="Q21" s="26">
        <f t="shared" si="0"/>
        <v>0.15239999999999998</v>
      </c>
      <c r="R21" s="26">
        <v>0</v>
      </c>
      <c r="S21" s="26">
        <v>0</v>
      </c>
      <c r="T21" s="27">
        <v>254300</v>
      </c>
      <c r="U21" s="27">
        <v>192000</v>
      </c>
      <c r="V21" s="26">
        <v>2.0265</v>
      </c>
      <c r="W21" s="26">
        <v>-0.46100000000000002</v>
      </c>
      <c r="X21" s="27">
        <v>-3.3100000000000002E-4</v>
      </c>
      <c r="Y21" s="27">
        <v>1230</v>
      </c>
      <c r="Z21" s="27">
        <v>15600</v>
      </c>
      <c r="AA21" s="26">
        <v>3</v>
      </c>
      <c r="AB21" s="26">
        <f t="shared" si="11"/>
        <v>-10.40625</v>
      </c>
      <c r="AC21" s="26">
        <f t="shared" si="1"/>
        <v>-0.26431874999999999</v>
      </c>
      <c r="AD21" s="26">
        <f t="shared" si="11"/>
        <v>-13.651913</v>
      </c>
      <c r="AE21" s="26">
        <f t="shared" si="2"/>
        <v>-0.34675859019999999</v>
      </c>
      <c r="AF21" s="26">
        <v>-4.0625</v>
      </c>
      <c r="AG21" s="26">
        <f t="shared" si="3"/>
        <v>-0.1031875</v>
      </c>
      <c r="AH21" s="26">
        <v>3</v>
      </c>
      <c r="AI21" s="26">
        <f t="shared" si="12"/>
        <v>-10.40625</v>
      </c>
      <c r="AJ21" s="26">
        <f t="shared" si="4"/>
        <v>-0.26431874999999999</v>
      </c>
      <c r="AK21" s="26">
        <f t="shared" si="12"/>
        <v>-20.375</v>
      </c>
      <c r="AL21" s="26">
        <f t="shared" si="5"/>
        <v>-0.51752500000000001</v>
      </c>
      <c r="AM21" s="26">
        <v>-4.0625</v>
      </c>
      <c r="AN21" s="26">
        <f t="shared" si="6"/>
        <v>-0.1031875</v>
      </c>
      <c r="AO21" s="26">
        <v>4</v>
      </c>
      <c r="AP21" s="26">
        <f t="shared" si="13"/>
        <v>-9.5625</v>
      </c>
      <c r="AQ21" s="26">
        <f t="shared" si="7"/>
        <v>-0.24288749999999998</v>
      </c>
      <c r="AR21" s="26">
        <f t="shared" si="13"/>
        <v>-21.757999999999999</v>
      </c>
      <c r="AS21" s="26">
        <f t="shared" si="8"/>
        <v>-0.55265319999999996</v>
      </c>
      <c r="AT21" s="26">
        <v>-4.0625</v>
      </c>
      <c r="AU21" s="26">
        <f t="shared" si="9"/>
        <v>-0.1031875</v>
      </c>
    </row>
    <row r="22" spans="1:47" s="29" customFormat="1" x14ac:dyDescent="0.25">
      <c r="A22" s="28">
        <f t="shared" si="10"/>
        <v>57</v>
      </c>
      <c r="B22" s="29" t="s">
        <v>44</v>
      </c>
      <c r="C22" s="29" t="s">
        <v>48</v>
      </c>
      <c r="D22" s="29" t="s">
        <v>45</v>
      </c>
      <c r="E22" s="29" t="s">
        <v>52</v>
      </c>
      <c r="F22" s="29">
        <v>0</v>
      </c>
      <c r="G22" s="29">
        <v>0</v>
      </c>
      <c r="H22" s="29">
        <v>0</v>
      </c>
      <c r="I22" s="29">
        <v>450</v>
      </c>
      <c r="J22" s="29">
        <v>0</v>
      </c>
      <c r="K22" s="29">
        <v>0</v>
      </c>
      <c r="L22" s="29">
        <v>620528</v>
      </c>
      <c r="M22" s="29">
        <v>0.16</v>
      </c>
      <c r="N22" s="29">
        <v>13</v>
      </c>
      <c r="O22" s="29">
        <f t="shared" si="0"/>
        <v>0.33019999999999999</v>
      </c>
      <c r="P22" s="29">
        <v>13</v>
      </c>
      <c r="Q22" s="29">
        <f t="shared" si="0"/>
        <v>0.33019999999999999</v>
      </c>
      <c r="R22" s="29">
        <v>0</v>
      </c>
      <c r="S22" s="29">
        <v>0</v>
      </c>
      <c r="T22" s="30">
        <v>254300</v>
      </c>
      <c r="U22" s="30">
        <v>192000</v>
      </c>
      <c r="V22" s="29">
        <v>2.0265</v>
      </c>
      <c r="W22" s="29">
        <v>-0.46100000000000002</v>
      </c>
      <c r="X22" s="30">
        <v>-3.3100000000000002E-4</v>
      </c>
      <c r="Y22" s="30">
        <v>1230</v>
      </c>
      <c r="Z22" s="30">
        <v>15600</v>
      </c>
      <c r="AA22" s="29">
        <v>0</v>
      </c>
      <c r="AB22" s="29">
        <f t="shared" si="11"/>
        <v>-6.4375</v>
      </c>
      <c r="AC22" s="29">
        <f t="shared" si="1"/>
        <v>-0.16351250000000001</v>
      </c>
      <c r="AD22" s="29">
        <f t="shared" si="11"/>
        <v>-1.6875</v>
      </c>
      <c r="AE22" s="29">
        <f t="shared" si="2"/>
        <v>-4.2862499999999998E-2</v>
      </c>
      <c r="AF22" s="29">
        <v>-2.7656239999999999</v>
      </c>
      <c r="AG22" s="29">
        <f t="shared" si="3"/>
        <v>-7.0246849599999994E-2</v>
      </c>
      <c r="AH22" s="29">
        <v>0</v>
      </c>
      <c r="AI22" s="29">
        <f t="shared" si="12"/>
        <v>6.4375</v>
      </c>
      <c r="AJ22" s="29">
        <f t="shared" si="4"/>
        <v>0.16351250000000001</v>
      </c>
      <c r="AK22" s="29">
        <f t="shared" si="12"/>
        <v>-1.6875</v>
      </c>
      <c r="AL22" s="29">
        <f t="shared" si="5"/>
        <v>-4.2862499999999998E-2</v>
      </c>
      <c r="AM22" s="29">
        <v>-2.7656200000000002</v>
      </c>
      <c r="AN22" s="29">
        <f t="shared" si="6"/>
        <v>-7.0246747999999998E-2</v>
      </c>
      <c r="AO22" s="29">
        <v>1</v>
      </c>
      <c r="AP22" s="29">
        <f t="shared" si="13"/>
        <v>9.5625</v>
      </c>
      <c r="AQ22" s="29">
        <f t="shared" si="7"/>
        <v>0.24288749999999998</v>
      </c>
      <c r="AR22" s="29">
        <f t="shared" si="13"/>
        <v>-0.75</v>
      </c>
      <c r="AS22" s="29">
        <f t="shared" si="8"/>
        <v>-1.9049999999999997E-2</v>
      </c>
      <c r="AT22" s="29">
        <v>-2.7656239999999999</v>
      </c>
      <c r="AU22" s="29">
        <f t="shared" si="9"/>
        <v>-7.0246849599999994E-2</v>
      </c>
    </row>
    <row r="23" spans="1:47" s="32" customFormat="1" x14ac:dyDescent="0.25">
      <c r="A23" s="31">
        <f t="shared" si="10"/>
        <v>58</v>
      </c>
      <c r="B23" s="32" t="s">
        <v>44</v>
      </c>
      <c r="C23" s="32" t="s">
        <v>48</v>
      </c>
      <c r="D23" s="32" t="s">
        <v>45</v>
      </c>
      <c r="E23" s="32" t="s">
        <v>53</v>
      </c>
      <c r="F23" s="32">
        <v>0</v>
      </c>
      <c r="G23" s="32">
        <v>0</v>
      </c>
      <c r="H23" s="32">
        <v>0</v>
      </c>
      <c r="I23" s="32">
        <v>450</v>
      </c>
      <c r="J23" s="32">
        <v>0</v>
      </c>
      <c r="K23" s="32">
        <v>0</v>
      </c>
      <c r="L23" s="32">
        <v>620528</v>
      </c>
      <c r="M23" s="32">
        <v>0.16</v>
      </c>
      <c r="N23" s="32">
        <v>13</v>
      </c>
      <c r="O23" s="32">
        <f t="shared" si="0"/>
        <v>0.33019999999999999</v>
      </c>
      <c r="P23" s="32">
        <v>13</v>
      </c>
      <c r="Q23" s="32">
        <f t="shared" si="0"/>
        <v>0.33019999999999999</v>
      </c>
      <c r="R23" s="32">
        <v>0</v>
      </c>
      <c r="S23" s="32">
        <v>0</v>
      </c>
      <c r="T23" s="33">
        <v>254300</v>
      </c>
      <c r="U23" s="33">
        <v>192000</v>
      </c>
      <c r="V23" s="32">
        <v>2.0265</v>
      </c>
      <c r="W23" s="32">
        <v>-0.46100000000000002</v>
      </c>
      <c r="X23" s="33">
        <v>-3.3100000000000002E-4</v>
      </c>
      <c r="Y23" s="33">
        <v>1230</v>
      </c>
      <c r="Z23" s="33">
        <v>15600</v>
      </c>
      <c r="AA23" s="32">
        <v>0</v>
      </c>
      <c r="AB23" s="32">
        <f t="shared" si="11"/>
        <v>-6.4375</v>
      </c>
      <c r="AC23" s="32">
        <f t="shared" si="1"/>
        <v>-0.16351250000000001</v>
      </c>
      <c r="AD23" s="32">
        <f t="shared" si="11"/>
        <v>-0.8125</v>
      </c>
      <c r="AE23" s="32">
        <f t="shared" si="2"/>
        <v>-2.06375E-2</v>
      </c>
      <c r="AF23" s="32">
        <v>-2.7656239999999999</v>
      </c>
      <c r="AG23" s="32">
        <f t="shared" si="3"/>
        <v>-7.0246849599999994E-2</v>
      </c>
      <c r="AH23" s="32">
        <v>0</v>
      </c>
      <c r="AI23" s="32">
        <f t="shared" si="12"/>
        <v>6.4375</v>
      </c>
      <c r="AJ23" s="32">
        <f t="shared" si="4"/>
        <v>0.16351250000000001</v>
      </c>
      <c r="AK23" s="32">
        <f t="shared" si="12"/>
        <v>-0.8125</v>
      </c>
      <c r="AL23" s="32">
        <f t="shared" si="5"/>
        <v>-2.06375E-2</v>
      </c>
      <c r="AM23" s="32">
        <v>-2.7656200000000002</v>
      </c>
      <c r="AN23" s="32">
        <f t="shared" si="6"/>
        <v>-7.0246747999999998E-2</v>
      </c>
      <c r="AO23" s="32">
        <v>1</v>
      </c>
      <c r="AP23" s="32">
        <f t="shared" si="13"/>
        <v>9.5625</v>
      </c>
      <c r="AQ23" s="32">
        <f t="shared" si="7"/>
        <v>0.24288749999999998</v>
      </c>
      <c r="AR23" s="32">
        <f t="shared" si="13"/>
        <v>-1.75</v>
      </c>
      <c r="AS23" s="32">
        <f t="shared" si="8"/>
        <v>-4.4449999999999996E-2</v>
      </c>
      <c r="AT23" s="32">
        <v>-2.7656239999999999</v>
      </c>
      <c r="AU23" s="32">
        <f t="shared" si="9"/>
        <v>-7.0246849599999994E-2</v>
      </c>
    </row>
    <row r="24" spans="1:47" s="32" customFormat="1" x14ac:dyDescent="0.25">
      <c r="A24" s="31">
        <f t="shared" si="10"/>
        <v>59</v>
      </c>
      <c r="B24" s="32" t="s">
        <v>44</v>
      </c>
      <c r="C24" s="32" t="s">
        <v>48</v>
      </c>
      <c r="D24" s="32" t="s">
        <v>46</v>
      </c>
      <c r="E24" s="32" t="s">
        <v>52</v>
      </c>
      <c r="F24" s="32">
        <v>0</v>
      </c>
      <c r="G24" s="32">
        <v>0</v>
      </c>
      <c r="H24" s="32">
        <v>0</v>
      </c>
      <c r="I24" s="32">
        <v>450</v>
      </c>
      <c r="J24" s="32">
        <v>0</v>
      </c>
      <c r="K24" s="32">
        <v>0</v>
      </c>
      <c r="L24" s="32">
        <v>620528</v>
      </c>
      <c r="M24" s="32">
        <v>0.16</v>
      </c>
      <c r="N24" s="32">
        <v>7.25</v>
      </c>
      <c r="O24" s="32">
        <f t="shared" si="0"/>
        <v>0.18414999999999998</v>
      </c>
      <c r="P24" s="32">
        <v>7.25</v>
      </c>
      <c r="Q24" s="32">
        <f t="shared" si="0"/>
        <v>0.18414999999999998</v>
      </c>
      <c r="R24" s="32">
        <v>0</v>
      </c>
      <c r="S24" s="32">
        <v>0</v>
      </c>
      <c r="T24" s="33">
        <v>254300</v>
      </c>
      <c r="U24" s="33">
        <v>192000</v>
      </c>
      <c r="V24" s="32">
        <v>2.0265</v>
      </c>
      <c r="W24" s="32">
        <v>-0.46100000000000002</v>
      </c>
      <c r="X24" s="33">
        <v>-3.3100000000000002E-4</v>
      </c>
      <c r="Y24" s="33">
        <v>1230</v>
      </c>
      <c r="Z24" s="33">
        <v>15600</v>
      </c>
      <c r="AA24" s="32">
        <v>1</v>
      </c>
      <c r="AB24" s="32">
        <f t="shared" si="11"/>
        <v>8.6207510000000003</v>
      </c>
      <c r="AC24" s="32">
        <f t="shared" si="1"/>
        <v>0.21896707539999999</v>
      </c>
      <c r="AD24" s="32">
        <f t="shared" si="11"/>
        <v>-0.2</v>
      </c>
      <c r="AE24" s="32">
        <f t="shared" si="2"/>
        <v>-5.0800000000000003E-3</v>
      </c>
      <c r="AF24" s="32">
        <v>-4.0625</v>
      </c>
      <c r="AG24" s="32">
        <f t="shared" si="3"/>
        <v>-0.1031875</v>
      </c>
      <c r="AH24" s="32">
        <v>1</v>
      </c>
      <c r="AI24" s="32">
        <f t="shared" si="12"/>
        <v>8.6207510000000003</v>
      </c>
      <c r="AJ24" s="32">
        <f t="shared" si="4"/>
        <v>0.21896707539999999</v>
      </c>
      <c r="AK24" s="32">
        <f t="shared" si="12"/>
        <v>-9.125</v>
      </c>
      <c r="AL24" s="32">
        <f t="shared" si="5"/>
        <v>-0.23177499999999998</v>
      </c>
      <c r="AM24" s="32">
        <v>-4.0625</v>
      </c>
      <c r="AN24" s="32">
        <f t="shared" si="6"/>
        <v>-0.1031875</v>
      </c>
      <c r="AO24" s="32">
        <v>2</v>
      </c>
      <c r="AP24" s="32">
        <f t="shared" si="13"/>
        <v>8.9335009999999997</v>
      </c>
      <c r="AQ24" s="32">
        <f t="shared" si="7"/>
        <v>0.22691092539999999</v>
      </c>
      <c r="AR24" s="32">
        <f t="shared" si="13"/>
        <v>-9.875</v>
      </c>
      <c r="AS24" s="32">
        <f t="shared" si="8"/>
        <v>-0.25082499999999996</v>
      </c>
      <c r="AT24" s="32">
        <v>-4.0625</v>
      </c>
      <c r="AU24" s="32">
        <f t="shared" si="9"/>
        <v>-0.1031875</v>
      </c>
    </row>
    <row r="25" spans="1:47" s="32" customFormat="1" x14ac:dyDescent="0.25">
      <c r="A25" s="31">
        <f t="shared" si="10"/>
        <v>60</v>
      </c>
      <c r="B25" s="32" t="s">
        <v>44</v>
      </c>
      <c r="C25" s="32" t="s">
        <v>48</v>
      </c>
      <c r="D25" s="32" t="s">
        <v>46</v>
      </c>
      <c r="E25" s="32" t="s">
        <v>53</v>
      </c>
      <c r="F25" s="32">
        <v>0</v>
      </c>
      <c r="G25" s="32">
        <v>0</v>
      </c>
      <c r="H25" s="32">
        <v>0</v>
      </c>
      <c r="I25" s="32">
        <v>450</v>
      </c>
      <c r="J25" s="32">
        <v>0</v>
      </c>
      <c r="K25" s="32">
        <v>0</v>
      </c>
      <c r="L25" s="32">
        <v>620528</v>
      </c>
      <c r="M25" s="32">
        <v>0.16</v>
      </c>
      <c r="N25" s="32">
        <v>7.25</v>
      </c>
      <c r="O25" s="32">
        <f t="shared" si="0"/>
        <v>0.18414999999999998</v>
      </c>
      <c r="P25" s="32">
        <v>7.25</v>
      </c>
      <c r="Q25" s="32">
        <f t="shared" si="0"/>
        <v>0.18414999999999998</v>
      </c>
      <c r="R25" s="32">
        <v>0</v>
      </c>
      <c r="S25" s="32">
        <v>0</v>
      </c>
      <c r="T25" s="33">
        <v>254300</v>
      </c>
      <c r="U25" s="33">
        <v>192000</v>
      </c>
      <c r="V25" s="32">
        <v>2.0265</v>
      </c>
      <c r="W25" s="32">
        <v>-0.46100000000000002</v>
      </c>
      <c r="X25" s="33">
        <v>-3.3100000000000002E-4</v>
      </c>
      <c r="Y25" s="33">
        <v>1230</v>
      </c>
      <c r="Z25" s="33">
        <v>15600</v>
      </c>
      <c r="AA25" s="32">
        <v>1</v>
      </c>
      <c r="AB25" s="32">
        <f t="shared" si="11"/>
        <v>10.5</v>
      </c>
      <c r="AC25" s="32">
        <f t="shared" si="1"/>
        <v>0.26669999999999999</v>
      </c>
      <c r="AD25" s="32">
        <f t="shared" si="11"/>
        <v>-0.2</v>
      </c>
      <c r="AE25" s="32">
        <f t="shared" si="2"/>
        <v>-5.0800000000000003E-3</v>
      </c>
      <c r="AF25" s="32">
        <v>-4.0625</v>
      </c>
      <c r="AG25" s="32">
        <f t="shared" si="3"/>
        <v>-0.1031875</v>
      </c>
      <c r="AH25" s="32">
        <v>1</v>
      </c>
      <c r="AI25" s="32">
        <f t="shared" si="12"/>
        <v>10.5</v>
      </c>
      <c r="AJ25" s="32">
        <f t="shared" si="4"/>
        <v>0.26669999999999999</v>
      </c>
      <c r="AK25" s="32">
        <f t="shared" si="12"/>
        <v>-9.125</v>
      </c>
      <c r="AL25" s="32">
        <f t="shared" si="5"/>
        <v>-0.23177499999999998</v>
      </c>
      <c r="AM25" s="32">
        <v>-4.0625</v>
      </c>
      <c r="AN25" s="32">
        <f t="shared" si="6"/>
        <v>-0.1031875</v>
      </c>
      <c r="AO25" s="32">
        <v>2</v>
      </c>
      <c r="AP25" s="32">
        <f t="shared" si="13"/>
        <v>9.5625</v>
      </c>
      <c r="AQ25" s="32">
        <f t="shared" si="7"/>
        <v>0.24288749999999998</v>
      </c>
      <c r="AR25" s="32">
        <f t="shared" si="13"/>
        <v>-10.53125</v>
      </c>
      <c r="AS25" s="32">
        <f t="shared" si="8"/>
        <v>-0.26749374999999997</v>
      </c>
      <c r="AT25" s="32">
        <v>-4.0625</v>
      </c>
      <c r="AU25" s="32">
        <f t="shared" si="9"/>
        <v>-0.1031875</v>
      </c>
    </row>
    <row r="26" spans="1:47" s="32" customFormat="1" x14ac:dyDescent="0.25">
      <c r="A26" s="31">
        <f t="shared" si="10"/>
        <v>61</v>
      </c>
      <c r="B26" s="32" t="s">
        <v>44</v>
      </c>
      <c r="C26" s="32" t="s">
        <v>48</v>
      </c>
      <c r="D26" s="32" t="s">
        <v>47</v>
      </c>
      <c r="E26" s="32" t="s">
        <v>52</v>
      </c>
      <c r="F26" s="32">
        <v>0</v>
      </c>
      <c r="G26" s="32">
        <v>0</v>
      </c>
      <c r="H26" s="32">
        <v>0</v>
      </c>
      <c r="I26" s="32">
        <v>450</v>
      </c>
      <c r="J26" s="32">
        <v>0</v>
      </c>
      <c r="K26" s="32">
        <v>0</v>
      </c>
      <c r="L26" s="32">
        <v>620528</v>
      </c>
      <c r="M26" s="32">
        <v>0.16</v>
      </c>
      <c r="N26" s="32">
        <v>5</v>
      </c>
      <c r="O26" s="32">
        <f t="shared" si="0"/>
        <v>0.127</v>
      </c>
      <c r="P26" s="32">
        <v>5</v>
      </c>
      <c r="Q26" s="32">
        <f t="shared" si="0"/>
        <v>0.127</v>
      </c>
      <c r="R26" s="32">
        <v>0</v>
      </c>
      <c r="S26" s="32">
        <v>0</v>
      </c>
      <c r="T26" s="33">
        <v>254300</v>
      </c>
      <c r="U26" s="33">
        <v>192000</v>
      </c>
      <c r="V26" s="32">
        <v>2.0265</v>
      </c>
      <c r="W26" s="32">
        <v>-0.46100000000000002</v>
      </c>
      <c r="X26" s="33">
        <v>-3.3100000000000002E-4</v>
      </c>
      <c r="Y26" s="33">
        <v>1230</v>
      </c>
      <c r="Z26" s="33">
        <v>15600</v>
      </c>
      <c r="AA26" s="32">
        <v>2</v>
      </c>
      <c r="AB26" s="32">
        <f t="shared" si="11"/>
        <v>10.5</v>
      </c>
      <c r="AC26" s="32">
        <f t="shared" si="1"/>
        <v>0.26669999999999999</v>
      </c>
      <c r="AD26" s="32">
        <f t="shared" si="11"/>
        <v>-11.1875</v>
      </c>
      <c r="AE26" s="32">
        <f t="shared" si="2"/>
        <v>-0.28416249999999998</v>
      </c>
      <c r="AF26" s="32">
        <v>-4.0625</v>
      </c>
      <c r="AG26" s="32">
        <f t="shared" si="3"/>
        <v>-0.1031875</v>
      </c>
      <c r="AH26" s="32">
        <v>2</v>
      </c>
      <c r="AI26" s="32">
        <f t="shared" si="12"/>
        <v>10.5</v>
      </c>
      <c r="AJ26" s="32">
        <f t="shared" si="4"/>
        <v>0.26669999999999999</v>
      </c>
      <c r="AK26" s="32">
        <f t="shared" si="12"/>
        <v>-17.75</v>
      </c>
      <c r="AL26" s="32">
        <f t="shared" si="5"/>
        <v>-0.45084999999999997</v>
      </c>
      <c r="AM26" s="32">
        <v>-4.0625</v>
      </c>
      <c r="AN26" s="32">
        <f t="shared" si="6"/>
        <v>-0.1031875</v>
      </c>
      <c r="AO26" s="32">
        <v>3</v>
      </c>
      <c r="AP26" s="32">
        <f t="shared" si="13"/>
        <v>10.375</v>
      </c>
      <c r="AQ26" s="32">
        <f t="shared" si="7"/>
        <v>0.26352500000000001</v>
      </c>
      <c r="AR26" s="32">
        <f t="shared" si="13"/>
        <v>-18.5</v>
      </c>
      <c r="AS26" s="32">
        <f t="shared" si="8"/>
        <v>-0.46989999999999998</v>
      </c>
      <c r="AT26" s="32">
        <v>-4.0625</v>
      </c>
      <c r="AU26" s="32">
        <f t="shared" si="9"/>
        <v>-0.1031875</v>
      </c>
    </row>
    <row r="27" spans="1:47" s="35" customFormat="1" x14ac:dyDescent="0.25">
      <c r="A27" s="34">
        <f t="shared" si="10"/>
        <v>62</v>
      </c>
      <c r="B27" s="35" t="s">
        <v>44</v>
      </c>
      <c r="C27" s="35" t="s">
        <v>48</v>
      </c>
      <c r="D27" s="35" t="s">
        <v>47</v>
      </c>
      <c r="E27" s="35" t="s">
        <v>53</v>
      </c>
      <c r="F27" s="35">
        <v>0</v>
      </c>
      <c r="G27" s="35">
        <v>0</v>
      </c>
      <c r="H27" s="35">
        <v>0</v>
      </c>
      <c r="I27" s="35">
        <v>450</v>
      </c>
      <c r="J27" s="35">
        <v>0</v>
      </c>
      <c r="K27" s="35">
        <v>0</v>
      </c>
      <c r="L27" s="35">
        <v>620528</v>
      </c>
      <c r="M27" s="35">
        <v>0.16</v>
      </c>
      <c r="N27" s="35">
        <v>6</v>
      </c>
      <c r="O27" s="35">
        <f t="shared" si="0"/>
        <v>0.15239999999999998</v>
      </c>
      <c r="P27" s="35">
        <v>6</v>
      </c>
      <c r="Q27" s="35">
        <f t="shared" si="0"/>
        <v>0.15239999999999998</v>
      </c>
      <c r="R27" s="35">
        <v>0</v>
      </c>
      <c r="S27" s="35">
        <v>0</v>
      </c>
      <c r="T27" s="36">
        <v>254300</v>
      </c>
      <c r="U27" s="36">
        <v>192000</v>
      </c>
      <c r="V27" s="35">
        <v>2.0265</v>
      </c>
      <c r="W27" s="35">
        <v>-0.46100000000000002</v>
      </c>
      <c r="X27" s="36">
        <v>-3.3100000000000002E-4</v>
      </c>
      <c r="Y27" s="36">
        <v>1230</v>
      </c>
      <c r="Z27" s="36">
        <v>15600</v>
      </c>
      <c r="AA27" s="35">
        <v>2</v>
      </c>
      <c r="AB27" s="35">
        <f t="shared" si="11"/>
        <v>8.7460000000000004</v>
      </c>
      <c r="AC27" s="35">
        <f t="shared" si="1"/>
        <v>0.2221484</v>
      </c>
      <c r="AD27" s="35">
        <f t="shared" si="11"/>
        <v>-10.125</v>
      </c>
      <c r="AE27" s="35">
        <f t="shared" si="2"/>
        <v>-0.25717499999999999</v>
      </c>
      <c r="AF27" s="35">
        <v>-4.0625</v>
      </c>
      <c r="AG27" s="35">
        <f t="shared" si="3"/>
        <v>-0.1031875</v>
      </c>
      <c r="AH27" s="35">
        <v>2</v>
      </c>
      <c r="AI27" s="35">
        <f t="shared" si="12"/>
        <v>8.7460000000000004</v>
      </c>
      <c r="AJ27" s="35">
        <f t="shared" si="4"/>
        <v>0.2221484</v>
      </c>
      <c r="AK27" s="35">
        <f t="shared" si="12"/>
        <v>-17.75</v>
      </c>
      <c r="AL27" s="35">
        <f t="shared" si="5"/>
        <v>-0.45084999999999997</v>
      </c>
      <c r="AM27" s="35">
        <v>-4.0625</v>
      </c>
      <c r="AN27" s="35">
        <f t="shared" si="6"/>
        <v>-0.1031875</v>
      </c>
      <c r="AO27" s="35">
        <v>3</v>
      </c>
      <c r="AP27" s="35">
        <f t="shared" si="13"/>
        <v>9.5625</v>
      </c>
      <c r="AQ27" s="35">
        <f t="shared" si="7"/>
        <v>0.24288749999999998</v>
      </c>
      <c r="AR27" s="35">
        <f t="shared" si="13"/>
        <v>-19.132999999999999</v>
      </c>
      <c r="AS27" s="35">
        <f t="shared" si="8"/>
        <v>-0.48597819999999997</v>
      </c>
      <c r="AT27" s="35">
        <v>-4.0625</v>
      </c>
      <c r="AU27" s="35">
        <f t="shared" si="9"/>
        <v>-0.1031875</v>
      </c>
    </row>
  </sheetData>
  <mergeCells count="35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O2"/>
    <mergeCell ref="R1:R2"/>
    <mergeCell ref="S1:S2"/>
    <mergeCell ref="P1:Q2"/>
    <mergeCell ref="AH1:AN1"/>
    <mergeCell ref="AO1:AU1"/>
    <mergeCell ref="AB2:AC2"/>
    <mergeCell ref="AD2:AE2"/>
    <mergeCell ref="AF2:AG2"/>
    <mergeCell ref="AI2:AJ2"/>
    <mergeCell ref="AK2:AL2"/>
    <mergeCell ref="AM2:AN2"/>
    <mergeCell ref="AP2:AQ2"/>
    <mergeCell ref="AR2:AS2"/>
    <mergeCell ref="AT2:AU2"/>
    <mergeCell ref="X1:X2"/>
    <mergeCell ref="Y1:Y2"/>
    <mergeCell ref="Z1:Z2"/>
    <mergeCell ref="AA1:AG1"/>
    <mergeCell ref="T1:T2"/>
    <mergeCell ref="U1:U2"/>
    <mergeCell ref="V1:V2"/>
    <mergeCell ref="W1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2021-05-12T18:10:16Z</dcterms:created>
  <dcterms:modified xsi:type="dcterms:W3CDTF">2021-05-18T23:34:33Z</dcterms:modified>
</cp:coreProperties>
</file>