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FCCE9CE2-DF43-478D-A8B6-C8ED569E75C4}" xr6:coauthVersionLast="47" xr6:coauthVersionMax="47" xr10:uidLastSave="{00000000-0000-0000-0000-000000000000}"/>
  <bookViews>
    <workbookView xWindow="-28920" yWindow="-135" windowWidth="29040" windowHeight="15720" activeTab="1" xr2:uid="{A1674970-ED58-42D0-9E57-4DB28EEEB021}"/>
  </bookViews>
  <sheets>
    <sheet name="Range of Motion" sheetId="2" r:id="rId1"/>
    <sheet name="Analysis" sheetId="21" r:id="rId2"/>
    <sheet name="Figures" sheetId="22" r:id="rId3"/>
    <sheet name="2L2LT4ST37T" sheetId="1" r:id="rId4"/>
    <sheet name="2L2LT4ST100I" sheetId="3" r:id="rId5"/>
    <sheet name="2L3LT4ST37T" sheetId="5" r:id="rId6"/>
    <sheet name="2L3LT4ST100I" sheetId="4" r:id="rId7"/>
    <sheet name="2L4LT4ST37T" sheetId="7" r:id="rId8"/>
    <sheet name="2L4LT4ST100I" sheetId="8" r:id="rId9"/>
    <sheet name="2L4.5LT6ST100I" sheetId="25" r:id="rId10"/>
    <sheet name="2L5LT2ST37T" sheetId="9" r:id="rId11"/>
    <sheet name="2L5LT2ST100I" sheetId="11" r:id="rId12"/>
    <sheet name="2L5LT4ST37T" sheetId="12" r:id="rId13"/>
    <sheet name="2L5LT4ST100I" sheetId="13" r:id="rId14"/>
    <sheet name="2L5LT8ST37T" sheetId="14" r:id="rId15"/>
    <sheet name="2L5LT8ST100I" sheetId="15" r:id="rId16"/>
    <sheet name="2L5LT12ST37T" sheetId="17" r:id="rId17"/>
    <sheet name="2L5LT12ST100I" sheetId="19" r:id="rId18"/>
    <sheet name="Alternative Facts" sheetId="2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0" i="3" l="1"/>
  <c r="M60" i="3"/>
  <c r="L60" i="3"/>
  <c r="K60" i="3"/>
  <c r="J60" i="3"/>
  <c r="I60" i="3"/>
  <c r="N60" i="5"/>
  <c r="M60" i="5"/>
  <c r="L60" i="5"/>
  <c r="K60" i="5"/>
  <c r="J60" i="5"/>
  <c r="I60" i="5"/>
  <c r="N60" i="4"/>
  <c r="M60" i="4"/>
  <c r="L60" i="4"/>
  <c r="K60" i="4"/>
  <c r="J60" i="4"/>
  <c r="I60" i="4"/>
  <c r="N60" i="7"/>
  <c r="M60" i="7"/>
  <c r="L60" i="7"/>
  <c r="K60" i="7"/>
  <c r="J60" i="7"/>
  <c r="I60" i="7"/>
  <c r="N60" i="8"/>
  <c r="M60" i="8"/>
  <c r="L60" i="8"/>
  <c r="K60" i="8"/>
  <c r="J60" i="8"/>
  <c r="I60" i="8"/>
  <c r="N60" i="25"/>
  <c r="M60" i="25"/>
  <c r="L60" i="25"/>
  <c r="K60" i="25"/>
  <c r="J60" i="25"/>
  <c r="I60" i="25"/>
  <c r="N60" i="9"/>
  <c r="M60" i="9"/>
  <c r="L60" i="9"/>
  <c r="K60" i="9"/>
  <c r="J60" i="9"/>
  <c r="I60" i="9"/>
  <c r="N60" i="11"/>
  <c r="M60" i="11"/>
  <c r="L60" i="11"/>
  <c r="K60" i="11"/>
  <c r="J60" i="11"/>
  <c r="I60" i="11"/>
  <c r="N60" i="12"/>
  <c r="M60" i="12"/>
  <c r="L60" i="12"/>
  <c r="K60" i="12"/>
  <c r="J60" i="12"/>
  <c r="I60" i="12"/>
  <c r="N60" i="13"/>
  <c r="M60" i="13"/>
  <c r="L60" i="13"/>
  <c r="K60" i="13"/>
  <c r="J60" i="13"/>
  <c r="I60" i="13"/>
  <c r="N60" i="14"/>
  <c r="M60" i="14"/>
  <c r="L60" i="14"/>
  <c r="K60" i="14"/>
  <c r="J60" i="14"/>
  <c r="I60" i="14"/>
  <c r="N60" i="15"/>
  <c r="M60" i="15"/>
  <c r="L60" i="15"/>
  <c r="K60" i="15"/>
  <c r="J60" i="15"/>
  <c r="I60" i="15"/>
  <c r="N60" i="17"/>
  <c r="M60" i="17"/>
  <c r="L60" i="17"/>
  <c r="K60" i="17"/>
  <c r="J60" i="17"/>
  <c r="I60" i="17"/>
  <c r="N60" i="19"/>
  <c r="M60" i="19"/>
  <c r="L60" i="19"/>
  <c r="K60" i="19"/>
  <c r="J60" i="19"/>
  <c r="I60" i="19"/>
  <c r="N60" i="1"/>
  <c r="M60" i="1"/>
  <c r="L60" i="1"/>
  <c r="K60" i="1"/>
  <c r="J60" i="1"/>
  <c r="I60" i="1"/>
  <c r="N54" i="3"/>
  <c r="M54" i="3"/>
  <c r="L54" i="3"/>
  <c r="K54" i="3"/>
  <c r="J54" i="3"/>
  <c r="I54" i="3"/>
  <c r="N54" i="5"/>
  <c r="M54" i="5"/>
  <c r="L54" i="5"/>
  <c r="K54" i="5"/>
  <c r="J54" i="5"/>
  <c r="I54" i="5"/>
  <c r="N54" i="4"/>
  <c r="M54" i="4"/>
  <c r="L54" i="4"/>
  <c r="K54" i="4"/>
  <c r="J54" i="4"/>
  <c r="I54" i="4"/>
  <c r="N54" i="7"/>
  <c r="M54" i="7"/>
  <c r="L54" i="7"/>
  <c r="K54" i="7"/>
  <c r="J54" i="7"/>
  <c r="I54" i="7"/>
  <c r="N54" i="8"/>
  <c r="M54" i="8"/>
  <c r="L54" i="8"/>
  <c r="K54" i="8"/>
  <c r="J54" i="8"/>
  <c r="I54" i="8"/>
  <c r="N54" i="25"/>
  <c r="M54" i="25"/>
  <c r="L54" i="25"/>
  <c r="K54" i="25"/>
  <c r="J54" i="25"/>
  <c r="I54" i="25"/>
  <c r="N54" i="9"/>
  <c r="M54" i="9"/>
  <c r="L54" i="9"/>
  <c r="K54" i="9"/>
  <c r="J54" i="9"/>
  <c r="I54" i="9"/>
  <c r="N54" i="11"/>
  <c r="M54" i="11"/>
  <c r="L54" i="11"/>
  <c r="K54" i="11"/>
  <c r="J54" i="11"/>
  <c r="I54" i="11"/>
  <c r="N54" i="12"/>
  <c r="M54" i="12"/>
  <c r="L54" i="12"/>
  <c r="K54" i="12"/>
  <c r="J54" i="12"/>
  <c r="I54" i="12"/>
  <c r="N54" i="13"/>
  <c r="M54" i="13"/>
  <c r="L54" i="13"/>
  <c r="K54" i="13"/>
  <c r="J54" i="13"/>
  <c r="I54" i="13"/>
  <c r="N54" i="14"/>
  <c r="M54" i="14"/>
  <c r="L54" i="14"/>
  <c r="K54" i="14"/>
  <c r="J54" i="14"/>
  <c r="I54" i="14"/>
  <c r="N54" i="15"/>
  <c r="M54" i="15"/>
  <c r="L54" i="15"/>
  <c r="K54" i="15"/>
  <c r="J54" i="15"/>
  <c r="I54" i="15"/>
  <c r="N54" i="17"/>
  <c r="M54" i="17"/>
  <c r="L54" i="17"/>
  <c r="K54" i="17"/>
  <c r="J54" i="17"/>
  <c r="I54" i="17"/>
  <c r="N54" i="19"/>
  <c r="M54" i="19"/>
  <c r="L54" i="19"/>
  <c r="K54" i="19"/>
  <c r="J54" i="19"/>
  <c r="I54" i="19"/>
  <c r="N54" i="1"/>
  <c r="M54" i="1"/>
  <c r="L54" i="1"/>
  <c r="K54" i="1"/>
  <c r="J54" i="1"/>
  <c r="I54" i="1"/>
  <c r="AH25" i="25"/>
  <c r="AH24" i="25"/>
  <c r="AG25" i="25"/>
  <c r="AG24" i="25"/>
  <c r="AE19" i="25"/>
  <c r="AE18" i="25"/>
  <c r="AG14" i="25"/>
  <c r="AG13" i="25"/>
  <c r="AE14" i="25"/>
  <c r="AE13" i="25"/>
  <c r="O16" i="25"/>
  <c r="O15" i="25"/>
  <c r="O14" i="25"/>
  <c r="O13" i="25"/>
  <c r="O12" i="25"/>
  <c r="O11" i="25"/>
  <c r="O10" i="25"/>
  <c r="O9" i="25"/>
  <c r="O8" i="25"/>
  <c r="O7" i="25"/>
  <c r="O6" i="25"/>
  <c r="O5" i="25"/>
  <c r="H16" i="25"/>
  <c r="H15" i="25"/>
  <c r="H14" i="25"/>
  <c r="H13" i="25"/>
  <c r="H12" i="25"/>
  <c r="H11" i="25"/>
  <c r="H10" i="25"/>
  <c r="H9" i="25"/>
  <c r="H8" i="25"/>
  <c r="H7" i="25"/>
  <c r="H6" i="25"/>
  <c r="H5" i="25"/>
  <c r="B37" i="25"/>
  <c r="B36" i="25"/>
  <c r="B35" i="25"/>
  <c r="L33" i="25"/>
  <c r="K33" i="25"/>
  <c r="J33" i="25"/>
  <c r="I33" i="25"/>
  <c r="F33" i="25"/>
  <c r="E33" i="25"/>
  <c r="D33" i="25"/>
  <c r="C33" i="25"/>
  <c r="B33" i="25"/>
  <c r="L32" i="25"/>
  <c r="K32" i="25"/>
  <c r="J32" i="25"/>
  <c r="I32" i="25"/>
  <c r="F32" i="25"/>
  <c r="E32" i="25"/>
  <c r="D32" i="25"/>
  <c r="C32" i="25"/>
  <c r="B32" i="25"/>
  <c r="L31" i="25"/>
  <c r="K31" i="25"/>
  <c r="J31" i="25"/>
  <c r="I31" i="25"/>
  <c r="F31" i="25"/>
  <c r="E31" i="25"/>
  <c r="D31" i="25"/>
  <c r="C31" i="25"/>
  <c r="B31" i="25"/>
  <c r="L30" i="25"/>
  <c r="K30" i="25"/>
  <c r="J30" i="25"/>
  <c r="I30" i="25"/>
  <c r="F30" i="25"/>
  <c r="E30" i="25"/>
  <c r="D30" i="25"/>
  <c r="C30" i="25"/>
  <c r="B30" i="25"/>
  <c r="B41" i="25" s="1"/>
  <c r="L29" i="25"/>
  <c r="K29" i="25"/>
  <c r="J29" i="25"/>
  <c r="I29" i="25"/>
  <c r="F29" i="25"/>
  <c r="E29" i="25"/>
  <c r="D29" i="25"/>
  <c r="C29" i="25"/>
  <c r="B29" i="25"/>
  <c r="L28" i="25"/>
  <c r="K28" i="25"/>
  <c r="J28" i="25"/>
  <c r="I28" i="25"/>
  <c r="F28" i="25"/>
  <c r="E28" i="25"/>
  <c r="D28" i="25"/>
  <c r="C28" i="25"/>
  <c r="B28" i="25"/>
  <c r="L27" i="25"/>
  <c r="K27" i="25"/>
  <c r="J27" i="25"/>
  <c r="I27" i="25"/>
  <c r="F27" i="25"/>
  <c r="E27" i="25"/>
  <c r="D27" i="25"/>
  <c r="C27" i="25"/>
  <c r="B27" i="25"/>
  <c r="L26" i="25"/>
  <c r="K26" i="25"/>
  <c r="J26" i="25"/>
  <c r="I26" i="25"/>
  <c r="F26" i="25"/>
  <c r="E26" i="25"/>
  <c r="D26" i="25"/>
  <c r="C26" i="25"/>
  <c r="B26" i="25"/>
  <c r="B40" i="25" s="1"/>
  <c r="L25" i="25"/>
  <c r="K25" i="25"/>
  <c r="J25" i="25"/>
  <c r="I25" i="25"/>
  <c r="F25" i="25"/>
  <c r="E25" i="25"/>
  <c r="D25" i="25"/>
  <c r="C25" i="25"/>
  <c r="B25" i="25"/>
  <c r="L24" i="25"/>
  <c r="K24" i="25"/>
  <c r="J24" i="25"/>
  <c r="I24" i="25"/>
  <c r="F24" i="25"/>
  <c r="E24" i="25"/>
  <c r="D24" i="25"/>
  <c r="C24" i="25"/>
  <c r="B24" i="25"/>
  <c r="L23" i="25"/>
  <c r="K23" i="25"/>
  <c r="J23" i="25"/>
  <c r="I23" i="25"/>
  <c r="F23" i="25"/>
  <c r="E23" i="25"/>
  <c r="D23" i="25"/>
  <c r="C23" i="25"/>
  <c r="B23" i="25"/>
  <c r="L22" i="25"/>
  <c r="K22" i="25"/>
  <c r="J22" i="25"/>
  <c r="I22" i="25"/>
  <c r="F22" i="25"/>
  <c r="E22" i="25"/>
  <c r="D22" i="25"/>
  <c r="C22" i="25"/>
  <c r="B22" i="25"/>
  <c r="B39" i="25" s="1"/>
  <c r="Y8" i="25"/>
  <c r="S8" i="25"/>
  <c r="S6" i="25"/>
  <c r="S4" i="25"/>
  <c r="C22" i="1"/>
  <c r="O20" i="24"/>
  <c r="H20" i="24"/>
  <c r="O19" i="24"/>
  <c r="H19" i="24"/>
  <c r="O18" i="24"/>
  <c r="H18" i="24"/>
  <c r="O17" i="24"/>
  <c r="H17" i="24"/>
  <c r="O8" i="24"/>
  <c r="O7" i="24"/>
  <c r="O6" i="24"/>
  <c r="O5" i="24"/>
  <c r="H8" i="24"/>
  <c r="H7" i="24"/>
  <c r="H6" i="24"/>
  <c r="H5" i="24"/>
  <c r="B39" i="5"/>
  <c r="B37" i="5"/>
  <c r="B37" i="4"/>
  <c r="B37" i="7"/>
  <c r="B37" i="8"/>
  <c r="B37" i="9"/>
  <c r="B37" i="11"/>
  <c r="B37" i="12"/>
  <c r="B37" i="13"/>
  <c r="B37" i="14"/>
  <c r="B37" i="15"/>
  <c r="B37" i="17"/>
  <c r="B37" i="19"/>
  <c r="B37" i="3"/>
  <c r="B36" i="5"/>
  <c r="B36" i="4"/>
  <c r="B36" i="7"/>
  <c r="B36" i="8"/>
  <c r="B36" i="9"/>
  <c r="B36" i="11"/>
  <c r="B36" i="12"/>
  <c r="B36" i="13"/>
  <c r="B36" i="14"/>
  <c r="B36" i="15"/>
  <c r="B36" i="17"/>
  <c r="B36" i="19"/>
  <c r="B36" i="3"/>
  <c r="B35" i="5"/>
  <c r="B35" i="4"/>
  <c r="B35" i="7"/>
  <c r="B35" i="8"/>
  <c r="B35" i="9"/>
  <c r="B35" i="11"/>
  <c r="B35" i="12"/>
  <c r="B35" i="13"/>
  <c r="B35" i="14"/>
  <c r="B35" i="15"/>
  <c r="B35" i="17"/>
  <c r="B35" i="19"/>
  <c r="B35" i="3"/>
  <c r="E22" i="19"/>
  <c r="D22" i="19"/>
  <c r="C22" i="19"/>
  <c r="H8" i="19"/>
  <c r="F22" i="19"/>
  <c r="L33" i="19"/>
  <c r="K33" i="19"/>
  <c r="J33" i="19"/>
  <c r="I33" i="19"/>
  <c r="F33" i="19"/>
  <c r="E33" i="19"/>
  <c r="D33" i="19"/>
  <c r="C33" i="19"/>
  <c r="B33" i="19"/>
  <c r="L32" i="19"/>
  <c r="K32" i="19"/>
  <c r="J32" i="19"/>
  <c r="I32" i="19"/>
  <c r="F32" i="19"/>
  <c r="E32" i="19"/>
  <c r="D32" i="19"/>
  <c r="C32" i="19"/>
  <c r="B32" i="19"/>
  <c r="L31" i="19"/>
  <c r="K31" i="19"/>
  <c r="J31" i="19"/>
  <c r="I31" i="19"/>
  <c r="F31" i="19"/>
  <c r="E31" i="19"/>
  <c r="D31" i="19"/>
  <c r="C31" i="19"/>
  <c r="B31" i="19"/>
  <c r="L30" i="19"/>
  <c r="K30" i="19"/>
  <c r="J30" i="19"/>
  <c r="I30" i="19"/>
  <c r="F30" i="19"/>
  <c r="E30" i="19"/>
  <c r="D30" i="19"/>
  <c r="D37" i="19" s="1"/>
  <c r="C30" i="19"/>
  <c r="B30" i="19"/>
  <c r="B41" i="19" s="1"/>
  <c r="L29" i="19"/>
  <c r="K29" i="19"/>
  <c r="J29" i="19"/>
  <c r="I29" i="19"/>
  <c r="F29" i="19"/>
  <c r="E29" i="19"/>
  <c r="D29" i="19"/>
  <c r="C29" i="19"/>
  <c r="B29" i="19"/>
  <c r="L28" i="19"/>
  <c r="K28" i="19"/>
  <c r="J28" i="19"/>
  <c r="I28" i="19"/>
  <c r="F28" i="19"/>
  <c r="E28" i="19"/>
  <c r="D28" i="19"/>
  <c r="C28" i="19"/>
  <c r="B28" i="19"/>
  <c r="L27" i="19"/>
  <c r="K27" i="19"/>
  <c r="J27" i="19"/>
  <c r="I27" i="19"/>
  <c r="F27" i="19"/>
  <c r="E27" i="19"/>
  <c r="D27" i="19"/>
  <c r="C27" i="19"/>
  <c r="B27" i="19"/>
  <c r="L26" i="19"/>
  <c r="K26" i="19"/>
  <c r="J26" i="19"/>
  <c r="J40" i="19" s="1"/>
  <c r="I26" i="19"/>
  <c r="I36" i="19" s="1"/>
  <c r="F26" i="19"/>
  <c r="E26" i="19"/>
  <c r="D26" i="19"/>
  <c r="C26" i="19"/>
  <c r="B26" i="19"/>
  <c r="B40" i="19" s="1"/>
  <c r="L25" i="19"/>
  <c r="K25" i="19"/>
  <c r="J25" i="19"/>
  <c r="I25" i="19"/>
  <c r="F25" i="19"/>
  <c r="E25" i="19"/>
  <c r="D25" i="19"/>
  <c r="C25" i="19"/>
  <c r="B25" i="19"/>
  <c r="L24" i="19"/>
  <c r="K24" i="19"/>
  <c r="J24" i="19"/>
  <c r="I24" i="19"/>
  <c r="F24" i="19"/>
  <c r="E24" i="19"/>
  <c r="D24" i="19"/>
  <c r="C24" i="19"/>
  <c r="B24" i="19"/>
  <c r="L23" i="19"/>
  <c r="K23" i="19"/>
  <c r="J23" i="19"/>
  <c r="I23" i="19"/>
  <c r="F23" i="19"/>
  <c r="E23" i="19"/>
  <c r="D23" i="19"/>
  <c r="C23" i="19"/>
  <c r="B23" i="19"/>
  <c r="L22" i="19"/>
  <c r="K22" i="19"/>
  <c r="J22" i="19"/>
  <c r="I22" i="19"/>
  <c r="B22" i="19"/>
  <c r="B39" i="19" s="1"/>
  <c r="O16" i="19"/>
  <c r="H16" i="19"/>
  <c r="O15" i="19"/>
  <c r="H15" i="19"/>
  <c r="O14" i="19"/>
  <c r="H14" i="19"/>
  <c r="O13" i="19"/>
  <c r="H13" i="19"/>
  <c r="O12" i="19"/>
  <c r="H12" i="19"/>
  <c r="O11" i="19"/>
  <c r="H11" i="19"/>
  <c r="O10" i="19"/>
  <c r="H10" i="19"/>
  <c r="O9" i="19"/>
  <c r="H9" i="19"/>
  <c r="S8" i="19"/>
  <c r="O8" i="19"/>
  <c r="O7" i="19"/>
  <c r="H7" i="19"/>
  <c r="S6" i="19"/>
  <c r="O6" i="19"/>
  <c r="H6" i="19"/>
  <c r="O5" i="19"/>
  <c r="H5" i="19"/>
  <c r="S4" i="19"/>
  <c r="L33" i="17"/>
  <c r="K33" i="17"/>
  <c r="J33" i="17"/>
  <c r="I33" i="17"/>
  <c r="F33" i="17"/>
  <c r="E33" i="17"/>
  <c r="D33" i="17"/>
  <c r="C33" i="17"/>
  <c r="B33" i="17"/>
  <c r="L32" i="17"/>
  <c r="K32" i="17"/>
  <c r="J32" i="17"/>
  <c r="I32" i="17"/>
  <c r="F32" i="17"/>
  <c r="E32" i="17"/>
  <c r="D32" i="17"/>
  <c r="C32" i="17"/>
  <c r="B32" i="17"/>
  <c r="L31" i="17"/>
  <c r="K31" i="17"/>
  <c r="J31" i="17"/>
  <c r="I31" i="17"/>
  <c r="F31" i="17"/>
  <c r="E31" i="17"/>
  <c r="D31" i="17"/>
  <c r="C31" i="17"/>
  <c r="B31" i="17"/>
  <c r="L30" i="17"/>
  <c r="K30" i="17"/>
  <c r="J30" i="17"/>
  <c r="I30" i="17"/>
  <c r="F30" i="17"/>
  <c r="F37" i="17" s="1"/>
  <c r="E30" i="17"/>
  <c r="D30" i="17"/>
  <c r="C30" i="17"/>
  <c r="B30" i="17"/>
  <c r="B41" i="17" s="1"/>
  <c r="L29" i="17"/>
  <c r="K29" i="17"/>
  <c r="J29" i="17"/>
  <c r="I29" i="17"/>
  <c r="F29" i="17"/>
  <c r="E29" i="17"/>
  <c r="D29" i="17"/>
  <c r="C29" i="17"/>
  <c r="B29" i="17"/>
  <c r="L28" i="17"/>
  <c r="K28" i="17"/>
  <c r="J28" i="17"/>
  <c r="I28" i="17"/>
  <c r="F28" i="17"/>
  <c r="E28" i="17"/>
  <c r="D28" i="17"/>
  <c r="C28" i="17"/>
  <c r="B28" i="17"/>
  <c r="L27" i="17"/>
  <c r="K27" i="17"/>
  <c r="J27" i="17"/>
  <c r="I27" i="17"/>
  <c r="F27" i="17"/>
  <c r="E27" i="17"/>
  <c r="D27" i="17"/>
  <c r="C27" i="17"/>
  <c r="B27" i="17"/>
  <c r="L26" i="17"/>
  <c r="K26" i="17"/>
  <c r="J26" i="17"/>
  <c r="I26" i="17"/>
  <c r="F26" i="17"/>
  <c r="E26" i="17"/>
  <c r="D26" i="17"/>
  <c r="C26" i="17"/>
  <c r="B26" i="17"/>
  <c r="B40" i="17" s="1"/>
  <c r="L25" i="17"/>
  <c r="K25" i="17"/>
  <c r="J25" i="17"/>
  <c r="I25" i="17"/>
  <c r="F25" i="17"/>
  <c r="E25" i="17"/>
  <c r="D25" i="17"/>
  <c r="C25" i="17"/>
  <c r="B25" i="17"/>
  <c r="L24" i="17"/>
  <c r="K24" i="17"/>
  <c r="J24" i="17"/>
  <c r="I24" i="17"/>
  <c r="F24" i="17"/>
  <c r="E24" i="17"/>
  <c r="D24" i="17"/>
  <c r="C24" i="17"/>
  <c r="B24" i="17"/>
  <c r="L23" i="17"/>
  <c r="K23" i="17"/>
  <c r="J23" i="17"/>
  <c r="I23" i="17"/>
  <c r="F23" i="17"/>
  <c r="E23" i="17"/>
  <c r="D23" i="17"/>
  <c r="C23" i="17"/>
  <c r="B23" i="17"/>
  <c r="L22" i="17"/>
  <c r="K22" i="17"/>
  <c r="J22" i="17"/>
  <c r="I22" i="17"/>
  <c r="F22" i="17"/>
  <c r="E22" i="17"/>
  <c r="D22" i="17"/>
  <c r="C22" i="17"/>
  <c r="B22" i="17"/>
  <c r="B39" i="17" s="1"/>
  <c r="O16" i="17"/>
  <c r="H16" i="17"/>
  <c r="O15" i="17"/>
  <c r="H15" i="17"/>
  <c r="O14" i="17"/>
  <c r="H14" i="17"/>
  <c r="O13" i="17"/>
  <c r="H13" i="17"/>
  <c r="O12" i="17"/>
  <c r="H12" i="17"/>
  <c r="O11" i="17"/>
  <c r="H11" i="17"/>
  <c r="O10" i="17"/>
  <c r="H10" i="17"/>
  <c r="O9" i="17"/>
  <c r="H9" i="17"/>
  <c r="S8" i="17"/>
  <c r="O8" i="17"/>
  <c r="H8" i="17"/>
  <c r="O7" i="17"/>
  <c r="H7" i="17"/>
  <c r="S6" i="17"/>
  <c r="O6" i="17"/>
  <c r="H6" i="17"/>
  <c r="O5" i="17"/>
  <c r="H5" i="17"/>
  <c r="S4" i="17"/>
  <c r="H9" i="5"/>
  <c r="H10" i="5"/>
  <c r="H11" i="5"/>
  <c r="H12" i="5"/>
  <c r="H13" i="5"/>
  <c r="H14" i="5"/>
  <c r="H15" i="5"/>
  <c r="H16" i="5"/>
  <c r="L33" i="15"/>
  <c r="K33" i="15"/>
  <c r="J33" i="15"/>
  <c r="I33" i="15"/>
  <c r="F33" i="15"/>
  <c r="E33" i="15"/>
  <c r="D33" i="15"/>
  <c r="C33" i="15"/>
  <c r="B33" i="15"/>
  <c r="L32" i="15"/>
  <c r="K32" i="15"/>
  <c r="J32" i="15"/>
  <c r="I32" i="15"/>
  <c r="F32" i="15"/>
  <c r="E32" i="15"/>
  <c r="D32" i="15"/>
  <c r="C32" i="15"/>
  <c r="B32" i="15"/>
  <c r="L31" i="15"/>
  <c r="K31" i="15"/>
  <c r="J31" i="15"/>
  <c r="I31" i="15"/>
  <c r="F31" i="15"/>
  <c r="E31" i="15"/>
  <c r="D31" i="15"/>
  <c r="C31" i="15"/>
  <c r="B31" i="15"/>
  <c r="L30" i="15"/>
  <c r="K30" i="15"/>
  <c r="J30" i="15"/>
  <c r="I30" i="15"/>
  <c r="F30" i="15"/>
  <c r="E30" i="15"/>
  <c r="E37" i="15" s="1"/>
  <c r="D30" i="15"/>
  <c r="C30" i="15"/>
  <c r="B30" i="15"/>
  <c r="B41" i="15" s="1"/>
  <c r="L29" i="15"/>
  <c r="K29" i="15"/>
  <c r="J29" i="15"/>
  <c r="I29" i="15"/>
  <c r="F29" i="15"/>
  <c r="E29" i="15"/>
  <c r="D29" i="15"/>
  <c r="C29" i="15"/>
  <c r="B29" i="15"/>
  <c r="L28" i="15"/>
  <c r="K28" i="15"/>
  <c r="J28" i="15"/>
  <c r="I28" i="15"/>
  <c r="F28" i="15"/>
  <c r="E28" i="15"/>
  <c r="E40" i="15" s="1"/>
  <c r="D28" i="15"/>
  <c r="C28" i="15"/>
  <c r="B28" i="15"/>
  <c r="L27" i="15"/>
  <c r="K27" i="15"/>
  <c r="J27" i="15"/>
  <c r="I27" i="15"/>
  <c r="F27" i="15"/>
  <c r="E27" i="15"/>
  <c r="D27" i="15"/>
  <c r="C27" i="15"/>
  <c r="B27" i="15"/>
  <c r="L26" i="15"/>
  <c r="K26" i="15"/>
  <c r="K36" i="15" s="1"/>
  <c r="J26" i="15"/>
  <c r="J40" i="15" s="1"/>
  <c r="I26" i="15"/>
  <c r="F26" i="15"/>
  <c r="E26" i="15"/>
  <c r="D26" i="15"/>
  <c r="C26" i="15"/>
  <c r="B26" i="15"/>
  <c r="B40" i="15" s="1"/>
  <c r="L25" i="15"/>
  <c r="K25" i="15"/>
  <c r="J25" i="15"/>
  <c r="I25" i="15"/>
  <c r="F25" i="15"/>
  <c r="E25" i="15"/>
  <c r="D25" i="15"/>
  <c r="C25" i="15"/>
  <c r="B25" i="15"/>
  <c r="L24" i="15"/>
  <c r="K24" i="15"/>
  <c r="J24" i="15"/>
  <c r="I24" i="15"/>
  <c r="F24" i="15"/>
  <c r="E24" i="15"/>
  <c r="D24" i="15"/>
  <c r="C24" i="15"/>
  <c r="B24" i="15"/>
  <c r="L23" i="15"/>
  <c r="K23" i="15"/>
  <c r="J23" i="15"/>
  <c r="I23" i="15"/>
  <c r="F23" i="15"/>
  <c r="E23" i="15"/>
  <c r="D23" i="15"/>
  <c r="D35" i="15" s="1"/>
  <c r="C23" i="15"/>
  <c r="B23" i="15"/>
  <c r="L22" i="15"/>
  <c r="K22" i="15"/>
  <c r="J22" i="15"/>
  <c r="I22" i="15"/>
  <c r="F22" i="15"/>
  <c r="E22" i="15"/>
  <c r="D22" i="15"/>
  <c r="C22" i="15"/>
  <c r="B22" i="15"/>
  <c r="B39" i="15" s="1"/>
  <c r="O16" i="15"/>
  <c r="H16" i="15"/>
  <c r="O15" i="15"/>
  <c r="H15" i="15"/>
  <c r="O14" i="15"/>
  <c r="H14" i="15"/>
  <c r="O13" i="15"/>
  <c r="H13" i="15"/>
  <c r="O12" i="15"/>
  <c r="H12" i="15"/>
  <c r="O11" i="15"/>
  <c r="H11" i="15"/>
  <c r="O10" i="15"/>
  <c r="H10" i="15"/>
  <c r="O9" i="15"/>
  <c r="H9" i="15"/>
  <c r="Y8" i="15"/>
  <c r="S8" i="15"/>
  <c r="O8" i="15"/>
  <c r="H8" i="15"/>
  <c r="O7" i="15"/>
  <c r="H7" i="15"/>
  <c r="Y6" i="15"/>
  <c r="S6" i="15"/>
  <c r="O6" i="15"/>
  <c r="H6" i="15"/>
  <c r="O5" i="15"/>
  <c r="H5" i="15"/>
  <c r="S4" i="15"/>
  <c r="Y6" i="14"/>
  <c r="S6" i="14"/>
  <c r="L33" i="14"/>
  <c r="K33" i="14"/>
  <c r="J33" i="14"/>
  <c r="I33" i="14"/>
  <c r="F33" i="14"/>
  <c r="E33" i="14"/>
  <c r="D33" i="14"/>
  <c r="C33" i="14"/>
  <c r="B33" i="14"/>
  <c r="L32" i="14"/>
  <c r="K32" i="14"/>
  <c r="J32" i="14"/>
  <c r="I32" i="14"/>
  <c r="F32" i="14"/>
  <c r="E32" i="14"/>
  <c r="D32" i="14"/>
  <c r="C32" i="14"/>
  <c r="B32" i="14"/>
  <c r="L31" i="14"/>
  <c r="K31" i="14"/>
  <c r="J31" i="14"/>
  <c r="I31" i="14"/>
  <c r="F31" i="14"/>
  <c r="E31" i="14"/>
  <c r="D31" i="14"/>
  <c r="C31" i="14"/>
  <c r="B31" i="14"/>
  <c r="L30" i="14"/>
  <c r="K30" i="14"/>
  <c r="J30" i="14"/>
  <c r="I30" i="14"/>
  <c r="F30" i="14"/>
  <c r="E30" i="14"/>
  <c r="D30" i="14"/>
  <c r="C30" i="14"/>
  <c r="B30" i="14"/>
  <c r="B41" i="14" s="1"/>
  <c r="L29" i="14"/>
  <c r="K29" i="14"/>
  <c r="J29" i="14"/>
  <c r="I29" i="14"/>
  <c r="F29" i="14"/>
  <c r="E29" i="14"/>
  <c r="D29" i="14"/>
  <c r="C29" i="14"/>
  <c r="B29" i="14"/>
  <c r="L28" i="14"/>
  <c r="K28" i="14"/>
  <c r="J28" i="14"/>
  <c r="I28" i="14"/>
  <c r="F28" i="14"/>
  <c r="E28" i="14"/>
  <c r="D28" i="14"/>
  <c r="C28" i="14"/>
  <c r="B28" i="14"/>
  <c r="L27" i="14"/>
  <c r="K27" i="14"/>
  <c r="J27" i="14"/>
  <c r="I27" i="14"/>
  <c r="F27" i="14"/>
  <c r="E27" i="14"/>
  <c r="D27" i="14"/>
  <c r="C27" i="14"/>
  <c r="B27" i="14"/>
  <c r="L26" i="14"/>
  <c r="K26" i="14"/>
  <c r="J26" i="14"/>
  <c r="I26" i="14"/>
  <c r="F26" i="14"/>
  <c r="E26" i="14"/>
  <c r="D26" i="14"/>
  <c r="D40" i="14" s="1"/>
  <c r="C26" i="14"/>
  <c r="C40" i="14" s="1"/>
  <c r="B26" i="14"/>
  <c r="B40" i="14" s="1"/>
  <c r="L25" i="14"/>
  <c r="K25" i="14"/>
  <c r="J25" i="14"/>
  <c r="I25" i="14"/>
  <c r="F25" i="14"/>
  <c r="E25" i="14"/>
  <c r="D25" i="14"/>
  <c r="C25" i="14"/>
  <c r="B25" i="14"/>
  <c r="L24" i="14"/>
  <c r="K24" i="14"/>
  <c r="J24" i="14"/>
  <c r="I24" i="14"/>
  <c r="F24" i="14"/>
  <c r="E24" i="14"/>
  <c r="D24" i="14"/>
  <c r="C24" i="14"/>
  <c r="B24" i="14"/>
  <c r="L23" i="14"/>
  <c r="K23" i="14"/>
  <c r="J23" i="14"/>
  <c r="I23" i="14"/>
  <c r="F23" i="14"/>
  <c r="E23" i="14"/>
  <c r="D23" i="14"/>
  <c r="C23" i="14"/>
  <c r="B23" i="14"/>
  <c r="L22" i="14"/>
  <c r="K22" i="14"/>
  <c r="J22" i="14"/>
  <c r="J35" i="14" s="1"/>
  <c r="I22" i="14"/>
  <c r="I39" i="14" s="1"/>
  <c r="F22" i="14"/>
  <c r="E22" i="14"/>
  <c r="D22" i="14"/>
  <c r="C22" i="14"/>
  <c r="B22" i="14"/>
  <c r="B39" i="14" s="1"/>
  <c r="O16" i="14"/>
  <c r="H16" i="14"/>
  <c r="O15" i="14"/>
  <c r="H15" i="14"/>
  <c r="O14" i="14"/>
  <c r="H14" i="14"/>
  <c r="O13" i="14"/>
  <c r="H13" i="14"/>
  <c r="O12" i="14"/>
  <c r="H12" i="14"/>
  <c r="O11" i="14"/>
  <c r="H11" i="14"/>
  <c r="O10" i="14"/>
  <c r="H10" i="14"/>
  <c r="O9" i="14"/>
  <c r="H9" i="14"/>
  <c r="Y8" i="14"/>
  <c r="S8" i="14"/>
  <c r="O8" i="14"/>
  <c r="H8" i="14"/>
  <c r="O7" i="14"/>
  <c r="H7" i="14"/>
  <c r="O6" i="14"/>
  <c r="H6" i="14"/>
  <c r="O5" i="14"/>
  <c r="H5" i="14"/>
  <c r="S4" i="14"/>
  <c r="L33" i="13"/>
  <c r="K33" i="13"/>
  <c r="J33" i="13"/>
  <c r="I33" i="13"/>
  <c r="F33" i="13"/>
  <c r="E33" i="13"/>
  <c r="D33" i="13"/>
  <c r="C33" i="13"/>
  <c r="B33" i="13"/>
  <c r="L32" i="13"/>
  <c r="K32" i="13"/>
  <c r="J32" i="13"/>
  <c r="I32" i="13"/>
  <c r="F32" i="13"/>
  <c r="E32" i="13"/>
  <c r="D32" i="13"/>
  <c r="C32" i="13"/>
  <c r="B32" i="13"/>
  <c r="L31" i="13"/>
  <c r="K31" i="13"/>
  <c r="J31" i="13"/>
  <c r="I31" i="13"/>
  <c r="F31" i="13"/>
  <c r="E31" i="13"/>
  <c r="D31" i="13"/>
  <c r="C31" i="13"/>
  <c r="B31" i="13"/>
  <c r="L30" i="13"/>
  <c r="K30" i="13"/>
  <c r="J30" i="13"/>
  <c r="I30" i="13"/>
  <c r="I37" i="13" s="1"/>
  <c r="F30" i="13"/>
  <c r="F37" i="13" s="1"/>
  <c r="E30" i="13"/>
  <c r="D30" i="13"/>
  <c r="C30" i="13"/>
  <c r="B30" i="13"/>
  <c r="B41" i="13" s="1"/>
  <c r="L29" i="13"/>
  <c r="K29" i="13"/>
  <c r="J29" i="13"/>
  <c r="I29" i="13"/>
  <c r="F29" i="13"/>
  <c r="E29" i="13"/>
  <c r="D29" i="13"/>
  <c r="C29" i="13"/>
  <c r="B29" i="13"/>
  <c r="L28" i="13"/>
  <c r="K28" i="13"/>
  <c r="J28" i="13"/>
  <c r="I28" i="13"/>
  <c r="F28" i="13"/>
  <c r="E28" i="13"/>
  <c r="D28" i="13"/>
  <c r="C28" i="13"/>
  <c r="B28" i="13"/>
  <c r="L27" i="13"/>
  <c r="K27" i="13"/>
  <c r="J27" i="13"/>
  <c r="I27" i="13"/>
  <c r="F27" i="13"/>
  <c r="E27" i="13"/>
  <c r="D27" i="13"/>
  <c r="C27" i="13"/>
  <c r="B27" i="13"/>
  <c r="L26" i="13"/>
  <c r="L40" i="13" s="1"/>
  <c r="K26" i="13"/>
  <c r="J26" i="13"/>
  <c r="I26" i="13"/>
  <c r="F26" i="13"/>
  <c r="E26" i="13"/>
  <c r="D26" i="13"/>
  <c r="C26" i="13"/>
  <c r="B26" i="13"/>
  <c r="B40" i="13" s="1"/>
  <c r="L25" i="13"/>
  <c r="K25" i="13"/>
  <c r="J25" i="13"/>
  <c r="I25" i="13"/>
  <c r="F25" i="13"/>
  <c r="E25" i="13"/>
  <c r="D25" i="13"/>
  <c r="C25" i="13"/>
  <c r="B25" i="13"/>
  <c r="L24" i="13"/>
  <c r="K24" i="13"/>
  <c r="J24" i="13"/>
  <c r="I24" i="13"/>
  <c r="F24" i="13"/>
  <c r="E24" i="13"/>
  <c r="D24" i="13"/>
  <c r="C24" i="13"/>
  <c r="B24" i="13"/>
  <c r="L23" i="13"/>
  <c r="K23" i="13"/>
  <c r="J23" i="13"/>
  <c r="I23" i="13"/>
  <c r="F23" i="13"/>
  <c r="E23" i="13"/>
  <c r="D23" i="13"/>
  <c r="C23" i="13"/>
  <c r="B23" i="13"/>
  <c r="L22" i="13"/>
  <c r="K22" i="13"/>
  <c r="J22" i="13"/>
  <c r="I22" i="13"/>
  <c r="F22" i="13"/>
  <c r="E22" i="13"/>
  <c r="D22" i="13"/>
  <c r="C22" i="13"/>
  <c r="B22" i="13"/>
  <c r="B39" i="13" s="1"/>
  <c r="O16" i="13"/>
  <c r="H16" i="13"/>
  <c r="O15" i="13"/>
  <c r="H15" i="13"/>
  <c r="O14" i="13"/>
  <c r="H14" i="13"/>
  <c r="O13" i="13"/>
  <c r="H13" i="13"/>
  <c r="O12" i="13"/>
  <c r="H12" i="13"/>
  <c r="O11" i="13"/>
  <c r="H11" i="13"/>
  <c r="O10" i="13"/>
  <c r="H10" i="13"/>
  <c r="O9" i="13"/>
  <c r="H9" i="13"/>
  <c r="Y8" i="13"/>
  <c r="S8" i="13"/>
  <c r="O8" i="13"/>
  <c r="H8" i="13"/>
  <c r="O7" i="13"/>
  <c r="H7" i="13"/>
  <c r="S6" i="13"/>
  <c r="O6" i="13"/>
  <c r="H6" i="13"/>
  <c r="O5" i="13"/>
  <c r="H5" i="13"/>
  <c r="S4" i="13"/>
  <c r="S4" i="12"/>
  <c r="Y8" i="12"/>
  <c r="L33" i="12"/>
  <c r="K33" i="12"/>
  <c r="J33" i="12"/>
  <c r="I33" i="12"/>
  <c r="F33" i="12"/>
  <c r="E33" i="12"/>
  <c r="D33" i="12"/>
  <c r="C33" i="12"/>
  <c r="B33" i="12"/>
  <c r="L32" i="12"/>
  <c r="K32" i="12"/>
  <c r="J32" i="12"/>
  <c r="I32" i="12"/>
  <c r="F32" i="12"/>
  <c r="E32" i="12"/>
  <c r="D32" i="12"/>
  <c r="C32" i="12"/>
  <c r="B32" i="12"/>
  <c r="L31" i="12"/>
  <c r="K31" i="12"/>
  <c r="J31" i="12"/>
  <c r="I31" i="12"/>
  <c r="F31" i="12"/>
  <c r="E31" i="12"/>
  <c r="D31" i="12"/>
  <c r="C31" i="12"/>
  <c r="B31" i="12"/>
  <c r="L30" i="12"/>
  <c r="K30" i="12"/>
  <c r="J30" i="12"/>
  <c r="I30" i="12"/>
  <c r="F30" i="12"/>
  <c r="E30" i="12"/>
  <c r="D30" i="12"/>
  <c r="C30" i="12"/>
  <c r="B30" i="12"/>
  <c r="B41" i="12" s="1"/>
  <c r="L29" i="12"/>
  <c r="K29" i="12"/>
  <c r="J29" i="12"/>
  <c r="I29" i="12"/>
  <c r="F29" i="12"/>
  <c r="E29" i="12"/>
  <c r="D29" i="12"/>
  <c r="C29" i="12"/>
  <c r="B29" i="12"/>
  <c r="L28" i="12"/>
  <c r="K28" i="12"/>
  <c r="J28" i="12"/>
  <c r="I28" i="12"/>
  <c r="F28" i="12"/>
  <c r="E28" i="12"/>
  <c r="D28" i="12"/>
  <c r="C28" i="12"/>
  <c r="B28" i="12"/>
  <c r="L27" i="12"/>
  <c r="K27" i="12"/>
  <c r="J27" i="12"/>
  <c r="I27" i="12"/>
  <c r="F27" i="12"/>
  <c r="E27" i="12"/>
  <c r="D27" i="12"/>
  <c r="C27" i="12"/>
  <c r="B27" i="12"/>
  <c r="L26" i="12"/>
  <c r="K26" i="12"/>
  <c r="J26" i="12"/>
  <c r="I26" i="12"/>
  <c r="F26" i="12"/>
  <c r="E26" i="12"/>
  <c r="E40" i="12" s="1"/>
  <c r="D26" i="12"/>
  <c r="C26" i="12"/>
  <c r="B26" i="12"/>
  <c r="B40" i="12" s="1"/>
  <c r="L25" i="12"/>
  <c r="K25" i="12"/>
  <c r="J25" i="12"/>
  <c r="I25" i="12"/>
  <c r="F25" i="12"/>
  <c r="E25" i="12"/>
  <c r="D25" i="12"/>
  <c r="C25" i="12"/>
  <c r="B25" i="12"/>
  <c r="L24" i="12"/>
  <c r="K24" i="12"/>
  <c r="J24" i="12"/>
  <c r="I24" i="12"/>
  <c r="F24" i="12"/>
  <c r="E24" i="12"/>
  <c r="D24" i="12"/>
  <c r="C24" i="12"/>
  <c r="B24" i="12"/>
  <c r="L23" i="12"/>
  <c r="K23" i="12"/>
  <c r="J23" i="12"/>
  <c r="I23" i="12"/>
  <c r="F23" i="12"/>
  <c r="E23" i="12"/>
  <c r="D23" i="12"/>
  <c r="C23" i="12"/>
  <c r="B23" i="12"/>
  <c r="L22" i="12"/>
  <c r="K22" i="12"/>
  <c r="J22" i="12"/>
  <c r="J39" i="12" s="1"/>
  <c r="I22" i="12"/>
  <c r="F22" i="12"/>
  <c r="E22" i="12"/>
  <c r="D22" i="12"/>
  <c r="C22" i="12"/>
  <c r="B22" i="12"/>
  <c r="B39" i="12" s="1"/>
  <c r="O16" i="12"/>
  <c r="H16" i="12"/>
  <c r="O15" i="12"/>
  <c r="H15" i="12"/>
  <c r="O14" i="12"/>
  <c r="H14" i="12"/>
  <c r="O13" i="12"/>
  <c r="H13" i="12"/>
  <c r="O12" i="12"/>
  <c r="H12" i="12"/>
  <c r="O11" i="12"/>
  <c r="H11" i="12"/>
  <c r="O10" i="12"/>
  <c r="H10" i="12"/>
  <c r="O9" i="12"/>
  <c r="H9" i="12"/>
  <c r="S8" i="12"/>
  <c r="O8" i="12"/>
  <c r="H8" i="12"/>
  <c r="O7" i="12"/>
  <c r="H7" i="12"/>
  <c r="S6" i="12"/>
  <c r="O6" i="12"/>
  <c r="H6" i="12"/>
  <c r="O5" i="12"/>
  <c r="H5" i="12"/>
  <c r="L33" i="11"/>
  <c r="K33" i="11"/>
  <c r="J33" i="11"/>
  <c r="I33" i="11"/>
  <c r="F33" i="11"/>
  <c r="E33" i="11"/>
  <c r="D33" i="11"/>
  <c r="C33" i="11"/>
  <c r="B33" i="11"/>
  <c r="L32" i="11"/>
  <c r="K32" i="11"/>
  <c r="J32" i="11"/>
  <c r="I32" i="11"/>
  <c r="F32" i="11"/>
  <c r="E32" i="11"/>
  <c r="D32" i="11"/>
  <c r="C32" i="11"/>
  <c r="B32" i="11"/>
  <c r="L31" i="11"/>
  <c r="K31" i="11"/>
  <c r="J31" i="11"/>
  <c r="I31" i="11"/>
  <c r="F31" i="11"/>
  <c r="E31" i="11"/>
  <c r="D31" i="11"/>
  <c r="C31" i="11"/>
  <c r="B31" i="11"/>
  <c r="L30" i="11"/>
  <c r="K30" i="11"/>
  <c r="J30" i="11"/>
  <c r="I30" i="11"/>
  <c r="I37" i="11" s="1"/>
  <c r="F30" i="11"/>
  <c r="F37" i="11" s="1"/>
  <c r="E30" i="11"/>
  <c r="D30" i="11"/>
  <c r="C30" i="11"/>
  <c r="B30" i="11"/>
  <c r="B41" i="11" s="1"/>
  <c r="L29" i="11"/>
  <c r="K29" i="11"/>
  <c r="J29" i="11"/>
  <c r="I29" i="11"/>
  <c r="F29" i="11"/>
  <c r="E29" i="11"/>
  <c r="D29" i="11"/>
  <c r="C29" i="11"/>
  <c r="B29" i="11"/>
  <c r="L28" i="11"/>
  <c r="K28" i="11"/>
  <c r="J28" i="11"/>
  <c r="I28" i="11"/>
  <c r="F28" i="11"/>
  <c r="E28" i="11"/>
  <c r="D28" i="11"/>
  <c r="C28" i="11"/>
  <c r="B28" i="11"/>
  <c r="L27" i="11"/>
  <c r="K27" i="11"/>
  <c r="J27" i="11"/>
  <c r="I27" i="11"/>
  <c r="F27" i="11"/>
  <c r="E27" i="11"/>
  <c r="D27" i="11"/>
  <c r="C27" i="11"/>
  <c r="B27" i="11"/>
  <c r="L26" i="11"/>
  <c r="L40" i="11" s="1"/>
  <c r="K26" i="11"/>
  <c r="J26" i="11"/>
  <c r="I26" i="11"/>
  <c r="F26" i="11"/>
  <c r="E26" i="11"/>
  <c r="D26" i="11"/>
  <c r="C26" i="11"/>
  <c r="B26" i="11"/>
  <c r="B40" i="11" s="1"/>
  <c r="L25" i="11"/>
  <c r="K25" i="11"/>
  <c r="J25" i="11"/>
  <c r="I25" i="11"/>
  <c r="F25" i="11"/>
  <c r="E25" i="11"/>
  <c r="D25" i="11"/>
  <c r="C25" i="11"/>
  <c r="B25" i="11"/>
  <c r="L24" i="11"/>
  <c r="K24" i="11"/>
  <c r="J24" i="11"/>
  <c r="I24" i="11"/>
  <c r="F24" i="11"/>
  <c r="E24" i="11"/>
  <c r="D24" i="11"/>
  <c r="C24" i="11"/>
  <c r="B24" i="11"/>
  <c r="L23" i="11"/>
  <c r="K23" i="11"/>
  <c r="J23" i="11"/>
  <c r="I23" i="11"/>
  <c r="F23" i="11"/>
  <c r="E23" i="11"/>
  <c r="D23" i="11"/>
  <c r="C23" i="11"/>
  <c r="B23" i="11"/>
  <c r="L22" i="11"/>
  <c r="K22" i="11"/>
  <c r="J22" i="11"/>
  <c r="I22" i="11"/>
  <c r="F22" i="11"/>
  <c r="E22" i="11"/>
  <c r="D22" i="11"/>
  <c r="C22" i="11"/>
  <c r="B22" i="11"/>
  <c r="B39" i="11" s="1"/>
  <c r="O16" i="11"/>
  <c r="H16" i="11"/>
  <c r="O15" i="11"/>
  <c r="H15" i="11"/>
  <c r="O14" i="11"/>
  <c r="H14" i="11"/>
  <c r="O13" i="11"/>
  <c r="H13" i="11"/>
  <c r="O12" i="11"/>
  <c r="H12" i="11"/>
  <c r="O11" i="11"/>
  <c r="H11" i="11"/>
  <c r="O10" i="11"/>
  <c r="H10" i="11"/>
  <c r="O9" i="11"/>
  <c r="H9" i="11"/>
  <c r="S8" i="11"/>
  <c r="O8" i="11"/>
  <c r="H8" i="11"/>
  <c r="O7" i="11"/>
  <c r="H7" i="11"/>
  <c r="S6" i="11"/>
  <c r="O6" i="11"/>
  <c r="H6" i="11"/>
  <c r="O5" i="11"/>
  <c r="H5" i="11"/>
  <c r="S4" i="11"/>
  <c r="L33" i="9"/>
  <c r="K33" i="9"/>
  <c r="J33" i="9"/>
  <c r="I33" i="9"/>
  <c r="F33" i="9"/>
  <c r="E33" i="9"/>
  <c r="D33" i="9"/>
  <c r="C33" i="9"/>
  <c r="B33" i="9"/>
  <c r="L32" i="9"/>
  <c r="K32" i="9"/>
  <c r="J32" i="9"/>
  <c r="I32" i="9"/>
  <c r="F32" i="9"/>
  <c r="E32" i="9"/>
  <c r="D32" i="9"/>
  <c r="C32" i="9"/>
  <c r="B32" i="9"/>
  <c r="L31" i="9"/>
  <c r="K31" i="9"/>
  <c r="J31" i="9"/>
  <c r="I31" i="9"/>
  <c r="F31" i="9"/>
  <c r="E31" i="9"/>
  <c r="D31" i="9"/>
  <c r="C31" i="9"/>
  <c r="B31" i="9"/>
  <c r="L30" i="9"/>
  <c r="K30" i="9"/>
  <c r="J30" i="9"/>
  <c r="I30" i="9"/>
  <c r="F30" i="9"/>
  <c r="E30" i="9"/>
  <c r="D30" i="9"/>
  <c r="C30" i="9"/>
  <c r="B30" i="9"/>
  <c r="B41" i="9" s="1"/>
  <c r="L29" i="9"/>
  <c r="K29" i="9"/>
  <c r="J29" i="9"/>
  <c r="I29" i="9"/>
  <c r="F29" i="9"/>
  <c r="E29" i="9"/>
  <c r="D29" i="9"/>
  <c r="C29" i="9"/>
  <c r="B29" i="9"/>
  <c r="L28" i="9"/>
  <c r="K28" i="9"/>
  <c r="J28" i="9"/>
  <c r="I28" i="9"/>
  <c r="F28" i="9"/>
  <c r="E28" i="9"/>
  <c r="D28" i="9"/>
  <c r="C28" i="9"/>
  <c r="B28" i="9"/>
  <c r="L27" i="9"/>
  <c r="K27" i="9"/>
  <c r="J27" i="9"/>
  <c r="I27" i="9"/>
  <c r="F27" i="9"/>
  <c r="E27" i="9"/>
  <c r="D27" i="9"/>
  <c r="C27" i="9"/>
  <c r="B27" i="9"/>
  <c r="L26" i="9"/>
  <c r="K26" i="9"/>
  <c r="J26" i="9"/>
  <c r="I26" i="9"/>
  <c r="F26" i="9"/>
  <c r="E26" i="9"/>
  <c r="D26" i="9"/>
  <c r="C26" i="9"/>
  <c r="B26" i="9"/>
  <c r="B40" i="9" s="1"/>
  <c r="L25" i="9"/>
  <c r="K25" i="9"/>
  <c r="J25" i="9"/>
  <c r="I25" i="9"/>
  <c r="F25" i="9"/>
  <c r="E25" i="9"/>
  <c r="D25" i="9"/>
  <c r="C25" i="9"/>
  <c r="B25" i="9"/>
  <c r="L24" i="9"/>
  <c r="K24" i="9"/>
  <c r="J24" i="9"/>
  <c r="I24" i="9"/>
  <c r="F24" i="9"/>
  <c r="E24" i="9"/>
  <c r="D24" i="9"/>
  <c r="C24" i="9"/>
  <c r="B24" i="9"/>
  <c r="L23" i="9"/>
  <c r="K23" i="9"/>
  <c r="J23" i="9"/>
  <c r="I23" i="9"/>
  <c r="F23" i="9"/>
  <c r="E23" i="9"/>
  <c r="D23" i="9"/>
  <c r="C23" i="9"/>
  <c r="B23" i="9"/>
  <c r="L22" i="9"/>
  <c r="K22" i="9"/>
  <c r="J22" i="9"/>
  <c r="I22" i="9"/>
  <c r="F22" i="9"/>
  <c r="F35" i="9" s="1"/>
  <c r="E22" i="9"/>
  <c r="D22" i="9"/>
  <c r="C22" i="9"/>
  <c r="B22" i="9"/>
  <c r="B39" i="9" s="1"/>
  <c r="O16" i="9"/>
  <c r="H16" i="9"/>
  <c r="O15" i="9"/>
  <c r="H15" i="9"/>
  <c r="O14" i="9"/>
  <c r="H14" i="9"/>
  <c r="O13" i="9"/>
  <c r="H13" i="9"/>
  <c r="O12" i="9"/>
  <c r="H12" i="9"/>
  <c r="O11" i="9"/>
  <c r="H11" i="9"/>
  <c r="O10" i="9"/>
  <c r="H10" i="9"/>
  <c r="O9" i="9"/>
  <c r="H9" i="9"/>
  <c r="S8" i="9"/>
  <c r="O8" i="9"/>
  <c r="H8" i="9"/>
  <c r="O7" i="9"/>
  <c r="H7" i="9"/>
  <c r="S6" i="9"/>
  <c r="O6" i="9"/>
  <c r="H6" i="9"/>
  <c r="O5" i="9"/>
  <c r="H5" i="9"/>
  <c r="S4" i="9"/>
  <c r="O16" i="8"/>
  <c r="O15" i="8"/>
  <c r="O14" i="8"/>
  <c r="O13" i="8"/>
  <c r="J7" i="21" s="1"/>
  <c r="J93" i="22" s="1"/>
  <c r="O12" i="8"/>
  <c r="O11" i="8"/>
  <c r="O10" i="8"/>
  <c r="O9" i="8"/>
  <c r="O8" i="8"/>
  <c r="O7" i="8"/>
  <c r="O6" i="8"/>
  <c r="O5" i="8"/>
  <c r="H16" i="8"/>
  <c r="H15" i="8"/>
  <c r="H14" i="8"/>
  <c r="H13" i="8"/>
  <c r="H12" i="8"/>
  <c r="H11" i="8"/>
  <c r="H10" i="8"/>
  <c r="H9" i="8"/>
  <c r="H8" i="8"/>
  <c r="H7" i="8"/>
  <c r="H6" i="8"/>
  <c r="H5" i="8"/>
  <c r="L33" i="8"/>
  <c r="K33" i="8"/>
  <c r="J33" i="8"/>
  <c r="I33" i="8"/>
  <c r="F33" i="8"/>
  <c r="E33" i="8"/>
  <c r="D33" i="8"/>
  <c r="C33" i="8"/>
  <c r="B33" i="8"/>
  <c r="L32" i="8"/>
  <c r="K32" i="8"/>
  <c r="J32" i="8"/>
  <c r="I32" i="8"/>
  <c r="F32" i="8"/>
  <c r="E32" i="8"/>
  <c r="D32" i="8"/>
  <c r="C32" i="8"/>
  <c r="B32" i="8"/>
  <c r="L31" i="8"/>
  <c r="K31" i="8"/>
  <c r="J31" i="8"/>
  <c r="I31" i="8"/>
  <c r="F31" i="8"/>
  <c r="E31" i="8"/>
  <c r="D31" i="8"/>
  <c r="C31" i="8"/>
  <c r="B31" i="8"/>
  <c r="L30" i="8"/>
  <c r="K30" i="8"/>
  <c r="J30" i="8"/>
  <c r="I30" i="8"/>
  <c r="F30" i="8"/>
  <c r="E30" i="8"/>
  <c r="D30" i="8"/>
  <c r="C30" i="8"/>
  <c r="B30" i="8"/>
  <c r="B41" i="8" s="1"/>
  <c r="L29" i="8"/>
  <c r="K29" i="8"/>
  <c r="J29" i="8"/>
  <c r="I29" i="8"/>
  <c r="F29" i="8"/>
  <c r="E29" i="8"/>
  <c r="D29" i="8"/>
  <c r="C29" i="8"/>
  <c r="B29" i="8"/>
  <c r="L28" i="8"/>
  <c r="K28" i="8"/>
  <c r="J28" i="8"/>
  <c r="I28" i="8"/>
  <c r="F28" i="8"/>
  <c r="E28" i="8"/>
  <c r="D28" i="8"/>
  <c r="C28" i="8"/>
  <c r="B28" i="8"/>
  <c r="L27" i="8"/>
  <c r="K27" i="8"/>
  <c r="J27" i="8"/>
  <c r="I27" i="8"/>
  <c r="F27" i="8"/>
  <c r="E27" i="8"/>
  <c r="D27" i="8"/>
  <c r="C27" i="8"/>
  <c r="B27" i="8"/>
  <c r="L26" i="8"/>
  <c r="K26" i="8"/>
  <c r="J26" i="8"/>
  <c r="I26" i="8"/>
  <c r="F26" i="8"/>
  <c r="E26" i="8"/>
  <c r="D26" i="8"/>
  <c r="C26" i="8"/>
  <c r="B26" i="8"/>
  <c r="B40" i="8" s="1"/>
  <c r="L25" i="8"/>
  <c r="K25" i="8"/>
  <c r="J25" i="8"/>
  <c r="I25" i="8"/>
  <c r="F25" i="8"/>
  <c r="E25" i="8"/>
  <c r="D25" i="8"/>
  <c r="C25" i="8"/>
  <c r="B25" i="8"/>
  <c r="L24" i="8"/>
  <c r="K24" i="8"/>
  <c r="J24" i="8"/>
  <c r="I24" i="8"/>
  <c r="F24" i="8"/>
  <c r="E24" i="8"/>
  <c r="D24" i="8"/>
  <c r="C24" i="8"/>
  <c r="B24" i="8"/>
  <c r="L23" i="8"/>
  <c r="K23" i="8"/>
  <c r="J23" i="8"/>
  <c r="I23" i="8"/>
  <c r="F23" i="8"/>
  <c r="E23" i="8"/>
  <c r="D23" i="8"/>
  <c r="C23" i="8"/>
  <c r="B23" i="8"/>
  <c r="L22" i="8"/>
  <c r="K22" i="8"/>
  <c r="J22" i="8"/>
  <c r="I22" i="8"/>
  <c r="F22" i="8"/>
  <c r="E22" i="8"/>
  <c r="E35" i="8" s="1"/>
  <c r="D22" i="8"/>
  <c r="C22" i="8"/>
  <c r="B22" i="8"/>
  <c r="B39" i="8" s="1"/>
  <c r="Y8" i="8"/>
  <c r="S8" i="8"/>
  <c r="S6" i="8"/>
  <c r="S4" i="8"/>
  <c r="L33" i="7"/>
  <c r="K33" i="7"/>
  <c r="J33" i="7"/>
  <c r="I33" i="7"/>
  <c r="F33" i="7"/>
  <c r="E33" i="7"/>
  <c r="D33" i="7"/>
  <c r="C33" i="7"/>
  <c r="B33" i="7"/>
  <c r="L32" i="7"/>
  <c r="K32" i="7"/>
  <c r="J32" i="7"/>
  <c r="I32" i="7"/>
  <c r="F32" i="7"/>
  <c r="E32" i="7"/>
  <c r="D32" i="7"/>
  <c r="C32" i="7"/>
  <c r="B32" i="7"/>
  <c r="L31" i="7"/>
  <c r="K31" i="7"/>
  <c r="J31" i="7"/>
  <c r="I31" i="7"/>
  <c r="F31" i="7"/>
  <c r="E31" i="7"/>
  <c r="D31" i="7"/>
  <c r="C31" i="7"/>
  <c r="B31" i="7"/>
  <c r="L30" i="7"/>
  <c r="K30" i="7"/>
  <c r="J30" i="7"/>
  <c r="I30" i="7"/>
  <c r="F30" i="7"/>
  <c r="E30" i="7"/>
  <c r="D30" i="7"/>
  <c r="C30" i="7"/>
  <c r="B30" i="7"/>
  <c r="B41" i="7" s="1"/>
  <c r="L29" i="7"/>
  <c r="K29" i="7"/>
  <c r="J29" i="7"/>
  <c r="I29" i="7"/>
  <c r="F29" i="7"/>
  <c r="E29" i="7"/>
  <c r="D29" i="7"/>
  <c r="C29" i="7"/>
  <c r="B29" i="7"/>
  <c r="L28" i="7"/>
  <c r="K28" i="7"/>
  <c r="J28" i="7"/>
  <c r="I28" i="7"/>
  <c r="F28" i="7"/>
  <c r="E28" i="7"/>
  <c r="D28" i="7"/>
  <c r="C28" i="7"/>
  <c r="B28" i="7"/>
  <c r="L27" i="7"/>
  <c r="K27" i="7"/>
  <c r="J27" i="7"/>
  <c r="I27" i="7"/>
  <c r="F27" i="7"/>
  <c r="E27" i="7"/>
  <c r="D27" i="7"/>
  <c r="C27" i="7"/>
  <c r="B27" i="7"/>
  <c r="L26" i="7"/>
  <c r="K26" i="7"/>
  <c r="J26" i="7"/>
  <c r="I26" i="7"/>
  <c r="F26" i="7"/>
  <c r="E26" i="7"/>
  <c r="D26" i="7"/>
  <c r="C26" i="7"/>
  <c r="B26" i="7"/>
  <c r="B40" i="7" s="1"/>
  <c r="L25" i="7"/>
  <c r="K25" i="7"/>
  <c r="J25" i="7"/>
  <c r="I25" i="7"/>
  <c r="F25" i="7"/>
  <c r="E25" i="7"/>
  <c r="D25" i="7"/>
  <c r="C25" i="7"/>
  <c r="B25" i="7"/>
  <c r="L24" i="7"/>
  <c r="K24" i="7"/>
  <c r="J24" i="7"/>
  <c r="I24" i="7"/>
  <c r="F24" i="7"/>
  <c r="E24" i="7"/>
  <c r="D24" i="7"/>
  <c r="C24" i="7"/>
  <c r="B24" i="7"/>
  <c r="L23" i="7"/>
  <c r="K23" i="7"/>
  <c r="J23" i="7"/>
  <c r="I23" i="7"/>
  <c r="F23" i="7"/>
  <c r="E23" i="7"/>
  <c r="D23" i="7"/>
  <c r="C23" i="7"/>
  <c r="B23" i="7"/>
  <c r="L22" i="7"/>
  <c r="K22" i="7"/>
  <c r="J22" i="7"/>
  <c r="I22" i="7"/>
  <c r="F22" i="7"/>
  <c r="E22" i="7"/>
  <c r="E39" i="7" s="1"/>
  <c r="D22" i="7"/>
  <c r="C22" i="7"/>
  <c r="B22" i="7"/>
  <c r="B39" i="7" s="1"/>
  <c r="O16" i="7"/>
  <c r="H16" i="7"/>
  <c r="O15" i="7"/>
  <c r="H15" i="7"/>
  <c r="O14" i="7"/>
  <c r="H14" i="7"/>
  <c r="O13" i="7"/>
  <c r="H13" i="7"/>
  <c r="O12" i="7"/>
  <c r="H12" i="7"/>
  <c r="O11" i="7"/>
  <c r="H11" i="7"/>
  <c r="O10" i="7"/>
  <c r="H10" i="7"/>
  <c r="O9" i="7"/>
  <c r="H9" i="7"/>
  <c r="Y8" i="7"/>
  <c r="S8" i="7"/>
  <c r="O8" i="7"/>
  <c r="H8" i="7"/>
  <c r="O7" i="7"/>
  <c r="H7" i="7"/>
  <c r="S6" i="7"/>
  <c r="O6" i="7"/>
  <c r="H6" i="7"/>
  <c r="O5" i="7"/>
  <c r="H5" i="7"/>
  <c r="S4" i="7"/>
  <c r="L33" i="5"/>
  <c r="K33" i="5"/>
  <c r="J33" i="5"/>
  <c r="I33" i="5"/>
  <c r="F33" i="5"/>
  <c r="E33" i="5"/>
  <c r="D33" i="5"/>
  <c r="C33" i="5"/>
  <c r="B33" i="5"/>
  <c r="L32" i="5"/>
  <c r="K32" i="5"/>
  <c r="J32" i="5"/>
  <c r="I32" i="5"/>
  <c r="F32" i="5"/>
  <c r="E32" i="5"/>
  <c r="D32" i="5"/>
  <c r="C32" i="5"/>
  <c r="B32" i="5"/>
  <c r="L31" i="5"/>
  <c r="K31" i="5"/>
  <c r="J31" i="5"/>
  <c r="I31" i="5"/>
  <c r="F31" i="5"/>
  <c r="E31" i="5"/>
  <c r="D31" i="5"/>
  <c r="C31" i="5"/>
  <c r="B31" i="5"/>
  <c r="L30" i="5"/>
  <c r="K30" i="5"/>
  <c r="J30" i="5"/>
  <c r="I30" i="5"/>
  <c r="F30" i="5"/>
  <c r="E30" i="5"/>
  <c r="E37" i="5" s="1"/>
  <c r="D30" i="5"/>
  <c r="D37" i="5" s="1"/>
  <c r="C30" i="5"/>
  <c r="B30" i="5"/>
  <c r="B41" i="5" s="1"/>
  <c r="L29" i="5"/>
  <c r="K29" i="5"/>
  <c r="J29" i="5"/>
  <c r="I29" i="5"/>
  <c r="F29" i="5"/>
  <c r="E29" i="5"/>
  <c r="D29" i="5"/>
  <c r="C29" i="5"/>
  <c r="B29" i="5"/>
  <c r="L28" i="5"/>
  <c r="K28" i="5"/>
  <c r="J28" i="5"/>
  <c r="I28" i="5"/>
  <c r="F28" i="5"/>
  <c r="E28" i="5"/>
  <c r="D28" i="5"/>
  <c r="C28" i="5"/>
  <c r="B28" i="5"/>
  <c r="L27" i="5"/>
  <c r="K27" i="5"/>
  <c r="J27" i="5"/>
  <c r="I27" i="5"/>
  <c r="F27" i="5"/>
  <c r="E27" i="5"/>
  <c r="D27" i="5"/>
  <c r="C27" i="5"/>
  <c r="B27" i="5"/>
  <c r="L26" i="5"/>
  <c r="K26" i="5"/>
  <c r="J26" i="5"/>
  <c r="I26" i="5"/>
  <c r="F26" i="5"/>
  <c r="E26" i="5"/>
  <c r="D26" i="5"/>
  <c r="C26" i="5"/>
  <c r="B26" i="5"/>
  <c r="B40" i="5" s="1"/>
  <c r="L25" i="5"/>
  <c r="K25" i="5"/>
  <c r="J25" i="5"/>
  <c r="I25" i="5"/>
  <c r="F25" i="5"/>
  <c r="E25" i="5"/>
  <c r="D25" i="5"/>
  <c r="C25" i="5"/>
  <c r="B25" i="5"/>
  <c r="L24" i="5"/>
  <c r="K24" i="5"/>
  <c r="J24" i="5"/>
  <c r="I24" i="5"/>
  <c r="F24" i="5"/>
  <c r="E24" i="5"/>
  <c r="D24" i="5"/>
  <c r="C24" i="5"/>
  <c r="B24" i="5"/>
  <c r="L23" i="5"/>
  <c r="K23" i="5"/>
  <c r="J23" i="5"/>
  <c r="I23" i="5"/>
  <c r="F23" i="5"/>
  <c r="E23" i="5"/>
  <c r="D23" i="5"/>
  <c r="C23" i="5"/>
  <c r="B23" i="5"/>
  <c r="L22" i="5"/>
  <c r="K22" i="5"/>
  <c r="J22" i="5"/>
  <c r="I22" i="5"/>
  <c r="F22" i="5"/>
  <c r="E22" i="5"/>
  <c r="D22" i="5"/>
  <c r="C22" i="5"/>
  <c r="B22" i="5"/>
  <c r="O16" i="5"/>
  <c r="O15" i="5"/>
  <c r="O14" i="5"/>
  <c r="O13" i="5"/>
  <c r="O12" i="5"/>
  <c r="O11" i="5"/>
  <c r="O10" i="5"/>
  <c r="O9" i="5"/>
  <c r="S8" i="5"/>
  <c r="O8" i="5"/>
  <c r="H8" i="5"/>
  <c r="O7" i="5"/>
  <c r="H7" i="5"/>
  <c r="S6" i="5"/>
  <c r="O6" i="5"/>
  <c r="H6" i="5"/>
  <c r="O5" i="5"/>
  <c r="H5" i="5"/>
  <c r="S4" i="5"/>
  <c r="O14" i="4"/>
  <c r="Y8" i="4"/>
  <c r="S8" i="4"/>
  <c r="S6" i="4"/>
  <c r="S4" i="4"/>
  <c r="Y8" i="3"/>
  <c r="L33" i="4"/>
  <c r="K33" i="4"/>
  <c r="J33" i="4"/>
  <c r="I33" i="4"/>
  <c r="F33" i="4"/>
  <c r="E33" i="4"/>
  <c r="D33" i="4"/>
  <c r="C33" i="4"/>
  <c r="B33" i="4"/>
  <c r="L32" i="4"/>
  <c r="K32" i="4"/>
  <c r="J32" i="4"/>
  <c r="I32" i="4"/>
  <c r="F32" i="4"/>
  <c r="E32" i="4"/>
  <c r="D32" i="4"/>
  <c r="C32" i="4"/>
  <c r="B32" i="4"/>
  <c r="L31" i="4"/>
  <c r="K31" i="4"/>
  <c r="J31" i="4"/>
  <c r="I31" i="4"/>
  <c r="F31" i="4"/>
  <c r="E31" i="4"/>
  <c r="D31" i="4"/>
  <c r="C31" i="4"/>
  <c r="B31" i="4"/>
  <c r="L30" i="4"/>
  <c r="L37" i="4" s="1"/>
  <c r="K30" i="4"/>
  <c r="J30" i="4"/>
  <c r="I30" i="4"/>
  <c r="F30" i="4"/>
  <c r="E30" i="4"/>
  <c r="D30" i="4"/>
  <c r="C30" i="4"/>
  <c r="B30" i="4"/>
  <c r="B41" i="4" s="1"/>
  <c r="L29" i="4"/>
  <c r="K29" i="4"/>
  <c r="J29" i="4"/>
  <c r="I29" i="4"/>
  <c r="F29" i="4"/>
  <c r="E29" i="4"/>
  <c r="D29" i="4"/>
  <c r="C29" i="4"/>
  <c r="B29" i="4"/>
  <c r="L28" i="4"/>
  <c r="K28" i="4"/>
  <c r="J28" i="4"/>
  <c r="I28" i="4"/>
  <c r="F28" i="4"/>
  <c r="E28" i="4"/>
  <c r="D28" i="4"/>
  <c r="C28" i="4"/>
  <c r="B28" i="4"/>
  <c r="L27" i="4"/>
  <c r="K27" i="4"/>
  <c r="J27" i="4"/>
  <c r="I27" i="4"/>
  <c r="F27" i="4"/>
  <c r="E27" i="4"/>
  <c r="D27" i="4"/>
  <c r="C27" i="4"/>
  <c r="B27" i="4"/>
  <c r="L26" i="4"/>
  <c r="K26" i="4"/>
  <c r="J26" i="4"/>
  <c r="I26" i="4"/>
  <c r="F26" i="4"/>
  <c r="E26" i="4"/>
  <c r="D26" i="4"/>
  <c r="C26" i="4"/>
  <c r="B26" i="4"/>
  <c r="B40" i="4" s="1"/>
  <c r="L25" i="4"/>
  <c r="K25" i="4"/>
  <c r="J25" i="4"/>
  <c r="I25" i="4"/>
  <c r="F25" i="4"/>
  <c r="E25" i="4"/>
  <c r="D25" i="4"/>
  <c r="C25" i="4"/>
  <c r="B25" i="4"/>
  <c r="L24" i="4"/>
  <c r="K24" i="4"/>
  <c r="J24" i="4"/>
  <c r="I24" i="4"/>
  <c r="F24" i="4"/>
  <c r="E24" i="4"/>
  <c r="D24" i="4"/>
  <c r="C24" i="4"/>
  <c r="B24" i="4"/>
  <c r="L23" i="4"/>
  <c r="K23" i="4"/>
  <c r="J23" i="4"/>
  <c r="I23" i="4"/>
  <c r="F23" i="4"/>
  <c r="E23" i="4"/>
  <c r="D23" i="4"/>
  <c r="C23" i="4"/>
  <c r="B23" i="4"/>
  <c r="L22" i="4"/>
  <c r="K22" i="4"/>
  <c r="J22" i="4"/>
  <c r="I22" i="4"/>
  <c r="F22" i="4"/>
  <c r="E22" i="4"/>
  <c r="D22" i="4"/>
  <c r="C22" i="4"/>
  <c r="B22" i="4"/>
  <c r="B39" i="4" s="1"/>
  <c r="O16" i="4"/>
  <c r="H16" i="4"/>
  <c r="O15" i="4"/>
  <c r="H15" i="4"/>
  <c r="H14" i="4"/>
  <c r="O13" i="4"/>
  <c r="H13" i="4"/>
  <c r="O12" i="4"/>
  <c r="H12" i="4"/>
  <c r="O11" i="4"/>
  <c r="H11" i="4"/>
  <c r="O10" i="4"/>
  <c r="H10" i="4"/>
  <c r="O9" i="4"/>
  <c r="H9" i="4"/>
  <c r="O8" i="4"/>
  <c r="H8" i="4"/>
  <c r="O7" i="4"/>
  <c r="H7" i="4"/>
  <c r="O6" i="4"/>
  <c r="H6" i="4"/>
  <c r="O5" i="4"/>
  <c r="H5" i="4"/>
  <c r="Y8" i="1"/>
  <c r="L33" i="3"/>
  <c r="K33" i="3"/>
  <c r="J33" i="3"/>
  <c r="I33" i="3"/>
  <c r="F33" i="3"/>
  <c r="E33" i="3"/>
  <c r="D33" i="3"/>
  <c r="C33" i="3"/>
  <c r="B33" i="3"/>
  <c r="L32" i="3"/>
  <c r="K32" i="3"/>
  <c r="J32" i="3"/>
  <c r="I32" i="3"/>
  <c r="F32" i="3"/>
  <c r="E32" i="3"/>
  <c r="D32" i="3"/>
  <c r="C32" i="3"/>
  <c r="B32" i="3"/>
  <c r="L31" i="3"/>
  <c r="K31" i="3"/>
  <c r="J31" i="3"/>
  <c r="I31" i="3"/>
  <c r="F31" i="3"/>
  <c r="E31" i="3"/>
  <c r="D31" i="3"/>
  <c r="C31" i="3"/>
  <c r="B31" i="3"/>
  <c r="L30" i="3"/>
  <c r="K30" i="3"/>
  <c r="J30" i="3"/>
  <c r="I30" i="3"/>
  <c r="F30" i="3"/>
  <c r="E30" i="3"/>
  <c r="D30" i="3"/>
  <c r="C30" i="3"/>
  <c r="B30" i="3"/>
  <c r="B41" i="3" s="1"/>
  <c r="L29" i="3"/>
  <c r="K29" i="3"/>
  <c r="J29" i="3"/>
  <c r="I29" i="3"/>
  <c r="F29" i="3"/>
  <c r="E29" i="3"/>
  <c r="D29" i="3"/>
  <c r="C29" i="3"/>
  <c r="B29" i="3"/>
  <c r="L28" i="3"/>
  <c r="K28" i="3"/>
  <c r="J28" i="3"/>
  <c r="I28" i="3"/>
  <c r="F28" i="3"/>
  <c r="E28" i="3"/>
  <c r="D28" i="3"/>
  <c r="C28" i="3"/>
  <c r="B28" i="3"/>
  <c r="L27" i="3"/>
  <c r="K27" i="3"/>
  <c r="J27" i="3"/>
  <c r="I27" i="3"/>
  <c r="F27" i="3"/>
  <c r="E27" i="3"/>
  <c r="D27" i="3"/>
  <c r="C27" i="3"/>
  <c r="B27" i="3"/>
  <c r="L26" i="3"/>
  <c r="K26" i="3"/>
  <c r="J26" i="3"/>
  <c r="I26" i="3"/>
  <c r="F26" i="3"/>
  <c r="E26" i="3"/>
  <c r="D26" i="3"/>
  <c r="C26" i="3"/>
  <c r="B26" i="3"/>
  <c r="B40" i="3" s="1"/>
  <c r="L25" i="3"/>
  <c r="K25" i="3"/>
  <c r="J25" i="3"/>
  <c r="I25" i="3"/>
  <c r="F25" i="3"/>
  <c r="E25" i="3"/>
  <c r="D25" i="3"/>
  <c r="C25" i="3"/>
  <c r="B25" i="3"/>
  <c r="L24" i="3"/>
  <c r="K24" i="3"/>
  <c r="J24" i="3"/>
  <c r="I24" i="3"/>
  <c r="F24" i="3"/>
  <c r="E24" i="3"/>
  <c r="D24" i="3"/>
  <c r="C24" i="3"/>
  <c r="B24" i="3"/>
  <c r="L23" i="3"/>
  <c r="K23" i="3"/>
  <c r="J23" i="3"/>
  <c r="I23" i="3"/>
  <c r="F23" i="3"/>
  <c r="E23" i="3"/>
  <c r="D23" i="3"/>
  <c r="C23" i="3"/>
  <c r="B23" i="3"/>
  <c r="L22" i="3"/>
  <c r="K22" i="3"/>
  <c r="J22" i="3"/>
  <c r="I22" i="3"/>
  <c r="F22" i="3"/>
  <c r="F35" i="3" s="1"/>
  <c r="E22" i="3"/>
  <c r="D22" i="3"/>
  <c r="C22" i="3"/>
  <c r="B22" i="3"/>
  <c r="B39" i="3" s="1"/>
  <c r="O16" i="3"/>
  <c r="H16" i="3"/>
  <c r="O15" i="3"/>
  <c r="H15" i="3"/>
  <c r="O14" i="3"/>
  <c r="H14" i="3"/>
  <c r="O13" i="3"/>
  <c r="H13" i="3"/>
  <c r="O12" i="3"/>
  <c r="H12" i="3"/>
  <c r="O11" i="3"/>
  <c r="H11" i="3"/>
  <c r="O10" i="3"/>
  <c r="H10" i="3"/>
  <c r="O9" i="3"/>
  <c r="H9" i="3"/>
  <c r="O8" i="3"/>
  <c r="H8" i="3"/>
  <c r="O7" i="3"/>
  <c r="H7" i="3"/>
  <c r="O6" i="3"/>
  <c r="H6" i="3"/>
  <c r="O5" i="3"/>
  <c r="H5" i="3"/>
  <c r="L33" i="1"/>
  <c r="L32" i="1"/>
  <c r="L31" i="1"/>
  <c r="L30" i="1"/>
  <c r="L37" i="1" s="1"/>
  <c r="L29" i="1"/>
  <c r="L28" i="1"/>
  <c r="L27" i="1"/>
  <c r="L26" i="1"/>
  <c r="L25" i="1"/>
  <c r="L24" i="1"/>
  <c r="L23" i="1"/>
  <c r="L22" i="1"/>
  <c r="K33" i="1"/>
  <c r="K32" i="1"/>
  <c r="K31" i="1"/>
  <c r="K30" i="1"/>
  <c r="K29" i="1"/>
  <c r="K28" i="1"/>
  <c r="K27" i="1"/>
  <c r="K26" i="1"/>
  <c r="K40" i="1" s="1"/>
  <c r="K25" i="1"/>
  <c r="K24" i="1"/>
  <c r="K23" i="1"/>
  <c r="K22" i="1"/>
  <c r="J33" i="1"/>
  <c r="J32" i="1"/>
  <c r="J31" i="1"/>
  <c r="J30" i="1"/>
  <c r="J29" i="1"/>
  <c r="J28" i="1"/>
  <c r="J27" i="1"/>
  <c r="J26" i="1"/>
  <c r="J25" i="1"/>
  <c r="J24" i="1"/>
  <c r="J23" i="1"/>
  <c r="J22" i="1"/>
  <c r="J35" i="1" s="1"/>
  <c r="I33" i="1"/>
  <c r="I32" i="1"/>
  <c r="I31" i="1"/>
  <c r="I30" i="1"/>
  <c r="I29" i="1"/>
  <c r="I28" i="1"/>
  <c r="I27" i="1"/>
  <c r="I26" i="1"/>
  <c r="I25" i="1"/>
  <c r="I24" i="1"/>
  <c r="I23" i="1"/>
  <c r="I22" i="1"/>
  <c r="F33" i="1"/>
  <c r="F32" i="1"/>
  <c r="F31" i="1"/>
  <c r="F30" i="1"/>
  <c r="F37" i="1" s="1"/>
  <c r="F29" i="1"/>
  <c r="F28" i="1"/>
  <c r="F27" i="1"/>
  <c r="F26" i="1"/>
  <c r="F25" i="1"/>
  <c r="F24" i="1"/>
  <c r="F23" i="1"/>
  <c r="F22" i="1"/>
  <c r="E33" i="1"/>
  <c r="E32" i="1"/>
  <c r="E31" i="1"/>
  <c r="E30" i="1"/>
  <c r="E29" i="1"/>
  <c r="E28" i="1"/>
  <c r="E27" i="1"/>
  <c r="E26" i="1"/>
  <c r="E40" i="1" s="1"/>
  <c r="E25" i="1"/>
  <c r="E24" i="1"/>
  <c r="E23" i="1"/>
  <c r="E22" i="1"/>
  <c r="D33" i="1"/>
  <c r="D32" i="1"/>
  <c r="D31" i="1"/>
  <c r="D30" i="1"/>
  <c r="D29" i="1"/>
  <c r="D28" i="1"/>
  <c r="D27" i="1"/>
  <c r="D26" i="1"/>
  <c r="D25" i="1"/>
  <c r="D24" i="1"/>
  <c r="D23" i="1"/>
  <c r="D22" i="1"/>
  <c r="D39" i="1" s="1"/>
  <c r="C33" i="1"/>
  <c r="C32" i="1"/>
  <c r="C31" i="1"/>
  <c r="C30" i="1"/>
  <c r="C29" i="1"/>
  <c r="C28" i="1"/>
  <c r="C27" i="1"/>
  <c r="C26" i="1"/>
  <c r="C25" i="1"/>
  <c r="B25" i="1"/>
  <c r="B24" i="1"/>
  <c r="B23" i="1"/>
  <c r="B22" i="1"/>
  <c r="C24" i="1"/>
  <c r="C23" i="1"/>
  <c r="B33" i="1"/>
  <c r="B32" i="1"/>
  <c r="B31" i="1"/>
  <c r="B30" i="1"/>
  <c r="B29" i="1"/>
  <c r="B28" i="1"/>
  <c r="B27" i="1"/>
  <c r="B26" i="1"/>
  <c r="O16" i="1"/>
  <c r="H16" i="1"/>
  <c r="O15" i="1"/>
  <c r="H15" i="1"/>
  <c r="O14" i="1"/>
  <c r="H14" i="1"/>
  <c r="O13" i="1"/>
  <c r="H13" i="1"/>
  <c r="O10" i="1"/>
  <c r="O9" i="1"/>
  <c r="H10" i="1"/>
  <c r="H9" i="1"/>
  <c r="O6" i="1"/>
  <c r="O5" i="1"/>
  <c r="H6" i="1"/>
  <c r="H5" i="1"/>
  <c r="O12" i="1"/>
  <c r="O11" i="1"/>
  <c r="H12" i="1"/>
  <c r="H11" i="1"/>
  <c r="O8" i="1"/>
  <c r="O7" i="1"/>
  <c r="H8" i="1"/>
  <c r="H7" i="1"/>
  <c r="I6" i="21" l="1"/>
  <c r="J61" i="22" s="1"/>
  <c r="J14" i="21"/>
  <c r="W91" i="22" s="1"/>
  <c r="J9" i="21"/>
  <c r="J94" i="22" s="1"/>
  <c r="L35" i="19"/>
  <c r="C41" i="14"/>
  <c r="K40" i="19"/>
  <c r="AG18" i="25"/>
  <c r="E37" i="13"/>
  <c r="C36" i="12"/>
  <c r="F37" i="12"/>
  <c r="C36" i="3"/>
  <c r="C35" i="4"/>
  <c r="D5" i="21"/>
  <c r="J80" i="22" s="1"/>
  <c r="F35" i="7"/>
  <c r="I7" i="21"/>
  <c r="J68" i="22" s="1"/>
  <c r="I39" i="9"/>
  <c r="C36" i="9"/>
  <c r="J41" i="11"/>
  <c r="C9" i="21"/>
  <c r="J57" i="22" s="1"/>
  <c r="K57" i="22" s="1"/>
  <c r="L39" i="12"/>
  <c r="I19" i="21"/>
  <c r="W62" i="22" s="1"/>
  <c r="L40" i="15"/>
  <c r="N40" i="15" s="1"/>
  <c r="D21" i="21"/>
  <c r="W76" i="22" s="1"/>
  <c r="D35" i="19"/>
  <c r="C37" i="11"/>
  <c r="L37" i="12"/>
  <c r="D19" i="21"/>
  <c r="W75" i="22" s="1"/>
  <c r="C36" i="1"/>
  <c r="F39" i="1"/>
  <c r="J41" i="1"/>
  <c r="L39" i="1"/>
  <c r="D41" i="1"/>
  <c r="I40" i="1"/>
  <c r="M40" i="1" s="1"/>
  <c r="C41" i="11"/>
  <c r="N39" i="12"/>
  <c r="E39" i="19"/>
  <c r="L35" i="25"/>
  <c r="C35" i="19"/>
  <c r="C35" i="1"/>
  <c r="I39" i="7"/>
  <c r="C36" i="7"/>
  <c r="C40" i="8"/>
  <c r="J39" i="9"/>
  <c r="D40" i="9"/>
  <c r="L39" i="14"/>
  <c r="F36" i="14"/>
  <c r="I41" i="15"/>
  <c r="J37" i="17"/>
  <c r="L40" i="19"/>
  <c r="N40" i="19" s="1"/>
  <c r="J40" i="1"/>
  <c r="D36" i="1"/>
  <c r="E37" i="1"/>
  <c r="K37" i="1"/>
  <c r="C35" i="5"/>
  <c r="C41" i="5"/>
  <c r="J40" i="8"/>
  <c r="F39" i="11"/>
  <c r="J37" i="12"/>
  <c r="J35" i="19"/>
  <c r="N35" i="19" s="1"/>
  <c r="F41" i="3"/>
  <c r="F36" i="4"/>
  <c r="E37" i="7"/>
  <c r="E37" i="8"/>
  <c r="C40" i="11"/>
  <c r="C36" i="14"/>
  <c r="J41" i="14"/>
  <c r="F39" i="5"/>
  <c r="L41" i="12"/>
  <c r="K41" i="14"/>
  <c r="F39" i="15"/>
  <c r="I35" i="17"/>
  <c r="I41" i="8"/>
  <c r="J37" i="9"/>
  <c r="L41" i="14"/>
  <c r="C37" i="1"/>
  <c r="F40" i="1"/>
  <c r="L36" i="1"/>
  <c r="E36" i="3"/>
  <c r="G36" i="3" s="1"/>
  <c r="L41" i="3"/>
  <c r="E35" i="4"/>
  <c r="G35" i="4" s="1"/>
  <c r="E40" i="5"/>
  <c r="J35" i="8"/>
  <c r="D40" i="8"/>
  <c r="E36" i="9"/>
  <c r="L41" i="9"/>
  <c r="J41" i="15"/>
  <c r="L39" i="17"/>
  <c r="K37" i="17"/>
  <c r="L39" i="3"/>
  <c r="F40" i="3"/>
  <c r="F35" i="4"/>
  <c r="I41" i="4"/>
  <c r="F36" i="5"/>
  <c r="D36" i="5"/>
  <c r="K37" i="5"/>
  <c r="L37" i="7"/>
  <c r="K35" i="8"/>
  <c r="E40" i="8"/>
  <c r="L41" i="8"/>
  <c r="J41" i="8"/>
  <c r="L39" i="9"/>
  <c r="F40" i="9"/>
  <c r="K37" i="9"/>
  <c r="C35" i="11"/>
  <c r="L35" i="11"/>
  <c r="J40" i="11"/>
  <c r="N40" i="11" s="1"/>
  <c r="F36" i="11"/>
  <c r="H36" i="11" s="1"/>
  <c r="D37" i="11"/>
  <c r="H37" i="11" s="1"/>
  <c r="C41" i="12"/>
  <c r="L35" i="13"/>
  <c r="J40" i="13"/>
  <c r="N40" i="13" s="1"/>
  <c r="F36" i="13"/>
  <c r="D37" i="13"/>
  <c r="H37" i="13" s="1"/>
  <c r="U61" i="22" s="1"/>
  <c r="C35" i="14"/>
  <c r="D37" i="14"/>
  <c r="L35" i="15"/>
  <c r="J35" i="15"/>
  <c r="F40" i="15"/>
  <c r="D36" i="15"/>
  <c r="C41" i="17"/>
  <c r="L37" i="17"/>
  <c r="K35" i="19"/>
  <c r="E40" i="19"/>
  <c r="C40" i="19"/>
  <c r="J37" i="19"/>
  <c r="F37" i="19"/>
  <c r="H37" i="19" s="1"/>
  <c r="U63" i="22" s="1"/>
  <c r="I35" i="25"/>
  <c r="C36" i="25"/>
  <c r="J40" i="25"/>
  <c r="J36" i="1"/>
  <c r="D41" i="3"/>
  <c r="E35" i="19"/>
  <c r="D39" i="11"/>
  <c r="C39" i="17"/>
  <c r="L39" i="4"/>
  <c r="D35" i="8"/>
  <c r="K36" i="8"/>
  <c r="F41" i="9"/>
  <c r="K41" i="12"/>
  <c r="C40" i="13"/>
  <c r="F41" i="13"/>
  <c r="E39" i="15"/>
  <c r="F35" i="17"/>
  <c r="E41" i="17"/>
  <c r="I40" i="4"/>
  <c r="M40" i="4" s="1"/>
  <c r="C41" i="4"/>
  <c r="F37" i="7"/>
  <c r="L36" i="8"/>
  <c r="J39" i="11"/>
  <c r="D36" i="11"/>
  <c r="J39" i="13"/>
  <c r="AG19" i="25"/>
  <c r="I39" i="3"/>
  <c r="J36" i="4"/>
  <c r="K39" i="11"/>
  <c r="C35" i="12"/>
  <c r="K39" i="13"/>
  <c r="E40" i="13"/>
  <c r="C36" i="15"/>
  <c r="J35" i="17"/>
  <c r="D36" i="17"/>
  <c r="K40" i="4"/>
  <c r="J37" i="7"/>
  <c r="N37" i="7" s="1"/>
  <c r="E39" i="1"/>
  <c r="K35" i="1"/>
  <c r="L40" i="4"/>
  <c r="F37" i="4"/>
  <c r="J37" i="5"/>
  <c r="J39" i="7"/>
  <c r="D40" i="7"/>
  <c r="K41" i="7"/>
  <c r="L41" i="11"/>
  <c r="D41" i="12"/>
  <c r="L41" i="13"/>
  <c r="K35" i="15"/>
  <c r="E36" i="15"/>
  <c r="D40" i="19"/>
  <c r="I37" i="19"/>
  <c r="D40" i="3"/>
  <c r="D35" i="4"/>
  <c r="H35" i="4" s="1"/>
  <c r="C41" i="3"/>
  <c r="C36" i="4"/>
  <c r="J41" i="4"/>
  <c r="C39" i="7"/>
  <c r="G39" i="7" s="1"/>
  <c r="L39" i="7"/>
  <c r="F40" i="7"/>
  <c r="L35" i="8"/>
  <c r="F40" i="8"/>
  <c r="C37" i="9"/>
  <c r="I39" i="12"/>
  <c r="E41" i="14"/>
  <c r="G41" i="14" s="1"/>
  <c r="V56" i="22" s="1"/>
  <c r="I36" i="15"/>
  <c r="M36" i="15" s="1"/>
  <c r="C41" i="15"/>
  <c r="L41" i="15"/>
  <c r="C35" i="17"/>
  <c r="D40" i="17"/>
  <c r="H39" i="1"/>
  <c r="G40" i="8"/>
  <c r="H40" i="9"/>
  <c r="J36" i="3"/>
  <c r="J40" i="3"/>
  <c r="J39" i="4"/>
  <c r="D40" i="4"/>
  <c r="J36" i="9"/>
  <c r="J40" i="9"/>
  <c r="D37" i="9"/>
  <c r="D41" i="9"/>
  <c r="E35" i="11"/>
  <c r="I41" i="12"/>
  <c r="I37" i="12"/>
  <c r="E39" i="13"/>
  <c r="L40" i="14"/>
  <c r="L36" i="14"/>
  <c r="F41" i="14"/>
  <c r="F37" i="14"/>
  <c r="C39" i="15"/>
  <c r="D39" i="17"/>
  <c r="I21" i="21"/>
  <c r="W63" i="22" s="1"/>
  <c r="L37" i="19"/>
  <c r="J37" i="1"/>
  <c r="N37" i="1" s="1"/>
  <c r="L40" i="1"/>
  <c r="C39" i="19"/>
  <c r="G39" i="19" s="1"/>
  <c r="E41" i="15"/>
  <c r="J39" i="17"/>
  <c r="L37" i="14"/>
  <c r="L40" i="8"/>
  <c r="J40" i="4"/>
  <c r="N40" i="4" s="1"/>
  <c r="I36" i="7"/>
  <c r="I40" i="7"/>
  <c r="C41" i="7"/>
  <c r="I40" i="8"/>
  <c r="C41" i="8"/>
  <c r="K40" i="3"/>
  <c r="K36" i="3"/>
  <c r="E41" i="3"/>
  <c r="K39" i="4"/>
  <c r="E40" i="4"/>
  <c r="D39" i="5"/>
  <c r="J36" i="7"/>
  <c r="J40" i="7"/>
  <c r="D37" i="7"/>
  <c r="D37" i="8"/>
  <c r="K40" i="9"/>
  <c r="K36" i="9"/>
  <c r="E37" i="9"/>
  <c r="E41" i="9"/>
  <c r="F35" i="11"/>
  <c r="J41" i="12"/>
  <c r="N41" i="12" s="1"/>
  <c r="V74" i="22" s="1"/>
  <c r="F39" i="13"/>
  <c r="I41" i="14"/>
  <c r="I37" i="14"/>
  <c r="D39" i="15"/>
  <c r="H39" i="15" s="1"/>
  <c r="E39" i="17"/>
  <c r="G39" i="17" s="1"/>
  <c r="L41" i="1"/>
  <c r="C36" i="13"/>
  <c r="E39" i="11"/>
  <c r="E39" i="8"/>
  <c r="K37" i="12"/>
  <c r="E39" i="5"/>
  <c r="E35" i="5"/>
  <c r="L40" i="9"/>
  <c r="L36" i="9"/>
  <c r="I39" i="11"/>
  <c r="M39" i="11" s="1"/>
  <c r="I35" i="11"/>
  <c r="I39" i="13"/>
  <c r="I35" i="13"/>
  <c r="F35" i="1"/>
  <c r="C39" i="12"/>
  <c r="J39" i="14"/>
  <c r="N39" i="14" s="1"/>
  <c r="L40" i="3"/>
  <c r="L36" i="3"/>
  <c r="K40" i="7"/>
  <c r="K36" i="7"/>
  <c r="F37" i="8"/>
  <c r="F41" i="8"/>
  <c r="I41" i="9"/>
  <c r="I37" i="9"/>
  <c r="M37" i="9" s="1"/>
  <c r="D36" i="13"/>
  <c r="D40" i="13"/>
  <c r="C40" i="17"/>
  <c r="C36" i="17"/>
  <c r="E35" i="1"/>
  <c r="C40" i="1"/>
  <c r="G40" i="1" s="1"/>
  <c r="C36" i="11"/>
  <c r="C41" i="9"/>
  <c r="D39" i="19"/>
  <c r="F41" i="7"/>
  <c r="E41" i="5"/>
  <c r="I41" i="3"/>
  <c r="I37" i="3"/>
  <c r="L40" i="7"/>
  <c r="L36" i="7"/>
  <c r="J41" i="3"/>
  <c r="N41" i="3" s="1"/>
  <c r="D41" i="4"/>
  <c r="D37" i="4"/>
  <c r="I35" i="5"/>
  <c r="C40" i="5"/>
  <c r="G40" i="5" s="1"/>
  <c r="I41" i="7"/>
  <c r="M41" i="7" s="1"/>
  <c r="I37" i="7"/>
  <c r="I37" i="8"/>
  <c r="J41" i="9"/>
  <c r="N41" i="9" s="1"/>
  <c r="E36" i="11"/>
  <c r="E40" i="11"/>
  <c r="E41" i="7"/>
  <c r="J36" i="19"/>
  <c r="J35" i="13"/>
  <c r="L37" i="9"/>
  <c r="L41" i="4"/>
  <c r="N41" i="4" s="1"/>
  <c r="L57" i="22"/>
  <c r="I39" i="15"/>
  <c r="I35" i="15"/>
  <c r="D35" i="1"/>
  <c r="C41" i="1"/>
  <c r="C39" i="4"/>
  <c r="K41" i="3"/>
  <c r="K36" i="4"/>
  <c r="E37" i="4"/>
  <c r="J35" i="5"/>
  <c r="D40" i="5"/>
  <c r="J41" i="7"/>
  <c r="J37" i="8"/>
  <c r="K41" i="9"/>
  <c r="L39" i="11"/>
  <c r="N39" i="11" s="1"/>
  <c r="F40" i="11"/>
  <c r="L39" i="13"/>
  <c r="J39" i="15"/>
  <c r="K39" i="17"/>
  <c r="E40" i="17"/>
  <c r="I39" i="19"/>
  <c r="C36" i="19"/>
  <c r="F36" i="1"/>
  <c r="F41" i="1"/>
  <c r="H41" i="1" s="1"/>
  <c r="C39" i="5"/>
  <c r="F35" i="15"/>
  <c r="H35" i="15" s="1"/>
  <c r="E36" i="13"/>
  <c r="D41" i="7"/>
  <c r="L36" i="19"/>
  <c r="K35" i="13"/>
  <c r="K37" i="7"/>
  <c r="Y91" i="22"/>
  <c r="X91" i="22"/>
  <c r="I40" i="11"/>
  <c r="E35" i="12"/>
  <c r="G35" i="12" s="1"/>
  <c r="L94" i="22"/>
  <c r="K94" i="22"/>
  <c r="I40" i="13"/>
  <c r="C41" i="13"/>
  <c r="C37" i="13"/>
  <c r="G37" i="13" s="1"/>
  <c r="U67" i="22" s="1"/>
  <c r="D39" i="14"/>
  <c r="K39" i="15"/>
  <c r="L35" i="17"/>
  <c r="F36" i="17"/>
  <c r="J39" i="19"/>
  <c r="D36" i="19"/>
  <c r="E36" i="1"/>
  <c r="G36" i="1" s="1"/>
  <c r="C40" i="3"/>
  <c r="E40" i="3"/>
  <c r="F41" i="17"/>
  <c r="E35" i="15"/>
  <c r="F35" i="13"/>
  <c r="E36" i="5"/>
  <c r="J36" i="15"/>
  <c r="J35" i="11"/>
  <c r="N35" i="11" s="1"/>
  <c r="L36" i="15"/>
  <c r="I36" i="13"/>
  <c r="K35" i="11"/>
  <c r="I39" i="5"/>
  <c r="K37" i="8"/>
  <c r="K41" i="8"/>
  <c r="C35" i="3"/>
  <c r="L35" i="5"/>
  <c r="F40" i="5"/>
  <c r="L37" i="8"/>
  <c r="E41" i="12"/>
  <c r="G41" i="12" s="1"/>
  <c r="D40" i="1"/>
  <c r="H40" i="1" s="1"/>
  <c r="C36" i="5"/>
  <c r="E40" i="9"/>
  <c r="J37" i="4"/>
  <c r="N37" i="4" s="1"/>
  <c r="I36" i="5"/>
  <c r="I40" i="5"/>
  <c r="C37" i="5"/>
  <c r="G37" i="5" s="1"/>
  <c r="C35" i="7"/>
  <c r="C39" i="8"/>
  <c r="D39" i="9"/>
  <c r="D35" i="9"/>
  <c r="H35" i="9" s="1"/>
  <c r="K36" i="11"/>
  <c r="E41" i="11"/>
  <c r="G41" i="11" s="1"/>
  <c r="E37" i="11"/>
  <c r="G37" i="11" s="1"/>
  <c r="I35" i="12"/>
  <c r="C40" i="12"/>
  <c r="G40" i="12" s="1"/>
  <c r="K36" i="13"/>
  <c r="E41" i="13"/>
  <c r="F39" i="14"/>
  <c r="I40" i="15"/>
  <c r="J36" i="17"/>
  <c r="J40" i="17"/>
  <c r="D37" i="17"/>
  <c r="H37" i="17" s="1"/>
  <c r="U51" i="22" s="1"/>
  <c r="L39" i="19"/>
  <c r="F36" i="19"/>
  <c r="C37" i="17"/>
  <c r="C40" i="15"/>
  <c r="G40" i="15" s="1"/>
  <c r="F39" i="3"/>
  <c r="D41" i="17"/>
  <c r="E39" i="12"/>
  <c r="F35" i="5"/>
  <c r="J36" i="13"/>
  <c r="J39" i="5"/>
  <c r="I37" i="4"/>
  <c r="L41" i="7"/>
  <c r="L93" i="22"/>
  <c r="K93" i="22"/>
  <c r="C39" i="9"/>
  <c r="D41" i="11"/>
  <c r="F35" i="12"/>
  <c r="F39" i="12"/>
  <c r="D35" i="12"/>
  <c r="C39" i="13"/>
  <c r="F40" i="13"/>
  <c r="D41" i="13"/>
  <c r="H41" i="13" s="1"/>
  <c r="V61" i="22" s="1"/>
  <c r="E35" i="14"/>
  <c r="G35" i="14" s="1"/>
  <c r="E39" i="14"/>
  <c r="C39" i="14"/>
  <c r="L39" i="15"/>
  <c r="F36" i="15"/>
  <c r="D40" i="15"/>
  <c r="H40" i="15" s="1"/>
  <c r="K37" i="15"/>
  <c r="K35" i="17"/>
  <c r="M35" i="17" s="1"/>
  <c r="I36" i="17"/>
  <c r="I40" i="17"/>
  <c r="K39" i="19"/>
  <c r="E36" i="19"/>
  <c r="C35" i="15"/>
  <c r="E35" i="13"/>
  <c r="D39" i="3"/>
  <c r="D35" i="3"/>
  <c r="H35" i="3" s="1"/>
  <c r="E35" i="3"/>
  <c r="K37" i="4"/>
  <c r="K41" i="4"/>
  <c r="M41" i="4" s="1"/>
  <c r="J36" i="5"/>
  <c r="J40" i="5"/>
  <c r="D41" i="5"/>
  <c r="D39" i="7"/>
  <c r="D39" i="8"/>
  <c r="E35" i="9"/>
  <c r="F41" i="11"/>
  <c r="J35" i="12"/>
  <c r="D40" i="12"/>
  <c r="I35" i="14"/>
  <c r="D41" i="15"/>
  <c r="D37" i="15"/>
  <c r="K40" i="17"/>
  <c r="K36" i="17"/>
  <c r="E37" i="17"/>
  <c r="I40" i="19"/>
  <c r="M40" i="19" s="1"/>
  <c r="C37" i="19"/>
  <c r="C35" i="13"/>
  <c r="C37" i="15"/>
  <c r="G37" i="15" s="1"/>
  <c r="U68" i="22" s="1"/>
  <c r="E39" i="3"/>
  <c r="F40" i="17"/>
  <c r="D41" i="14"/>
  <c r="D39" i="12"/>
  <c r="F39" i="9"/>
  <c r="E35" i="7"/>
  <c r="D35" i="5"/>
  <c r="I41" i="19"/>
  <c r="K40" i="15"/>
  <c r="L36" i="13"/>
  <c r="I36" i="11"/>
  <c r="L39" i="5"/>
  <c r="E39" i="9"/>
  <c r="D35" i="7"/>
  <c r="J37" i="3"/>
  <c r="J41" i="19"/>
  <c r="J36" i="11"/>
  <c r="J35" i="4"/>
  <c r="L40" i="17"/>
  <c r="L36" i="17"/>
  <c r="D37" i="1"/>
  <c r="H37" i="1" s="1"/>
  <c r="F41" i="5"/>
  <c r="F37" i="5"/>
  <c r="H37" i="5" s="1"/>
  <c r="L35" i="12"/>
  <c r="F40" i="12"/>
  <c r="F36" i="12"/>
  <c r="K35" i="14"/>
  <c r="K39" i="14"/>
  <c r="M39" i="14" s="1"/>
  <c r="E40" i="14"/>
  <c r="G40" i="14" s="1"/>
  <c r="I41" i="17"/>
  <c r="I37" i="17"/>
  <c r="K36" i="19"/>
  <c r="M36" i="19" s="1"/>
  <c r="E37" i="19"/>
  <c r="L35" i="1"/>
  <c r="N35" i="1" s="1"/>
  <c r="J39" i="1"/>
  <c r="N39" i="1" s="1"/>
  <c r="C35" i="9"/>
  <c r="E37" i="3"/>
  <c r="F39" i="17"/>
  <c r="E37" i="12"/>
  <c r="F37" i="9"/>
  <c r="F41" i="4"/>
  <c r="K37" i="3"/>
  <c r="L41" i="19"/>
  <c r="K40" i="13"/>
  <c r="L36" i="11"/>
  <c r="I36" i="8"/>
  <c r="K35" i="4"/>
  <c r="I37" i="1"/>
  <c r="M37" i="1" s="1"/>
  <c r="I41" i="1"/>
  <c r="I35" i="7"/>
  <c r="C40" i="7"/>
  <c r="I39" i="8"/>
  <c r="I35" i="8"/>
  <c r="M35" i="8" s="1"/>
  <c r="C36" i="8"/>
  <c r="L35" i="14"/>
  <c r="N35" i="14" s="1"/>
  <c r="F40" i="14"/>
  <c r="H40" i="14" s="1"/>
  <c r="E41" i="8"/>
  <c r="J36" i="8"/>
  <c r="L35" i="4"/>
  <c r="K40" i="5"/>
  <c r="K36" i="5"/>
  <c r="F37" i="3"/>
  <c r="C39" i="1"/>
  <c r="L68" i="22"/>
  <c r="K68" i="22"/>
  <c r="C40" i="9"/>
  <c r="J37" i="11"/>
  <c r="J37" i="13"/>
  <c r="J35" i="3"/>
  <c r="D36" i="3"/>
  <c r="D39" i="4"/>
  <c r="I41" i="5"/>
  <c r="I37" i="5"/>
  <c r="M37" i="5" s="1"/>
  <c r="C37" i="12"/>
  <c r="J41" i="17"/>
  <c r="F41" i="19"/>
  <c r="I36" i="1"/>
  <c r="C35" i="8"/>
  <c r="G35" i="8" s="1"/>
  <c r="E36" i="14"/>
  <c r="G36" i="14" s="1"/>
  <c r="E41" i="4"/>
  <c r="G41" i="4" s="1"/>
  <c r="E39" i="4"/>
  <c r="J41" i="5"/>
  <c r="J35" i="7"/>
  <c r="D36" i="7"/>
  <c r="J39" i="8"/>
  <c r="K35" i="9"/>
  <c r="J36" i="12"/>
  <c r="L37" i="13"/>
  <c r="C37" i="14"/>
  <c r="J37" i="15"/>
  <c r="K41" i="17"/>
  <c r="C37" i="7"/>
  <c r="E41" i="19"/>
  <c r="F40" i="4"/>
  <c r="K35" i="12"/>
  <c r="K39" i="12"/>
  <c r="K40" i="11"/>
  <c r="I36" i="4"/>
  <c r="K41" i="1"/>
  <c r="L35" i="3"/>
  <c r="F36" i="3"/>
  <c r="F39" i="4"/>
  <c r="K41" i="5"/>
  <c r="K35" i="7"/>
  <c r="E40" i="7"/>
  <c r="K39" i="8"/>
  <c r="E36" i="8"/>
  <c r="L35" i="9"/>
  <c r="F36" i="9"/>
  <c r="C39" i="11"/>
  <c r="G39" i="11" s="1"/>
  <c r="K40" i="12"/>
  <c r="J36" i="14"/>
  <c r="K41" i="15"/>
  <c r="L41" i="17"/>
  <c r="K36" i="1"/>
  <c r="C37" i="4"/>
  <c r="D41" i="19"/>
  <c r="D35" i="17"/>
  <c r="F35" i="14"/>
  <c r="D36" i="12"/>
  <c r="E36" i="4"/>
  <c r="G36" i="4" s="1"/>
  <c r="J39" i="3"/>
  <c r="J37" i="14"/>
  <c r="J41" i="13"/>
  <c r="L61" i="22"/>
  <c r="K61" i="22"/>
  <c r="K35" i="5"/>
  <c r="K39" i="5"/>
  <c r="I35" i="3"/>
  <c r="L80" i="22"/>
  <c r="K80" i="22"/>
  <c r="L40" i="5"/>
  <c r="L36" i="5"/>
  <c r="F39" i="7"/>
  <c r="F39" i="8"/>
  <c r="F35" i="8"/>
  <c r="H35" i="8" s="1"/>
  <c r="I35" i="9"/>
  <c r="F37" i="15"/>
  <c r="J35" i="9"/>
  <c r="D36" i="9"/>
  <c r="K37" i="11"/>
  <c r="M37" i="11" s="1"/>
  <c r="K41" i="11"/>
  <c r="I36" i="12"/>
  <c r="I40" i="12"/>
  <c r="K37" i="13"/>
  <c r="M37" i="13" s="1"/>
  <c r="U92" i="22" s="1"/>
  <c r="K41" i="13"/>
  <c r="I37" i="15"/>
  <c r="F39" i="19"/>
  <c r="F35" i="19"/>
  <c r="H35" i="19" s="1"/>
  <c r="K39" i="1"/>
  <c r="C37" i="8"/>
  <c r="G37" i="8" s="1"/>
  <c r="D37" i="3"/>
  <c r="D37" i="12"/>
  <c r="H37" i="12" s="1"/>
  <c r="L37" i="3"/>
  <c r="K35" i="3"/>
  <c r="D36" i="8"/>
  <c r="L37" i="11"/>
  <c r="I36" i="14"/>
  <c r="C41" i="19"/>
  <c r="E35" i="17"/>
  <c r="D36" i="14"/>
  <c r="E36" i="12"/>
  <c r="G36" i="12" s="1"/>
  <c r="D41" i="8"/>
  <c r="I41" i="13"/>
  <c r="E41" i="1"/>
  <c r="I39" i="1"/>
  <c r="M39" i="1" s="1"/>
  <c r="I36" i="3"/>
  <c r="M36" i="3" s="1"/>
  <c r="I40" i="3"/>
  <c r="C37" i="3"/>
  <c r="I39" i="4"/>
  <c r="I35" i="4"/>
  <c r="C40" i="4"/>
  <c r="L37" i="5"/>
  <c r="L41" i="5"/>
  <c r="L35" i="7"/>
  <c r="F36" i="7"/>
  <c r="L39" i="8"/>
  <c r="F36" i="8"/>
  <c r="I36" i="9"/>
  <c r="D35" i="11"/>
  <c r="L40" i="12"/>
  <c r="F41" i="12"/>
  <c r="H41" i="12" s="1"/>
  <c r="D35" i="13"/>
  <c r="K40" i="14"/>
  <c r="E37" i="14"/>
  <c r="L37" i="15"/>
  <c r="K37" i="19"/>
  <c r="M37" i="19" s="1"/>
  <c r="U94" i="22" s="1"/>
  <c r="C39" i="3"/>
  <c r="F40" i="19"/>
  <c r="H40" i="19" s="1"/>
  <c r="F41" i="15"/>
  <c r="D35" i="14"/>
  <c r="D40" i="11"/>
  <c r="D36" i="4"/>
  <c r="H36" i="4" s="1"/>
  <c r="I39" i="17"/>
  <c r="K37" i="14"/>
  <c r="I41" i="11"/>
  <c r="K40" i="8"/>
  <c r="L36" i="4"/>
  <c r="I35" i="1"/>
  <c r="M35" i="1" s="1"/>
  <c r="K36" i="14"/>
  <c r="K36" i="12"/>
  <c r="E36" i="17"/>
  <c r="E36" i="7"/>
  <c r="L36" i="12"/>
  <c r="D39" i="13"/>
  <c r="I35" i="19"/>
  <c r="E39" i="25"/>
  <c r="J35" i="25"/>
  <c r="N35" i="25" s="1"/>
  <c r="K39" i="3"/>
  <c r="M39" i="3" s="1"/>
  <c r="K41" i="19"/>
  <c r="K39" i="9"/>
  <c r="M39" i="9" s="1"/>
  <c r="K39" i="7"/>
  <c r="I40" i="14"/>
  <c r="I40" i="9"/>
  <c r="I40" i="25"/>
  <c r="J40" i="14"/>
  <c r="J40" i="12"/>
  <c r="J36" i="25"/>
  <c r="D37" i="25"/>
  <c r="C37" i="25"/>
  <c r="J41" i="25"/>
  <c r="K41" i="25"/>
  <c r="L41" i="25"/>
  <c r="I41" i="25"/>
  <c r="D41" i="25"/>
  <c r="E41" i="25"/>
  <c r="F41" i="25"/>
  <c r="K35" i="25"/>
  <c r="K39" i="25"/>
  <c r="J39" i="25"/>
  <c r="K36" i="25"/>
  <c r="L36" i="25"/>
  <c r="F39" i="25"/>
  <c r="F40" i="25"/>
  <c r="D40" i="25"/>
  <c r="H40" i="25" s="1"/>
  <c r="E40" i="25"/>
  <c r="C39" i="25"/>
  <c r="D39" i="25"/>
  <c r="C40" i="25"/>
  <c r="E37" i="25"/>
  <c r="K40" i="25"/>
  <c r="F37" i="25"/>
  <c r="I39" i="25"/>
  <c r="L40" i="25"/>
  <c r="N40" i="25" s="1"/>
  <c r="C35" i="25"/>
  <c r="F36" i="25"/>
  <c r="I37" i="25"/>
  <c r="L39" i="25"/>
  <c r="D36" i="25"/>
  <c r="E36" i="25"/>
  <c r="D35" i="25"/>
  <c r="J37" i="25"/>
  <c r="C41" i="25"/>
  <c r="E35" i="25"/>
  <c r="K37" i="25"/>
  <c r="F35" i="25"/>
  <c r="I36" i="25"/>
  <c r="L37" i="25"/>
  <c r="I5" i="21"/>
  <c r="J67" i="22" s="1"/>
  <c r="C20" i="21"/>
  <c r="W57" i="22" s="1"/>
  <c r="J8" i="21"/>
  <c r="J87" i="22" s="1"/>
  <c r="D6" i="21"/>
  <c r="J74" i="22" s="1"/>
  <c r="D4" i="21"/>
  <c r="J73" i="22" s="1"/>
  <c r="C17" i="21"/>
  <c r="W49" i="22" s="1"/>
  <c r="D8" i="21"/>
  <c r="J75" i="22" s="1"/>
  <c r="I14" i="21"/>
  <c r="W66" i="22" s="1"/>
  <c r="I9" i="21"/>
  <c r="J69" i="22" s="1"/>
  <c r="D3" i="21"/>
  <c r="J79" i="22" s="1"/>
  <c r="J5" i="21"/>
  <c r="J92" i="22" s="1"/>
  <c r="I17" i="21"/>
  <c r="W61" i="22" s="1"/>
  <c r="D16" i="21"/>
  <c r="W80" i="22" s="1"/>
  <c r="J17" i="21"/>
  <c r="W86" i="22" s="1"/>
  <c r="C18" i="21"/>
  <c r="W56" i="22" s="1"/>
  <c r="J19" i="21"/>
  <c r="W87" i="22" s="1"/>
  <c r="D18" i="21"/>
  <c r="W81" i="22" s="1"/>
  <c r="D7" i="21"/>
  <c r="J81" i="22" s="1"/>
  <c r="C14" i="21"/>
  <c r="W54" i="22" s="1"/>
  <c r="D10" i="21"/>
  <c r="J76" i="22" s="1"/>
  <c r="C19" i="21"/>
  <c r="W50" i="22" s="1"/>
  <c r="I3" i="21"/>
  <c r="J66" i="22" s="1"/>
  <c r="C15" i="21"/>
  <c r="W48" i="22" s="1"/>
  <c r="J4" i="21"/>
  <c r="J85" i="22" s="1"/>
  <c r="D15" i="21"/>
  <c r="W73" i="22" s="1"/>
  <c r="J16" i="21"/>
  <c r="W92" i="22" s="1"/>
  <c r="C6" i="21"/>
  <c r="J49" i="22" s="1"/>
  <c r="I8" i="21"/>
  <c r="J62" i="22" s="1"/>
  <c r="C5" i="21"/>
  <c r="J55" i="22" s="1"/>
  <c r="I20" i="21"/>
  <c r="W69" i="22" s="1"/>
  <c r="C4" i="21"/>
  <c r="J48" i="22" s="1"/>
  <c r="J20" i="21"/>
  <c r="W94" i="22" s="1"/>
  <c r="C7" i="21"/>
  <c r="J56" i="22" s="1"/>
  <c r="I4" i="21"/>
  <c r="J60" i="22" s="1"/>
  <c r="J6" i="21"/>
  <c r="J86" i="22" s="1"/>
  <c r="I18" i="21"/>
  <c r="W68" i="22" s="1"/>
  <c r="D20" i="21"/>
  <c r="W82" i="22" s="1"/>
  <c r="D9" i="21"/>
  <c r="J82" i="22" s="1"/>
  <c r="I16" i="21"/>
  <c r="W67" i="22" s="1"/>
  <c r="J18" i="21"/>
  <c r="W93" i="22" s="1"/>
  <c r="D17" i="21"/>
  <c r="W74" i="22" s="1"/>
  <c r="J3" i="21"/>
  <c r="J91" i="22" s="1"/>
  <c r="C10" i="21"/>
  <c r="J51" i="22" s="1"/>
  <c r="I15" i="21"/>
  <c r="W60" i="22" s="1"/>
  <c r="I10" i="21"/>
  <c r="J63" i="22" s="1"/>
  <c r="D14" i="21"/>
  <c r="W79" i="22" s="1"/>
  <c r="J21" i="21"/>
  <c r="W88" i="22" s="1"/>
  <c r="C8" i="21"/>
  <c r="J50" i="22" s="1"/>
  <c r="C3" i="21"/>
  <c r="J54" i="22" s="1"/>
  <c r="J15" i="21"/>
  <c r="W85" i="22" s="1"/>
  <c r="J10" i="21"/>
  <c r="J88" i="22" s="1"/>
  <c r="C21" i="21"/>
  <c r="W51" i="22" s="1"/>
  <c r="C16" i="21"/>
  <c r="W55" i="22" s="1"/>
  <c r="H41" i="8" l="1"/>
  <c r="N41" i="1"/>
  <c r="H35" i="7"/>
  <c r="G39" i="1"/>
  <c r="G39" i="3"/>
  <c r="G40" i="4"/>
  <c r="H41" i="4"/>
  <c r="M39" i="12"/>
  <c r="M39" i="4"/>
  <c r="G35" i="1"/>
  <c r="N36" i="8"/>
  <c r="N39" i="25"/>
  <c r="H36" i="12"/>
  <c r="G41" i="3"/>
  <c r="H37" i="8"/>
  <c r="M41" i="12"/>
  <c r="H36" i="17"/>
  <c r="N36" i="25"/>
  <c r="N39" i="13"/>
  <c r="M39" i="7"/>
  <c r="N36" i="4"/>
  <c r="H35" i="17"/>
  <c r="N41" i="8"/>
  <c r="G36" i="9"/>
  <c r="M35" i="25"/>
  <c r="H40" i="3"/>
  <c r="H35" i="11"/>
  <c r="M40" i="17"/>
  <c r="N39" i="17"/>
  <c r="H41" i="14"/>
  <c r="V50" i="22" s="1"/>
  <c r="G41" i="9"/>
  <c r="H41" i="9"/>
  <c r="N40" i="1"/>
  <c r="H36" i="5"/>
  <c r="N36" i="1"/>
  <c r="G39" i="25"/>
  <c r="H39" i="13"/>
  <c r="N37" i="5"/>
  <c r="M37" i="17"/>
  <c r="U82" i="22" s="1"/>
  <c r="G35" i="13"/>
  <c r="N40" i="5"/>
  <c r="H36" i="15"/>
  <c r="N41" i="11"/>
  <c r="G40" i="19"/>
  <c r="M35" i="19"/>
  <c r="H36" i="8"/>
  <c r="M35" i="15"/>
  <c r="H37" i="4"/>
  <c r="M39" i="13"/>
  <c r="N39" i="4"/>
  <c r="N40" i="8"/>
  <c r="N35" i="9"/>
  <c r="N41" i="15"/>
  <c r="V87" i="22" s="1"/>
  <c r="G39" i="14"/>
  <c r="N36" i="13"/>
  <c r="M39" i="15"/>
  <c r="M35" i="12"/>
  <c r="H37" i="3"/>
  <c r="M40" i="9"/>
  <c r="H36" i="19"/>
  <c r="H36" i="9"/>
  <c r="M41" i="19"/>
  <c r="V94" i="22" s="1"/>
  <c r="Y94" i="22" s="1"/>
  <c r="N39" i="19"/>
  <c r="G36" i="15"/>
  <c r="G40" i="11"/>
  <c r="N37" i="17"/>
  <c r="U76" i="22" s="1"/>
  <c r="X76" i="22" s="1"/>
  <c r="H35" i="12"/>
  <c r="H39" i="9"/>
  <c r="H41" i="7"/>
  <c r="N37" i="19"/>
  <c r="U88" i="22" s="1"/>
  <c r="M36" i="13"/>
  <c r="H37" i="7"/>
  <c r="M37" i="12"/>
  <c r="M35" i="7"/>
  <c r="N40" i="7"/>
  <c r="N39" i="9"/>
  <c r="H40" i="17"/>
  <c r="H36" i="1"/>
  <c r="G36" i="11"/>
  <c r="G36" i="13"/>
  <c r="G41" i="15"/>
  <c r="V68" i="22" s="1"/>
  <c r="Y68" i="22" s="1"/>
  <c r="N37" i="12"/>
  <c r="U74" i="22" s="1"/>
  <c r="M36" i="14"/>
  <c r="H39" i="5"/>
  <c r="N39" i="7"/>
  <c r="H39" i="11"/>
  <c r="G39" i="9"/>
  <c r="G36" i="7"/>
  <c r="M35" i="4"/>
  <c r="N41" i="13"/>
  <c r="V86" i="22" s="1"/>
  <c r="Y86" i="22" s="1"/>
  <c r="M40" i="13"/>
  <c r="G40" i="13"/>
  <c r="N37" i="3"/>
  <c r="N39" i="3"/>
  <c r="M36" i="8"/>
  <c r="M41" i="17"/>
  <c r="V82" i="22" s="1"/>
  <c r="Y82" i="22" s="1"/>
  <c r="G37" i="19"/>
  <c r="U69" i="22" s="1"/>
  <c r="X69" i="22" s="1"/>
  <c r="H35" i="1"/>
  <c r="G39" i="12"/>
  <c r="G35" i="11"/>
  <c r="G37" i="1"/>
  <c r="G36" i="25"/>
  <c r="G37" i="7"/>
  <c r="H40" i="7"/>
  <c r="G41" i="17"/>
  <c r="V57" i="22" s="1"/>
  <c r="Y57" i="22" s="1"/>
  <c r="M40" i="14"/>
  <c r="G37" i="14"/>
  <c r="U56" i="22" s="1"/>
  <c r="X56" i="22" s="1"/>
  <c r="H36" i="13"/>
  <c r="M41" i="14"/>
  <c r="V81" i="22" s="1"/>
  <c r="Y81" i="22" s="1"/>
  <c r="M41" i="5"/>
  <c r="H37" i="15"/>
  <c r="U62" i="22" s="1"/>
  <c r="X62" i="22" s="1"/>
  <c r="H39" i="3"/>
  <c r="N37" i="9"/>
  <c r="M36" i="9"/>
  <c r="N35" i="13"/>
  <c r="N35" i="15"/>
  <c r="G35" i="3"/>
  <c r="G37" i="25"/>
  <c r="M39" i="17"/>
  <c r="G35" i="15"/>
  <c r="M41" i="8"/>
  <c r="N37" i="8"/>
  <c r="N40" i="3"/>
  <c r="M36" i="25"/>
  <c r="M40" i="25"/>
  <c r="M37" i="15"/>
  <c r="U93" i="22" s="1"/>
  <c r="X93" i="22" s="1"/>
  <c r="G37" i="4"/>
  <c r="H36" i="3"/>
  <c r="G36" i="8"/>
  <c r="H35" i="5"/>
  <c r="N35" i="3"/>
  <c r="G39" i="15"/>
  <c r="H41" i="3"/>
  <c r="H40" i="8"/>
  <c r="G35" i="19"/>
  <c r="M35" i="14"/>
  <c r="G39" i="13"/>
  <c r="M36" i="4"/>
  <c r="N39" i="8"/>
  <c r="G40" i="25"/>
  <c r="M41" i="25"/>
  <c r="H40" i="11"/>
  <c r="G35" i="17"/>
  <c r="M40" i="12"/>
  <c r="M41" i="15"/>
  <c r="V93" i="22" s="1"/>
  <c r="Y93" i="22" s="1"/>
  <c r="H36" i="7"/>
  <c r="N37" i="13"/>
  <c r="U86" i="22" s="1"/>
  <c r="X86" i="22" s="1"/>
  <c r="M39" i="8"/>
  <c r="G39" i="8"/>
  <c r="N35" i="17"/>
  <c r="H40" i="5"/>
  <c r="G41" i="5"/>
  <c r="G35" i="5"/>
  <c r="G41" i="7"/>
  <c r="H37" i="14"/>
  <c r="U50" i="22" s="1"/>
  <c r="X50" i="22" s="1"/>
  <c r="N35" i="8"/>
  <c r="N41" i="14"/>
  <c r="V75" i="22" s="1"/>
  <c r="Y75" i="22" s="1"/>
  <c r="H36" i="14"/>
  <c r="M35" i="3"/>
  <c r="H40" i="12"/>
  <c r="G41" i="25"/>
  <c r="H39" i="25"/>
  <c r="H35" i="14"/>
  <c r="G41" i="19"/>
  <c r="V69" i="22" s="1"/>
  <c r="M36" i="12"/>
  <c r="N36" i="14"/>
  <c r="G40" i="7"/>
  <c r="G35" i="9"/>
  <c r="G37" i="9"/>
  <c r="X63" i="22"/>
  <c r="K63" i="22"/>
  <c r="L63" i="22"/>
  <c r="N36" i="5"/>
  <c r="Y69" i="22"/>
  <c r="L55" i="22"/>
  <c r="K55" i="22"/>
  <c r="Y80" i="22"/>
  <c r="X80" i="22"/>
  <c r="N41" i="17"/>
  <c r="V76" i="22" s="1"/>
  <c r="Y76" i="22" s="1"/>
  <c r="M37" i="4"/>
  <c r="G36" i="5"/>
  <c r="G36" i="19"/>
  <c r="G39" i="4"/>
  <c r="M37" i="8"/>
  <c r="G41" i="8"/>
  <c r="H39" i="17"/>
  <c r="Y60" i="22"/>
  <c r="X60" i="22"/>
  <c r="L62" i="22"/>
  <c r="K62" i="22"/>
  <c r="Y61" i="22"/>
  <c r="X61" i="22"/>
  <c r="M41" i="11"/>
  <c r="M41" i="13"/>
  <c r="V92" i="22" s="1"/>
  <c r="Y92" i="22" s="1"/>
  <c r="N37" i="15"/>
  <c r="U87" i="22" s="1"/>
  <c r="X87" i="22" s="1"/>
  <c r="G37" i="12"/>
  <c r="N39" i="5"/>
  <c r="M39" i="19"/>
  <c r="G41" i="1"/>
  <c r="M37" i="7"/>
  <c r="H39" i="19"/>
  <c r="M40" i="8"/>
  <c r="N36" i="3"/>
  <c r="Y48" i="22"/>
  <c r="X48" i="22"/>
  <c r="L51" i="22"/>
  <c r="K51" i="22"/>
  <c r="L49" i="22"/>
  <c r="K49" i="22"/>
  <c r="L91" i="22"/>
  <c r="K91" i="22"/>
  <c r="X92" i="22"/>
  <c r="L79" i="22"/>
  <c r="K79" i="22"/>
  <c r="H41" i="19"/>
  <c r="V63" i="22" s="1"/>
  <c r="Y63" i="22" s="1"/>
  <c r="M36" i="11"/>
  <c r="M40" i="7"/>
  <c r="Y79" i="22"/>
  <c r="X79" i="22"/>
  <c r="L92" i="22"/>
  <c r="K92" i="22"/>
  <c r="Y74" i="22"/>
  <c r="X74" i="22"/>
  <c r="Y73" i="22"/>
  <c r="X73" i="22"/>
  <c r="L69" i="22"/>
  <c r="K69" i="22"/>
  <c r="N36" i="12"/>
  <c r="H39" i="4"/>
  <c r="G40" i="3"/>
  <c r="M40" i="11"/>
  <c r="N39" i="15"/>
  <c r="M35" i="5"/>
  <c r="M36" i="7"/>
  <c r="Y66" i="22"/>
  <c r="X66" i="22"/>
  <c r="H41" i="17"/>
  <c r="V51" i="22" s="1"/>
  <c r="Y51" i="22" s="1"/>
  <c r="L75" i="22"/>
  <c r="K75" i="22"/>
  <c r="H41" i="15"/>
  <c r="V62" i="22" s="1"/>
  <c r="Y62" i="22" s="1"/>
  <c r="G36" i="17"/>
  <c r="G40" i="17"/>
  <c r="K85" i="22"/>
  <c r="L85" i="22"/>
  <c r="Y49" i="22"/>
  <c r="X49" i="22"/>
  <c r="X82" i="22"/>
  <c r="N37" i="11"/>
  <c r="L82" i="22"/>
  <c r="K82" i="22"/>
  <c r="N41" i="5"/>
  <c r="G40" i="9"/>
  <c r="N35" i="12"/>
  <c r="M39" i="5"/>
  <c r="H40" i="13"/>
  <c r="N36" i="7"/>
  <c r="N35" i="7"/>
  <c r="G37" i="17"/>
  <c r="U57" i="22" s="1"/>
  <c r="X57" i="22" s="1"/>
  <c r="X51" i="22"/>
  <c r="Y54" i="22"/>
  <c r="X54" i="22"/>
  <c r="H39" i="12"/>
  <c r="G35" i="7"/>
  <c r="N41" i="7"/>
  <c r="M35" i="13"/>
  <c r="H41" i="11"/>
  <c r="Y55" i="22"/>
  <c r="X55" i="22"/>
  <c r="Y50" i="22"/>
  <c r="K76" i="22"/>
  <c r="L76" i="22"/>
  <c r="L74" i="22"/>
  <c r="K74" i="22"/>
  <c r="L87" i="22"/>
  <c r="K87" i="22"/>
  <c r="Y85" i="22"/>
  <c r="X85" i="22"/>
  <c r="L81" i="22"/>
  <c r="K81" i="22"/>
  <c r="M37" i="14"/>
  <c r="U81" i="22" s="1"/>
  <c r="X81" i="22" s="1"/>
  <c r="X67" i="22"/>
  <c r="K73" i="22"/>
  <c r="L73" i="22"/>
  <c r="X68" i="22"/>
  <c r="K60" i="22"/>
  <c r="L60" i="22"/>
  <c r="N36" i="19"/>
  <c r="K54" i="22"/>
  <c r="L54" i="22"/>
  <c r="M39" i="25"/>
  <c r="N40" i="12"/>
  <c r="G37" i="3"/>
  <c r="H39" i="8"/>
  <c r="M40" i="5"/>
  <c r="N40" i="9"/>
  <c r="N37" i="14"/>
  <c r="U75" i="22" s="1"/>
  <c r="X75" i="22" s="1"/>
  <c r="N36" i="11"/>
  <c r="H39" i="7"/>
  <c r="N36" i="17"/>
  <c r="M36" i="5"/>
  <c r="G39" i="5"/>
  <c r="M41" i="3"/>
  <c r="M35" i="11"/>
  <c r="N36" i="9"/>
  <c r="L66" i="22"/>
  <c r="K66" i="22"/>
  <c r="K88" i="22"/>
  <c r="L88" i="22"/>
  <c r="L86" i="22"/>
  <c r="K86" i="22"/>
  <c r="M41" i="1"/>
  <c r="H37" i="9"/>
  <c r="L56" i="22"/>
  <c r="K56" i="22"/>
  <c r="L67" i="22"/>
  <c r="K67" i="22"/>
  <c r="N35" i="4"/>
  <c r="M36" i="17"/>
  <c r="N40" i="17"/>
  <c r="H39" i="14"/>
  <c r="N35" i="5"/>
  <c r="M37" i="3"/>
  <c r="L50" i="22"/>
  <c r="K50" i="22"/>
  <c r="X94" i="22"/>
  <c r="Y87" i="22"/>
  <c r="N40" i="14"/>
  <c r="M40" i="3"/>
  <c r="X88" i="22"/>
  <c r="L48" i="22"/>
  <c r="K48" i="22"/>
  <c r="Y56" i="22"/>
  <c r="H35" i="13"/>
  <c r="M35" i="9"/>
  <c r="M36" i="1"/>
  <c r="N41" i="19"/>
  <c r="V88" i="22" s="1"/>
  <c r="Y88" i="22" s="1"/>
  <c r="H41" i="5"/>
  <c r="M40" i="15"/>
  <c r="N36" i="15"/>
  <c r="G41" i="13"/>
  <c r="V67" i="22" s="1"/>
  <c r="Y67" i="22" s="1"/>
  <c r="M41" i="9"/>
  <c r="H40" i="4"/>
  <c r="H37" i="25"/>
  <c r="N41" i="25"/>
  <c r="H41" i="25"/>
  <c r="H36" i="25"/>
  <c r="H35" i="25"/>
  <c r="N37" i="25"/>
  <c r="M37" i="25"/>
  <c r="G35" i="25"/>
</calcChain>
</file>

<file path=xl/sharedStrings.xml><?xml version="1.0" encoding="utf-8"?>
<sst xmlns="http://schemas.openxmlformats.org/spreadsheetml/2006/main" count="1238" uniqueCount="99">
  <si>
    <t>Spring Name</t>
  </si>
  <si>
    <t>Direction</t>
  </si>
  <si>
    <t>CW</t>
  </si>
  <si>
    <t>CCW</t>
  </si>
  <si>
    <t>Range of Motion (º)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</si>
  <si>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</si>
  <si>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</si>
  <si>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</si>
  <si>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</si>
  <si>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</si>
  <si>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</si>
  <si>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</si>
  <si>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</si>
  <si>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</si>
  <si>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</si>
  <si>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</si>
  <si>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</si>
  <si>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</si>
  <si>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</si>
  <si>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Energy Method</t>
  </si>
  <si>
    <t>trial</t>
  </si>
  <si>
    <t>k (Nm/rad)</t>
  </si>
  <si>
    <t>b (Nms/rad)</t>
  </si>
  <si>
    <t>Start Indices</t>
  </si>
  <si>
    <t>values in black are calculated from zeroed data. values in brown are non-zeroed raw data.</t>
  </si>
  <si>
    <t>average</t>
  </si>
  <si>
    <t>torque
(Nm)</t>
  </si>
  <si>
    <t>k CW NZ</t>
  </si>
  <si>
    <t>k CCW NZ</t>
  </si>
  <si>
    <t>k CW Z</t>
  </si>
  <si>
    <t>k CCW Z</t>
  </si>
  <si>
    <t>b CW Z</t>
  </si>
  <si>
    <t>b CCW Z</t>
  </si>
  <si>
    <t>b CW NZ</t>
  </si>
  <si>
    <t>b CCW NZ</t>
  </si>
  <si>
    <t>T</t>
  </si>
  <si>
    <t>h0</t>
  </si>
  <si>
    <t>hmass</t>
  </si>
  <si>
    <t>Spring Leg Width</t>
  </si>
  <si>
    <t>k</t>
  </si>
  <si>
    <t>b</t>
  </si>
  <si>
    <t>Fixed Spring Thickness 4mm 37T</t>
  </si>
  <si>
    <t>Fixed Spring Thickness 4mm 100I</t>
  </si>
  <si>
    <t>Spring Thickness</t>
  </si>
  <si>
    <t>Fixed Spring Leg Width 5mm 37T</t>
  </si>
  <si>
    <t>Fixed Spring Leg Width 5mm 100I</t>
  </si>
  <si>
    <t xml:space="preserve"> </t>
  </si>
  <si>
    <t>test</t>
  </si>
  <si>
    <t>max</t>
  </si>
  <si>
    <t>min</t>
  </si>
  <si>
    <t>Range of Motion Tested</t>
  </si>
  <si>
    <t>LT</t>
  </si>
  <si>
    <t>ST</t>
  </si>
  <si>
    <t>kCCW avg</t>
  </si>
  <si>
    <t>kCW avg</t>
  </si>
  <si>
    <t>bCCW avg</t>
  </si>
  <si>
    <t>bCW avg</t>
  </si>
  <si>
    <t>error bars</t>
  </si>
  <si>
    <t>k variable spring leg width</t>
  </si>
  <si>
    <t>spring leg width</t>
  </si>
  <si>
    <t>37T</t>
  </si>
  <si>
    <t>100I</t>
  </si>
  <si>
    <t>b variable spring leg width</t>
  </si>
  <si>
    <t>max error</t>
  </si>
  <si>
    <t>min error</t>
  </si>
  <si>
    <t>b variable spring thickness</t>
  </si>
  <si>
    <t>k variable spring thickness</t>
  </si>
  <si>
    <t>spring thickness</t>
  </si>
  <si>
    <t>2L5LT12ST37T</t>
  </si>
  <si>
    <t>200Nmm</t>
  </si>
  <si>
    <t>2L5LT12ST100I</t>
  </si>
  <si>
    <t>Expected Spring Rate</t>
  </si>
  <si>
    <t>Expected Damping</t>
  </si>
  <si>
    <t>Experimental Spring Rate</t>
  </si>
  <si>
    <t>Experimental Damping</t>
  </si>
  <si>
    <t>First Order Modelling</t>
  </si>
  <si>
    <t>Conservation of Energy</t>
  </si>
  <si>
    <t>trial 1</t>
  </si>
  <si>
    <t>trial 2</t>
  </si>
  <si>
    <t>trial 3</t>
  </si>
  <si>
    <t>trial 4</t>
  </si>
  <si>
    <t>k
(Nm/rad)</t>
  </si>
  <si>
    <t>b
(Nms/rad)</t>
  </si>
  <si>
    <t>Conservation of Energy Modelling - 2L</t>
  </si>
  <si>
    <t>Applied Torque (Nm)</t>
  </si>
  <si>
    <t>Conservation of Energy Modelling - 2L2LT4ST37T</t>
  </si>
  <si>
    <t>Conservation of Energy Modelling - 2L2LT4ST100I</t>
  </si>
  <si>
    <t>Conservation of Energy Modelling - 2L3LT4ST37T</t>
  </si>
  <si>
    <t>Conservation of Energy Modelling - 2L3LT4ST100I</t>
  </si>
  <si>
    <t>Conservation of Energy Modelling - 2L4ST4LT37T</t>
  </si>
  <si>
    <t>Conservation of Energy Modelling - 2L4LT4ST100I</t>
  </si>
  <si>
    <t>Conservation of Energy Modelling - 2L5LT2ST37T</t>
  </si>
  <si>
    <t>Conservation of Energy Modelling - 2L5LT2ST100I</t>
  </si>
  <si>
    <t>Conservation of Energy Modelling - 2L5LT4ST37T</t>
  </si>
  <si>
    <t>Conservation of Energy Modelling - 2L5LT4ST100I</t>
  </si>
  <si>
    <t>Conservation of Energy Modelling - 2L5LT8ST37T</t>
  </si>
  <si>
    <t>Conservation of Energy Modelling - 2L5LT8ST100I</t>
  </si>
  <si>
    <t>Conservation of Energy Modelling - 2L5LT12ST37T</t>
  </si>
  <si>
    <t>Conservation of Energy Modelling - 2L5LT12ST100I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</si>
</sst>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b/>
      <sz val="11"/>
      <color theme="1"/>
      <name val="Aptos Display"/>
      <family val="2"/>
    </font>
    <font>
      <sz val="11"/>
      <color theme="5" tint="-0.249977111117893"/>
      <name val="Aptos Display"/>
      <family val="2"/>
    </font>
    <font>
      <b/>
      <sz val="11"/>
      <color theme="5" tint="-0.249977111117893"/>
      <name val="Aptos Display"/>
      <family val="2"/>
    </font>
    <font>
      <sz val="11"/>
      <color theme="1"/>
      <name val="Aptos Display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1" xfId="0" applyNumberFormat="1" applyFont="1" applyBorder="1"/>
    <xf numFmtId="0" fontId="2" fillId="0" borderId="0" xfId="0" applyFont="1"/>
    <xf numFmtId="164" fontId="0" fillId="0" borderId="2" xfId="0" applyNumberFormat="1" applyBorder="1"/>
    <xf numFmtId="0" fontId="0" fillId="0" borderId="0" xfId="0" applyAlignment="1">
      <alignment horizontal="right"/>
    </xf>
    <xf numFmtId="164" fontId="4" fillId="0" borderId="0" xfId="0" applyNumberFormat="1" applyFont="1"/>
    <xf numFmtId="164" fontId="2" fillId="0" borderId="7" xfId="0" applyNumberFormat="1" applyFont="1" applyBorder="1"/>
    <xf numFmtId="164" fontId="4" fillId="0" borderId="3" xfId="0" applyNumberFormat="1" applyFont="1" applyBorder="1"/>
    <xf numFmtId="164" fontId="2" fillId="0" borderId="4" xfId="0" applyNumberFormat="1" applyFont="1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1" fillId="3" borderId="0" xfId="0" applyFont="1" applyFill="1"/>
    <xf numFmtId="0" fontId="0" fillId="0" borderId="5" xfId="0" applyBorder="1" applyAlignment="1">
      <alignment horizontal="right"/>
    </xf>
    <xf numFmtId="164" fontId="0" fillId="0" borderId="6" xfId="0" applyNumberFormat="1" applyBorder="1"/>
    <xf numFmtId="164" fontId="3" fillId="0" borderId="9" xfId="0" applyNumberFormat="1" applyFont="1" applyBorder="1"/>
    <xf numFmtId="164" fontId="0" fillId="0" borderId="8" xfId="0" applyNumberFormat="1" applyBorder="1"/>
    <xf numFmtId="2" fontId="0" fillId="0" borderId="0" xfId="0" applyNumberFormat="1"/>
    <xf numFmtId="164" fontId="0" fillId="4" borderId="6" xfId="0" applyNumberFormat="1" applyFill="1" applyBorder="1"/>
    <xf numFmtId="164" fontId="3" fillId="4" borderId="9" xfId="0" applyNumberFormat="1" applyFont="1" applyFill="1" applyBorder="1"/>
    <xf numFmtId="0" fontId="0" fillId="0" borderId="1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4" xfId="1" applyFont="1" applyBorder="1"/>
    <xf numFmtId="9" fontId="0" fillId="0" borderId="3" xfId="1" applyFont="1" applyBorder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right"/>
    </xf>
    <xf numFmtId="164" fontId="6" fillId="0" borderId="5" xfId="0" applyNumberFormat="1" applyFont="1" applyBorder="1"/>
    <xf numFmtId="164" fontId="7" fillId="0" borderId="5" xfId="0" applyNumberFormat="1" applyFont="1" applyBorder="1"/>
    <xf numFmtId="0" fontId="6" fillId="0" borderId="14" xfId="0" applyFont="1" applyBorder="1"/>
    <xf numFmtId="0" fontId="6" fillId="0" borderId="14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5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2" fontId="0" fillId="0" borderId="11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2" fontId="6" fillId="0" borderId="5" xfId="0" applyNumberFormat="1" applyFont="1" applyBorder="1" applyAlignment="1">
      <alignment horizontal="center" vertical="center"/>
    </xf>
    <xf numFmtId="165" fontId="0" fillId="0" borderId="5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65" fontId="0" fillId="0" borderId="12" xfId="0" applyNumberFormat="1" applyBorder="1" applyAlignment="1">
      <alignment horizontal="left" vertical="center"/>
    </xf>
    <xf numFmtId="165" fontId="6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  <c:pt idx="0">
                  <c:v>0.63</c:v>
                </c:pt>
                <c:pt idx="1">
                  <c:v>0.98</c:v>
                </c:pt>
                <c:pt idx="2">
                  <c:v>0.59</c:v>
                </c:pt>
                <c:pt idx="3">
                  <c:v>0.79</c:v>
                </c:pt>
                <c:pt idx="4">
                  <c:v>0.49</c:v>
                </c:pt>
                <c:pt idx="5">
                  <c:v>0.54</c:v>
                </c:pt>
                <c:pt idx="6">
                  <c:v>0.67</c:v>
                </c:pt>
                <c:pt idx="7">
                  <c:v>0.98</c:v>
                </c:pt>
                <c:pt idx="8">
                  <c:v>0.49</c:v>
                </c:pt>
                <c:pt idx="9">
                  <c:v>0.64</c:v>
                </c:pt>
                <c:pt idx="10">
                  <c:v>0.43</c:v>
                </c:pt>
                <c:pt idx="11">
                  <c:v>0.51</c:v>
                </c:pt>
                <c:pt idx="12">
                  <c:v>0.35</c:v>
                </c:pt>
                <c:pt idx="13">
                  <c:v>0.54</c:v>
                </c:pt>
                <c:pt idx="14">
                  <c:v>0.28999999999999998</c:v>
                </c:pt>
                <c:pt idx="15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4F34-8EF0-BE32401E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2-4A47-AA4F-D6530E564B38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2-4A47-AA4F-D6530E564B38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32-4A47-AA4F-D6530E564B38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32-4A47-AA4F-D6530E56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-2.086304053491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17-40EE-BB14-D69EB219259F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7.618023251416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7-40EE-BB14-D69EB219259F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17-40EE-BB14-D69EB219259F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54959519559241"/>
                  <c:y val="-7.8413397172615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17-40EE-BB14-D69EB219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4-4151-A76A-E5CAC094FAD1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4-4151-A76A-E5CAC094FAD1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4-4151-A76A-E5CAC094FAD1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4-4151-A76A-E5CAC094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Figures!$K$54:$K$57</c:f>
                <c:numCache>
                  <c:formatCode>General</c:formatCode>
                  <c:ptCount val="4"/>
                  <c:pt idx="0">
                    <c:v>2.7500000000000024E-3</c:v>
                  </c:pt>
                  <c:pt idx="1">
                    <c:v>2.8462499999999974E-2</c:v>
                  </c:pt>
                  <c:pt idx="2">
                    <c:v>3.4262500000000029E-2</c:v>
                  </c:pt>
                  <c:pt idx="3">
                    <c:v>6.1474999999999946E-2</c:v>
                  </c:pt>
                </c:numCache>
              </c:numRef>
            </c:plus>
            <c:minus>
              <c:numRef>
                <c:f>Figures!$L$54:$L$57</c:f>
                <c:numCache>
                  <c:formatCode>General</c:formatCode>
                  <c:ptCount val="4"/>
                  <c:pt idx="0">
                    <c:v>2.3500000000000049E-3</c:v>
                  </c:pt>
                  <c:pt idx="1">
                    <c:v>3.2637500000000014E-2</c:v>
                  </c:pt>
                  <c:pt idx="2">
                    <c:v>5.0187499999999996E-2</c:v>
                  </c:pt>
                  <c:pt idx="3">
                    <c:v>0.1206250000000002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C-4715-96C6-83C30CD2E7E7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Figures!$K$48:$K$51</c:f>
                <c:numCache>
                  <c:formatCode>General</c:formatCode>
                  <c:ptCount val="4"/>
                  <c:pt idx="0">
                    <c:v>3.3875000000000155E-3</c:v>
                  </c:pt>
                  <c:pt idx="1">
                    <c:v>1.4662500000000023E-2</c:v>
                  </c:pt>
                  <c:pt idx="2">
                    <c:v>2.8924999999999979E-2</c:v>
                  </c:pt>
                  <c:pt idx="3">
                    <c:v>8.6699999999999999E-2</c:v>
                  </c:pt>
                </c:numCache>
              </c:numRef>
            </c:plus>
            <c:minus>
              <c:numRef>
                <c:f>Figures!$L$48:$L$51</c:f>
                <c:numCache>
                  <c:formatCode>General</c:formatCode>
                  <c:ptCount val="4"/>
                  <c:pt idx="0">
                    <c:v>4.2124999999999801E-3</c:v>
                  </c:pt>
                  <c:pt idx="1">
                    <c:v>1.7487499999999989E-2</c:v>
                  </c:pt>
                  <c:pt idx="2">
                    <c:v>4.2625000000000024E-2</c:v>
                  </c:pt>
                  <c:pt idx="3">
                    <c:v>0.12560000000000004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C-4715-96C6-83C30CD2E7E7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Figures!$K$66:$K$69</c:f>
                <c:numCache>
                  <c:formatCode>General</c:formatCode>
                  <c:ptCount val="4"/>
                  <c:pt idx="0">
                    <c:v>4.762499999999989E-3</c:v>
                  </c:pt>
                  <c:pt idx="1">
                    <c:v>1.3299999999999979E-2</c:v>
                  </c:pt>
                  <c:pt idx="2">
                    <c:v>5.2437500000000026E-2</c:v>
                  </c:pt>
                  <c:pt idx="3">
                    <c:v>0.12897499999999984</c:v>
                  </c:pt>
                </c:numCache>
              </c:numRef>
            </c:plus>
            <c:minus>
              <c:numRef>
                <c:f>Figures!$L$66:$L$69</c:f>
                <c:numCache>
                  <c:formatCode>General</c:formatCode>
                  <c:ptCount val="4"/>
                  <c:pt idx="0">
                    <c:v>4.6874999999999972E-3</c:v>
                  </c:pt>
                  <c:pt idx="1">
                    <c:v>1.3950000000000018E-2</c:v>
                  </c:pt>
                  <c:pt idx="2">
                    <c:v>6.0012500000000024E-2</c:v>
                  </c:pt>
                  <c:pt idx="3">
                    <c:v>0.16437500000000005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C-4715-96C6-83C30CD2E7E7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Figures!$K$60:$K$63</c:f>
                <c:numCache>
                  <c:formatCode>General</c:formatCode>
                  <c:ptCount val="4"/>
                  <c:pt idx="0">
                    <c:v>4.5250000000000012E-3</c:v>
                  </c:pt>
                  <c:pt idx="1">
                    <c:v>9.099999999999997E-3</c:v>
                  </c:pt>
                  <c:pt idx="2">
                    <c:v>4.3675000000000019E-2</c:v>
                  </c:pt>
                  <c:pt idx="3">
                    <c:v>9.8637499999999934E-2</c:v>
                  </c:pt>
                </c:numCache>
              </c:numRef>
            </c:plus>
            <c:minus>
              <c:numRef>
                <c:f>Figures!$L$60:$L$63</c:f>
                <c:numCache>
                  <c:formatCode>General</c:formatCode>
                  <c:ptCount val="4"/>
                  <c:pt idx="0">
                    <c:v>3.7750000000000006E-3</c:v>
                  </c:pt>
                  <c:pt idx="1">
                    <c:v>9.7500000000000364E-3</c:v>
                  </c:pt>
                  <c:pt idx="2">
                    <c:v>5.7174999999999976E-2</c:v>
                  </c:pt>
                  <c:pt idx="3">
                    <c:v>0.1107625000000001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C-4715-96C6-83C30CD2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Figures!$X$54:$X$57</c:f>
                <c:numCache>
                  <c:formatCode>General</c:formatCode>
                  <c:ptCount val="4"/>
                  <c:pt idx="0">
                    <c:v>7.0425000000000015E-2</c:v>
                  </c:pt>
                  <c:pt idx="1">
                    <c:v>6.1474999999999946E-2</c:v>
                  </c:pt>
                  <c:pt idx="2">
                    <c:v>7.042499999999996E-2</c:v>
                  </c:pt>
                  <c:pt idx="3">
                    <c:v>0.40907500000000052</c:v>
                  </c:pt>
                </c:numCache>
              </c:numRef>
            </c:plus>
            <c:minus>
              <c:numRef>
                <c:f>Figures!$Y$54:$Y$57</c:f>
                <c:numCache>
                  <c:formatCode>General</c:formatCode>
                  <c:ptCount val="4"/>
                  <c:pt idx="0">
                    <c:v>7.4574999999999947E-2</c:v>
                  </c:pt>
                  <c:pt idx="1">
                    <c:v>0.1206250000000002</c:v>
                  </c:pt>
                  <c:pt idx="2">
                    <c:v>0.10817500000000013</c:v>
                  </c:pt>
                  <c:pt idx="3">
                    <c:v>0.4113749999999996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A1F-A1F2-09E18E8F756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2.311249999999998E-2</c:v>
                  </c:pt>
                  <c:pt idx="1">
                    <c:v>8.6699999999999999E-2</c:v>
                  </c:pt>
                  <c:pt idx="2">
                    <c:v>0.10123750000000009</c:v>
                  </c:pt>
                  <c:pt idx="3">
                    <c:v>0.24946250000000036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2.8037500000000048E-2</c:v>
                  </c:pt>
                  <c:pt idx="1">
                    <c:v>0.12560000000000004</c:v>
                  </c:pt>
                  <c:pt idx="2">
                    <c:v>0.18086249999999993</c:v>
                  </c:pt>
                  <c:pt idx="3">
                    <c:v>0.22238749999999996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B-4A1F-A1F2-09E18E8F756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Figures!$X$66:$X$69</c:f>
                <c:numCache>
                  <c:formatCode>General</c:formatCode>
                  <c:ptCount val="4"/>
                  <c:pt idx="0">
                    <c:v>0.10455000000000003</c:v>
                  </c:pt>
                  <c:pt idx="1">
                    <c:v>0.12897499999999984</c:v>
                  </c:pt>
                  <c:pt idx="2">
                    <c:v>0.24656249999999957</c:v>
                  </c:pt>
                  <c:pt idx="3">
                    <c:v>0.50997499999999896</c:v>
                  </c:pt>
                </c:numCache>
              </c:numRef>
            </c:plus>
            <c:minus>
              <c:numRef>
                <c:f>Figures!$Y$66:$Y$69</c:f>
                <c:numCache>
                  <c:formatCode>General</c:formatCode>
                  <c:ptCount val="4"/>
                  <c:pt idx="0">
                    <c:v>0.12245</c:v>
                  </c:pt>
                  <c:pt idx="1">
                    <c:v>0.16437500000000005</c:v>
                  </c:pt>
                  <c:pt idx="2">
                    <c:v>0.29793750000000063</c:v>
                  </c:pt>
                  <c:pt idx="3">
                    <c:v>0.43147500000000072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B-4A1F-A1F2-09E18E8F756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Figures!$X$60:$X$63</c:f>
                <c:numCache>
                  <c:formatCode>General</c:formatCode>
                  <c:ptCount val="4"/>
                  <c:pt idx="0">
                    <c:v>6.2749999999999972E-2</c:v>
                  </c:pt>
                  <c:pt idx="1">
                    <c:v>9.8637499999999934E-2</c:v>
                  </c:pt>
                  <c:pt idx="2">
                    <c:v>0.18739999999999979</c:v>
                  </c:pt>
                  <c:pt idx="3">
                    <c:v>0.3930624999999992</c:v>
                  </c:pt>
                </c:numCache>
              </c:numRef>
            </c:plus>
            <c:minus>
              <c:numRef>
                <c:f>Figures!$Y$60:$Y$63</c:f>
                <c:numCache>
                  <c:formatCode>General</c:formatCode>
                  <c:ptCount val="4"/>
                  <c:pt idx="0">
                    <c:v>8.2500000000000018E-2</c:v>
                  </c:pt>
                  <c:pt idx="1">
                    <c:v>0.1107625000000001</c:v>
                  </c:pt>
                  <c:pt idx="2">
                    <c:v>0.21769999999999978</c:v>
                  </c:pt>
                  <c:pt idx="3">
                    <c:v>0.23673750000000027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B-4A1F-A1F2-09E18E8F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Figures!$K$79:$K$82</c:f>
                <c:numCache>
                  <c:formatCode>General</c:formatCode>
                  <c:ptCount val="4"/>
                  <c:pt idx="0">
                    <c:v>9.2500000000000221E-4</c:v>
                  </c:pt>
                  <c:pt idx="1">
                    <c:v>3.7124999999999936E-3</c:v>
                  </c:pt>
                  <c:pt idx="2">
                    <c:v>5.8000000000000274E-3</c:v>
                  </c:pt>
                  <c:pt idx="3">
                    <c:v>1.5500000000000014E-2</c:v>
                  </c:pt>
                </c:numCache>
              </c:numRef>
            </c:plus>
            <c:minus>
              <c:numRef>
                <c:f>Figures!$L$79:$L$82</c:f>
                <c:numCache>
                  <c:formatCode>General</c:formatCode>
                  <c:ptCount val="4"/>
                  <c:pt idx="0">
                    <c:v>9.749999999999967E-4</c:v>
                  </c:pt>
                  <c:pt idx="1">
                    <c:v>6.1375000000000041E-3</c:v>
                  </c:pt>
                  <c:pt idx="2">
                    <c:v>1.2749999999999984E-2</c:v>
                  </c:pt>
                  <c:pt idx="3">
                    <c:v>3.9049999999999974E-2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EA4-9494-4F92F149DFCB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Figures!$K$73:$K$76</c:f>
                <c:numCache>
                  <c:formatCode>General</c:formatCode>
                  <c:ptCount val="4"/>
                  <c:pt idx="0">
                    <c:v>1.5249999999999986E-3</c:v>
                  </c:pt>
                  <c:pt idx="1">
                    <c:v>2.3812500000000014E-2</c:v>
                  </c:pt>
                  <c:pt idx="2">
                    <c:v>1.0887499999999994E-2</c:v>
                  </c:pt>
                  <c:pt idx="3">
                    <c:v>4.1337500000000027E-2</c:v>
                  </c:pt>
                </c:numCache>
              </c:numRef>
            </c:plus>
            <c:minus>
              <c:numRef>
                <c:f>Figures!$L$73:$L$76</c:f>
                <c:numCache>
                  <c:formatCode>General</c:formatCode>
                  <c:ptCount val="4"/>
                  <c:pt idx="0">
                    <c:v>2.7249999999999983E-3</c:v>
                  </c:pt>
                  <c:pt idx="1">
                    <c:v>1.2537499999999993E-2</c:v>
                  </c:pt>
                  <c:pt idx="2">
                    <c:v>1.0962499999999986E-2</c:v>
                  </c:pt>
                  <c:pt idx="3">
                    <c:v>2.9062499999999991E-2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2-4EA4-9494-4F92F149DFCB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Figures!$K$91:$K$94</c:f>
                <c:numCache>
                  <c:formatCode>General</c:formatCode>
                  <c:ptCount val="4"/>
                  <c:pt idx="0">
                    <c:v>5.0000000000000044E-4</c:v>
                  </c:pt>
                  <c:pt idx="1">
                    <c:v>3.3875000000000016E-3</c:v>
                  </c:pt>
                  <c:pt idx="2">
                    <c:v>1.1449999999999988E-2</c:v>
                  </c:pt>
                  <c:pt idx="3">
                    <c:v>9.3750000000000222E-3</c:v>
                  </c:pt>
                </c:numCache>
              </c:numRef>
            </c:plus>
            <c:minus>
              <c:numRef>
                <c:f>Figures!$L$91:$L$94</c:f>
                <c:numCache>
                  <c:formatCode>General</c:formatCode>
                  <c:ptCount val="4"/>
                  <c:pt idx="0">
                    <c:v>9.9999999999999395E-4</c:v>
                  </c:pt>
                  <c:pt idx="1">
                    <c:v>3.5625000000000101E-3</c:v>
                  </c:pt>
                  <c:pt idx="2">
                    <c:v>9.2500000000000082E-3</c:v>
                  </c:pt>
                  <c:pt idx="3">
                    <c:v>6.1250000000000471E-3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2-4EA4-9494-4F92F149DFCB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Figures!$K$85:$K$88</c:f>
                <c:numCache>
                  <c:formatCode>General</c:formatCode>
                  <c:ptCount val="4"/>
                  <c:pt idx="0">
                    <c:v>3.2124999999999931E-3</c:v>
                  </c:pt>
                  <c:pt idx="1">
                    <c:v>1.227499999999998E-2</c:v>
                  </c:pt>
                  <c:pt idx="2">
                    <c:v>9.7625000000000073E-3</c:v>
                  </c:pt>
                  <c:pt idx="3">
                    <c:v>0.11668749999999983</c:v>
                  </c:pt>
                </c:numCache>
              </c:numRef>
            </c:plus>
            <c:minus>
              <c:numRef>
                <c:f>Figures!$L$85:$L$88</c:f>
                <c:numCache>
                  <c:formatCode>General</c:formatCode>
                  <c:ptCount val="4"/>
                  <c:pt idx="0">
                    <c:v>2.3375000000000062E-3</c:v>
                  </c:pt>
                  <c:pt idx="1">
                    <c:v>8.2250000000000378E-3</c:v>
                  </c:pt>
                  <c:pt idx="2">
                    <c:v>9.5374999999999766E-3</c:v>
                  </c:pt>
                  <c:pt idx="3">
                    <c:v>5.996250000000003E-2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2-4EA4-9494-4F92F149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Figures!$X$54:$X$56</c:f>
                <c:numCache>
                  <c:formatCode>General</c:formatCode>
                  <c:ptCount val="3"/>
                  <c:pt idx="0">
                    <c:v>7.0425000000000015E-2</c:v>
                  </c:pt>
                  <c:pt idx="1">
                    <c:v>6.1474999999999946E-2</c:v>
                  </c:pt>
                  <c:pt idx="2">
                    <c:v>7.042499999999996E-2</c:v>
                  </c:pt>
                </c:numCache>
              </c:numRef>
            </c:plus>
            <c:minus>
              <c:numRef>
                <c:f>Figures!$Y$54:$Y$58</c:f>
                <c:numCache>
                  <c:formatCode>General</c:formatCode>
                  <c:ptCount val="5"/>
                  <c:pt idx="0">
                    <c:v>7.4574999999999947E-2</c:v>
                  </c:pt>
                  <c:pt idx="1">
                    <c:v>0.1206250000000002</c:v>
                  </c:pt>
                  <c:pt idx="2">
                    <c:v>0.10817500000000013</c:v>
                  </c:pt>
                  <c:pt idx="3">
                    <c:v>0.4113749999999996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B-4842-8445-4A1C45ECC085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2.311249999999998E-2</c:v>
                  </c:pt>
                  <c:pt idx="1">
                    <c:v>8.6699999999999999E-2</c:v>
                  </c:pt>
                  <c:pt idx="2">
                    <c:v>0.10123750000000009</c:v>
                  </c:pt>
                  <c:pt idx="3">
                    <c:v>0.24946250000000036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2.8037500000000048E-2</c:v>
                  </c:pt>
                  <c:pt idx="1">
                    <c:v>0.12560000000000004</c:v>
                  </c:pt>
                  <c:pt idx="2">
                    <c:v>0.18086249999999993</c:v>
                  </c:pt>
                  <c:pt idx="3">
                    <c:v>0.22238749999999996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B-4842-8445-4A1C45ECC085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Figures!$X$91:$X$94</c:f>
                <c:numCache>
                  <c:formatCode>General</c:formatCode>
                  <c:ptCount val="4"/>
                  <c:pt idx="0">
                    <c:v>2.7475000000000027E-2</c:v>
                  </c:pt>
                  <c:pt idx="1">
                    <c:v>9.3750000000000222E-3</c:v>
                  </c:pt>
                  <c:pt idx="2">
                    <c:v>6.0150000000000148E-2</c:v>
                  </c:pt>
                  <c:pt idx="3">
                    <c:v>2.467499999999978E-2</c:v>
                  </c:pt>
                </c:numCache>
              </c:numRef>
            </c:plus>
            <c:minus>
              <c:numRef>
                <c:f>Figures!$Y$91:$Y$94</c:f>
                <c:numCache>
                  <c:formatCode>General</c:formatCode>
                  <c:ptCount val="4"/>
                  <c:pt idx="0">
                    <c:v>3.2374999999999987E-2</c:v>
                  </c:pt>
                  <c:pt idx="1">
                    <c:v>6.1250000000000471E-3</c:v>
                  </c:pt>
                  <c:pt idx="2">
                    <c:v>3.3199999999999896E-2</c:v>
                  </c:pt>
                  <c:pt idx="3">
                    <c:v>3.4375000000000044E-2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6B-4842-8445-4A1C45ECC085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Figures!$X$85:$X$88</c:f>
                <c:numCache>
                  <c:formatCode>General</c:formatCode>
                  <c:ptCount val="4"/>
                  <c:pt idx="0">
                    <c:v>1.0099999999999998E-2</c:v>
                  </c:pt>
                  <c:pt idx="1">
                    <c:v>0.11668749999999983</c:v>
                  </c:pt>
                  <c:pt idx="2">
                    <c:v>0.20334999999999992</c:v>
                  </c:pt>
                  <c:pt idx="3">
                    <c:v>2.5162499999999977E-2</c:v>
                  </c:pt>
                </c:numCache>
              </c:numRef>
            </c:plus>
            <c:minus>
              <c:numRef>
                <c:f>Figures!$Y$85:$Y$88</c:f>
                <c:numCache>
                  <c:formatCode>General</c:formatCode>
                  <c:ptCount val="4"/>
                  <c:pt idx="0">
                    <c:v>9.9000000000000199E-3</c:v>
                  </c:pt>
                  <c:pt idx="1">
                    <c:v>5.996250000000003E-2</c:v>
                  </c:pt>
                  <c:pt idx="2">
                    <c:v>0.1126999999999998</c:v>
                  </c:pt>
                  <c:pt idx="3">
                    <c:v>2.2287500000000016E-2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6B-4842-8445-4A1C45EC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3-4A94-A7A2-34797190F91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3-4A94-A7A2-34797190F91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'2L2LT4ST37T'!$E$22:$E$33</c:f>
              <c:numCache>
                <c:formatCode>0.0000</c:formatCode>
                <c:ptCount val="12"/>
                <c:pt idx="0">
                  <c:v>6.5500000000000003E-2</c:v>
                </c:pt>
                <c:pt idx="1">
                  <c:v>6.4199999999999993E-2</c:v>
                </c:pt>
                <c:pt idx="2">
                  <c:v>6.2300000000000001E-2</c:v>
                </c:pt>
                <c:pt idx="3">
                  <c:v>6.1199999999999997E-2</c:v>
                </c:pt>
                <c:pt idx="4">
                  <c:v>5.8400000000000001E-2</c:v>
                </c:pt>
                <c:pt idx="5">
                  <c:v>5.45E-2</c:v>
                </c:pt>
                <c:pt idx="6">
                  <c:v>5.2699999999999997E-2</c:v>
                </c:pt>
                <c:pt idx="7">
                  <c:v>5.1299999999999998E-2</c:v>
                </c:pt>
                <c:pt idx="8">
                  <c:v>5.2200000000000003E-2</c:v>
                </c:pt>
                <c:pt idx="9">
                  <c:v>4.9099999999999998E-2</c:v>
                </c:pt>
                <c:pt idx="10">
                  <c:v>4.6899999999999997E-2</c:v>
                </c:pt>
                <c:pt idx="11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3-4A94-A7A2-34797190F91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'2L2LT4ST37T'!$F$22:$F$33</c:f>
              <c:numCache>
                <c:formatCode>0.0000</c:formatCode>
                <c:ptCount val="12"/>
                <c:pt idx="0">
                  <c:v>8.09E-2</c:v>
                </c:pt>
                <c:pt idx="1">
                  <c:v>7.7600000000000002E-2</c:v>
                </c:pt>
                <c:pt idx="2">
                  <c:v>7.5800000000000006E-2</c:v>
                </c:pt>
                <c:pt idx="3">
                  <c:v>7.4499999999999997E-2</c:v>
                </c:pt>
                <c:pt idx="4">
                  <c:v>7.4499999999999997E-2</c:v>
                </c:pt>
                <c:pt idx="5">
                  <c:v>6.8400000000000002E-2</c:v>
                </c:pt>
                <c:pt idx="6">
                  <c:v>6.5799999999999997E-2</c:v>
                </c:pt>
                <c:pt idx="7">
                  <c:v>6.1499999999999999E-2</c:v>
                </c:pt>
                <c:pt idx="8">
                  <c:v>7.1400000000000005E-2</c:v>
                </c:pt>
                <c:pt idx="9">
                  <c:v>6.8699999999999997E-2</c:v>
                </c:pt>
                <c:pt idx="10">
                  <c:v>6.7199999999999996E-2</c:v>
                </c:pt>
                <c:pt idx="11">
                  <c:v>6.6299999999999998E-2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3-4A94-A7A2-34797190F91F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3-4A94-A7A2-34797190F91F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3-4A94-A7A2-34797190F91F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('2L2LT4ST37T'!$H$6,'2L2LT4ST37T'!$H$10,'2L2LT4ST37T'!$H$14)</c:f>
              <c:numCache>
                <c:formatCode>0.0000</c:formatCode>
                <c:ptCount val="3"/>
                <c:pt idx="0">
                  <c:v>6.3299999999999995E-2</c:v>
                </c:pt>
                <c:pt idx="1">
                  <c:v>5.4224999999999995E-2</c:v>
                </c:pt>
                <c:pt idx="2">
                  <c:v>4.8474999999999997E-2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3-4A94-A7A2-34797190F91F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('2L2LT4ST37T'!$H$8,'2L2LT4ST37T'!$H$12,'2L2LT4ST37T'!$H$16)</c:f>
              <c:numCache>
                <c:formatCode>0.0000</c:formatCode>
                <c:ptCount val="3"/>
                <c:pt idx="0">
                  <c:v>7.7200000000000005E-2</c:v>
                </c:pt>
                <c:pt idx="1">
                  <c:v>6.7549999999999999E-2</c:v>
                </c:pt>
                <c:pt idx="2">
                  <c:v>6.8399999999999989E-2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3-4A94-A7A2-34797190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AFF-91E7-4B26FA78C7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5-4AFF-91E7-4B26FA78C7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'2L2LT4ST37T'!$K$22:$K$33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2.1499999999999998E-2</c:v>
                </c:pt>
                <c:pt idx="2">
                  <c:v>2.1499999999999998E-2</c:v>
                </c:pt>
                <c:pt idx="3">
                  <c:v>2.12E-2</c:v>
                </c:pt>
                <c:pt idx="4">
                  <c:v>2.3199999999999998E-2</c:v>
                </c:pt>
                <c:pt idx="5">
                  <c:v>2.23E-2</c:v>
                </c:pt>
                <c:pt idx="6">
                  <c:v>2.5999999999999999E-2</c:v>
                </c:pt>
                <c:pt idx="7">
                  <c:v>2.1299999999999999E-2</c:v>
                </c:pt>
                <c:pt idx="8">
                  <c:v>2.5000000000000001E-2</c:v>
                </c:pt>
                <c:pt idx="9">
                  <c:v>2.6200000000000001E-2</c:v>
                </c:pt>
                <c:pt idx="10">
                  <c:v>2.76E-2</c:v>
                </c:pt>
                <c:pt idx="11">
                  <c:v>2.7099999999999999E-2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5-4AFF-91E7-4B26FA78C7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'2L2LT4ST37T'!$L$22:$L$33</c:f>
              <c:numCache>
                <c:formatCode>0.0000</c:formatCode>
                <c:ptCount val="12"/>
                <c:pt idx="0">
                  <c:v>3.2899999999999999E-2</c:v>
                </c:pt>
                <c:pt idx="1">
                  <c:v>3.56E-2</c:v>
                </c:pt>
                <c:pt idx="2">
                  <c:v>3.5799999999999998E-2</c:v>
                </c:pt>
                <c:pt idx="3">
                  <c:v>3.2300000000000002E-2</c:v>
                </c:pt>
                <c:pt idx="4">
                  <c:v>4.6699999999999998E-2</c:v>
                </c:pt>
                <c:pt idx="5">
                  <c:v>4.4299999999999999E-2</c:v>
                </c:pt>
                <c:pt idx="6">
                  <c:v>4.5400000000000003E-2</c:v>
                </c:pt>
                <c:pt idx="7">
                  <c:v>4.5999999999999999E-2</c:v>
                </c:pt>
                <c:pt idx="8">
                  <c:v>4.2900000000000001E-2</c:v>
                </c:pt>
                <c:pt idx="9">
                  <c:v>4.7399999999999998E-2</c:v>
                </c:pt>
                <c:pt idx="10">
                  <c:v>4.7600000000000003E-2</c:v>
                </c:pt>
                <c:pt idx="11">
                  <c:v>4.8899999999999999E-2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5-4AFF-91E7-4B26FA78C7CF}"/>
            </c:ext>
          </c:extLst>
        </c:ser>
        <c:ser>
          <c:idx val="4"/>
          <c:order val="4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5-4AFF-91E7-4B26FA78C7CF}"/>
            </c:ext>
          </c:extLst>
        </c:ser>
        <c:ser>
          <c:idx val="5"/>
          <c:order val="5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5-4AFF-91E7-4B26FA78C7CF}"/>
            </c:ext>
          </c:extLst>
        </c:ser>
        <c:ser>
          <c:idx val="6"/>
          <c:order val="6"/>
          <c:tx>
            <c:v>b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('2L2LT4ST37T'!$O$6,'2L2LT4ST37T'!$O$10,'2L2LT4ST37T'!$O$14)</c:f>
              <c:numCache>
                <c:formatCode>0.0000</c:formatCode>
                <c:ptCount val="3"/>
                <c:pt idx="0">
                  <c:v>2.1399999999999995E-2</c:v>
                </c:pt>
                <c:pt idx="1">
                  <c:v>2.3199999999999998E-2</c:v>
                </c:pt>
                <c:pt idx="2">
                  <c:v>2.6475000000000002E-2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85-4AFF-91E7-4B26FA78C7CF}"/>
            </c:ext>
          </c:extLst>
        </c:ser>
        <c:ser>
          <c:idx val="7"/>
          <c:order val="7"/>
          <c:tx>
            <c:v>b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('2L2LT4ST37T'!$O$8,'2L2LT4ST37T'!$O$12,'2L2LT4ST37T'!$O$16)</c:f>
              <c:numCache>
                <c:formatCode>0.0000</c:formatCode>
                <c:ptCount val="3"/>
                <c:pt idx="0">
                  <c:v>3.415E-2</c:v>
                </c:pt>
                <c:pt idx="1">
                  <c:v>4.5600000000000002E-2</c:v>
                </c:pt>
                <c:pt idx="2">
                  <c:v>4.6699999999999998E-2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5-4AFF-91E7-4B26FA78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</a:t>
            </a:r>
            <a:r>
              <a:rPr lang="en-US" baseline="0"/>
              <a:t> Spring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4-4E58-8CA9-6666A3C3152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4-4E58-8CA9-6666A3C31524}"/>
            </c:ext>
          </c:extLst>
        </c:ser>
        <c:ser>
          <c:idx val="4"/>
          <c:order val="2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4-4E58-8CA9-6666A3C31524}"/>
            </c:ext>
          </c:extLst>
        </c:ser>
        <c:ser>
          <c:idx val="5"/>
          <c:order val="3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54-4E58-8CA9-6666A3C3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  <c:pt idx="0">
                  <c:v>0.42</c:v>
                </c:pt>
                <c:pt idx="1">
                  <c:v>0.86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0.54</c:v>
                </c:pt>
                <c:pt idx="6">
                  <c:v>0.28999999999999998</c:v>
                </c:pt>
                <c:pt idx="7">
                  <c:v>0.38</c:v>
                </c:pt>
                <c:pt idx="8">
                  <c:v>0.39</c:v>
                </c:pt>
                <c:pt idx="9">
                  <c:v>0.55000000000000004</c:v>
                </c:pt>
                <c:pt idx="10">
                  <c:v>0.27</c:v>
                </c:pt>
                <c:pt idx="11">
                  <c:v>0.35</c:v>
                </c:pt>
                <c:pt idx="12">
                  <c:v>0.45</c:v>
                </c:pt>
                <c:pt idx="13">
                  <c:v>0.62</c:v>
                </c:pt>
                <c:pt idx="14">
                  <c:v>0.24</c:v>
                </c:pt>
                <c:pt idx="15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8-4F7E-A643-94766939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 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7-4E4C-9658-964B4FC758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7-4E4C-9658-964B4FC7580E}"/>
            </c:ext>
          </c:extLst>
        </c:ser>
        <c:ser>
          <c:idx val="4"/>
          <c:order val="2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7-4E4C-9658-964B4FC7580E}"/>
            </c:ext>
          </c:extLst>
        </c:ser>
        <c:ser>
          <c:idx val="5"/>
          <c:order val="3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7-4E4C-9658-964B4FC7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0-4911-B2B7-1A840B780E3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0-4911-B2B7-1A840B780E3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'2L2LT4ST100I'!$E$22:$E$33</c:f>
              <c:numCache>
                <c:formatCode>0.0000</c:formatCode>
                <c:ptCount val="12"/>
                <c:pt idx="0">
                  <c:v>9.6600000000000005E-2</c:v>
                </c:pt>
                <c:pt idx="1">
                  <c:v>8.6199999999999999E-2</c:v>
                </c:pt>
                <c:pt idx="2">
                  <c:v>8.6199999999999999E-2</c:v>
                </c:pt>
                <c:pt idx="3">
                  <c:v>8.3500000000000005E-2</c:v>
                </c:pt>
                <c:pt idx="4">
                  <c:v>8.2600000000000007E-2</c:v>
                </c:pt>
                <c:pt idx="5">
                  <c:v>7.1599999999999997E-2</c:v>
                </c:pt>
                <c:pt idx="6">
                  <c:v>6.8599999999999994E-2</c:v>
                </c:pt>
                <c:pt idx="7">
                  <c:v>6.5799999999999997E-2</c:v>
                </c:pt>
                <c:pt idx="8">
                  <c:v>7.7299999999999994E-2</c:v>
                </c:pt>
                <c:pt idx="9">
                  <c:v>7.0499999999999993E-2</c:v>
                </c:pt>
                <c:pt idx="10">
                  <c:v>6.9500000000000006E-2</c:v>
                </c:pt>
                <c:pt idx="11">
                  <c:v>6.7400000000000002E-2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0-4911-B2B7-1A840B780E35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'2L2LT4ST100I'!$F$22:$F$33</c:f>
              <c:numCache>
                <c:formatCode>0.0000</c:formatCode>
                <c:ptCount val="12"/>
                <c:pt idx="0">
                  <c:v>8.14E-2</c:v>
                </c:pt>
                <c:pt idx="1">
                  <c:v>7.6600000000000001E-2</c:v>
                </c:pt>
                <c:pt idx="2">
                  <c:v>7.3300000000000004E-2</c:v>
                </c:pt>
                <c:pt idx="3">
                  <c:v>7.0400000000000004E-2</c:v>
                </c:pt>
                <c:pt idx="4">
                  <c:v>8.3799999999999999E-2</c:v>
                </c:pt>
                <c:pt idx="5">
                  <c:v>7.3200000000000001E-2</c:v>
                </c:pt>
                <c:pt idx="6">
                  <c:v>6.8599999999999994E-2</c:v>
                </c:pt>
                <c:pt idx="7">
                  <c:v>6.7699999999999996E-2</c:v>
                </c:pt>
                <c:pt idx="8">
                  <c:v>7.8899999999999998E-2</c:v>
                </c:pt>
                <c:pt idx="9">
                  <c:v>7.3700000000000002E-2</c:v>
                </c:pt>
                <c:pt idx="10">
                  <c:v>7.3200000000000001E-2</c:v>
                </c:pt>
                <c:pt idx="11">
                  <c:v>7.0400000000000004E-2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0-4911-B2B7-1A840B780E35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('2L2LT4ST100I'!$H$5,'2L2LT4ST100I'!$H$9,'2L2LT4ST100I'!$H$13)</c:f>
              <c:numCache>
                <c:formatCode>0.0000</c:formatCode>
                <c:ptCount val="3"/>
                <c:pt idx="0">
                  <c:v>8.8300000000000017E-2</c:v>
                </c:pt>
                <c:pt idx="1">
                  <c:v>7.6450000000000004E-2</c:v>
                </c:pt>
                <c:pt idx="2">
                  <c:v>7.2600000000000012E-2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0-4911-B2B7-1A840B780E35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('2L2LT4ST100I'!$H$7,'2L2LT4ST100I'!$H$11,'2L2LT4ST100I'!$H$15)</c:f>
              <c:numCache>
                <c:formatCode>0.0000</c:formatCode>
                <c:ptCount val="3"/>
                <c:pt idx="0">
                  <c:v>0.10124999999999999</c:v>
                </c:pt>
                <c:pt idx="1">
                  <c:v>8.9450000000000002E-2</c:v>
                </c:pt>
                <c:pt idx="2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0-4911-B2B7-1A840B780E35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('2L2LT4ST100I'!$H$6,'2L2LT4ST100I'!$H$10,'2L2LT4ST100I'!$H$14)</c:f>
              <c:numCache>
                <c:formatCode>0.0000</c:formatCode>
                <c:ptCount val="3"/>
                <c:pt idx="0">
                  <c:v>8.8125000000000009E-2</c:v>
                </c:pt>
                <c:pt idx="1">
                  <c:v>7.2149999999999992E-2</c:v>
                </c:pt>
                <c:pt idx="2">
                  <c:v>7.1175000000000002E-2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0-4911-B2B7-1A840B780E35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('2L2LT4ST100I'!$H$8,'2L2LT4ST100I'!$H$12,'2L2LT4ST100I'!$H$16)</c:f>
              <c:numCache>
                <c:formatCode>0.0000</c:formatCode>
                <c:ptCount val="3"/>
                <c:pt idx="0">
                  <c:v>7.5425000000000006E-2</c:v>
                </c:pt>
                <c:pt idx="1">
                  <c:v>7.3325000000000001E-2</c:v>
                </c:pt>
                <c:pt idx="2">
                  <c:v>7.4050000000000005E-2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0-4911-B2B7-1A840B78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6-4225-8307-A645EF0646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6-4225-8307-A645EF0646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'2L2LT4ST100I'!$K$22:$K$33</c:f>
              <c:numCache>
                <c:formatCode>0.0000</c:formatCode>
                <c:ptCount val="12"/>
                <c:pt idx="0">
                  <c:v>2.6700000000000002E-2</c:v>
                </c:pt>
                <c:pt idx="1">
                  <c:v>2.81E-2</c:v>
                </c:pt>
                <c:pt idx="2">
                  <c:v>2.7400000000000001E-2</c:v>
                </c:pt>
                <c:pt idx="3">
                  <c:v>2.76E-2</c:v>
                </c:pt>
                <c:pt idx="4">
                  <c:v>2.86E-2</c:v>
                </c:pt>
                <c:pt idx="5">
                  <c:v>3.2300000000000002E-2</c:v>
                </c:pt>
                <c:pt idx="6">
                  <c:v>3.2000000000000001E-2</c:v>
                </c:pt>
                <c:pt idx="7">
                  <c:v>3.2199999999999999E-2</c:v>
                </c:pt>
                <c:pt idx="8">
                  <c:v>3.4500000000000003E-2</c:v>
                </c:pt>
                <c:pt idx="9">
                  <c:v>3.6499999999999998E-2</c:v>
                </c:pt>
                <c:pt idx="10">
                  <c:v>3.7100000000000001E-2</c:v>
                </c:pt>
                <c:pt idx="11">
                  <c:v>3.6799999999999999E-2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6-4225-8307-A645EF0646B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'2L2LT4ST100I'!$L$22:$L$33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4.5900000000000003E-2</c:v>
                </c:pt>
                <c:pt idx="2">
                  <c:v>4.0099999999999997E-2</c:v>
                </c:pt>
                <c:pt idx="3">
                  <c:v>0.04</c:v>
                </c:pt>
                <c:pt idx="4">
                  <c:v>4.6800000000000001E-2</c:v>
                </c:pt>
                <c:pt idx="5">
                  <c:v>4.8300000000000003E-2</c:v>
                </c:pt>
                <c:pt idx="6">
                  <c:v>5.0500000000000003E-2</c:v>
                </c:pt>
                <c:pt idx="7">
                  <c:v>5.6599999999999998E-2</c:v>
                </c:pt>
                <c:pt idx="8">
                  <c:v>4.87E-2</c:v>
                </c:pt>
                <c:pt idx="9">
                  <c:v>5.5199999999999999E-2</c:v>
                </c:pt>
                <c:pt idx="10">
                  <c:v>4.9599999999999998E-2</c:v>
                </c:pt>
                <c:pt idx="11">
                  <c:v>5.2499999999999998E-2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6-4225-8307-A645EF0646BF}"/>
            </c:ext>
          </c:extLst>
        </c:ser>
        <c:ser>
          <c:idx val="4"/>
          <c:order val="4"/>
          <c:tx>
            <c:strRef>
              <c:f>'2L2LT4ST100I'!$I$21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('2L2LT4ST100I'!$O$5,'2L2LT4ST100I'!$O$9,'2L2LT4ST100I'!$O$13)</c:f>
              <c:numCache>
                <c:formatCode>0.0000</c:formatCode>
                <c:ptCount val="3"/>
                <c:pt idx="0">
                  <c:v>2.7425000000000001E-2</c:v>
                </c:pt>
                <c:pt idx="1">
                  <c:v>3.1E-2</c:v>
                </c:pt>
                <c:pt idx="2">
                  <c:v>3.5975E-2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6-4225-8307-A645EF0646BF}"/>
            </c:ext>
          </c:extLst>
        </c:ser>
        <c:ser>
          <c:idx val="5"/>
          <c:order val="5"/>
          <c:tx>
            <c:strRef>
              <c:f>'2L2LT4ST100I'!$J$21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('2L2LT4ST100I'!$O$7,'2L2LT4ST100I'!$O$11,'2L2LT4ST100I'!$O$15)</c:f>
              <c:numCache>
                <c:formatCode>0.0000</c:formatCode>
                <c:ptCount val="3"/>
                <c:pt idx="0">
                  <c:v>4.0149999999999998E-2</c:v>
                </c:pt>
                <c:pt idx="1">
                  <c:v>4.9399999999999999E-2</c:v>
                </c:pt>
                <c:pt idx="2">
                  <c:v>4.9775E-2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6-4225-8307-A645EF0646BF}"/>
            </c:ext>
          </c:extLst>
        </c:ser>
        <c:ser>
          <c:idx val="6"/>
          <c:order val="6"/>
          <c:tx>
            <c:strRef>
              <c:f>'2L2LT4ST100I'!$K$21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('2L2LT4ST100I'!$O$6,'2L2LT4ST100I'!$O$10,'2L2LT4ST100I'!$O$14)</c:f>
              <c:numCache>
                <c:formatCode>0.0000</c:formatCode>
                <c:ptCount val="3"/>
                <c:pt idx="0">
                  <c:v>2.7449999999999999E-2</c:v>
                </c:pt>
                <c:pt idx="1">
                  <c:v>3.1275000000000004E-2</c:v>
                </c:pt>
                <c:pt idx="2">
                  <c:v>3.6225E-2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6-4225-8307-A645EF0646BF}"/>
            </c:ext>
          </c:extLst>
        </c:ser>
        <c:ser>
          <c:idx val="7"/>
          <c:order val="7"/>
          <c:tx>
            <c:strRef>
              <c:f>'2L2LT4ST100I'!$L$21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('2L2LT4ST100I'!$O$8,'2L2LT4ST100I'!$O$12,'2L2LT4ST100I'!$O$16)</c:f>
              <c:numCache>
                <c:formatCode>0.0000</c:formatCode>
                <c:ptCount val="3"/>
                <c:pt idx="0">
                  <c:v>4.0925000000000003E-2</c:v>
                </c:pt>
                <c:pt idx="1">
                  <c:v>5.0549999999999998E-2</c:v>
                </c:pt>
                <c:pt idx="2">
                  <c:v>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6-4225-8307-A645EF06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2L2LT4ST100I 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7-46D8-8594-19F25902C473}"/>
            </c:ext>
          </c:extLst>
        </c:ser>
        <c:ser>
          <c:idx val="0"/>
          <c:order val="1"/>
          <c:tx>
            <c:v>Counter-Clockwise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6D8-8594-19F25902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Rate (Nm/rad)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2L2LT4ST100I</a:t>
            </a:r>
            <a:r>
              <a:rPr lang="en-US" baseline="0"/>
              <a:t> </a:t>
            </a: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6-4D8C-AE35-636447FDC196}"/>
            </c:ext>
          </c:extLst>
        </c:ser>
        <c:ser>
          <c:idx val="0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4D8C-AE35-636447F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'2L3LT4ST37T'!$C$22:$C$33</c:f>
              <c:numCache>
                <c:formatCode>0.0000</c:formatCode>
                <c:ptCount val="12"/>
                <c:pt idx="0">
                  <c:v>0.35270000000000001</c:v>
                </c:pt>
                <c:pt idx="1">
                  <c:v>0.80159999999999998</c:v>
                </c:pt>
                <c:pt idx="2">
                  <c:v>1.1349</c:v>
                </c:pt>
                <c:pt idx="3">
                  <c:v>0.93189999999999995</c:v>
                </c:pt>
                <c:pt idx="4">
                  <c:v>0.1565</c:v>
                </c:pt>
                <c:pt idx="5">
                  <c:v>0.2286</c:v>
                </c:pt>
                <c:pt idx="6">
                  <c:v>0.2455</c:v>
                </c:pt>
                <c:pt idx="7">
                  <c:v>0.2445</c:v>
                </c:pt>
                <c:pt idx="8">
                  <c:v>0.15010000000000001</c:v>
                </c:pt>
                <c:pt idx="9">
                  <c:v>0.20330000000000001</c:v>
                </c:pt>
                <c:pt idx="10">
                  <c:v>0.20810000000000001</c:v>
                </c:pt>
                <c:pt idx="11">
                  <c:v>0.2195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4BB-B2C1-AC9470D84BA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'2L3LT4ST37T'!$D$22:$D$33</c:f>
              <c:numCache>
                <c:formatCode>0.0000</c:formatCode>
                <c:ptCount val="12"/>
                <c:pt idx="0">
                  <c:v>0.48020000000000002</c:v>
                </c:pt>
                <c:pt idx="1">
                  <c:v>0.49769999999999998</c:v>
                </c:pt>
                <c:pt idx="2">
                  <c:v>0.50319999999999998</c:v>
                </c:pt>
                <c:pt idx="3">
                  <c:v>0.4698</c:v>
                </c:pt>
                <c:pt idx="4">
                  <c:v>0.15440000000000001</c:v>
                </c:pt>
                <c:pt idx="5">
                  <c:v>0.1981</c:v>
                </c:pt>
                <c:pt idx="6">
                  <c:v>0.2109</c:v>
                </c:pt>
                <c:pt idx="7">
                  <c:v>0.21479999999999999</c:v>
                </c:pt>
                <c:pt idx="8">
                  <c:v>0.1686</c:v>
                </c:pt>
                <c:pt idx="9">
                  <c:v>0.19789999999999999</c:v>
                </c:pt>
                <c:pt idx="10">
                  <c:v>0.2056</c:v>
                </c:pt>
                <c:pt idx="11">
                  <c:v>0.2051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4BB-B2C1-AC9470D84BA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'2L3LT4ST37T'!$E$22:$E$33</c:f>
              <c:numCache>
                <c:formatCode>0.0000</c:formatCode>
                <c:ptCount val="12"/>
                <c:pt idx="0">
                  <c:v>0.371</c:v>
                </c:pt>
                <c:pt idx="1">
                  <c:v>0.28849999999999998</c:v>
                </c:pt>
                <c:pt idx="2">
                  <c:v>0.25490000000000002</c:v>
                </c:pt>
                <c:pt idx="3">
                  <c:v>0.23200000000000001</c:v>
                </c:pt>
                <c:pt idx="4">
                  <c:v>0.36220000000000002</c:v>
                </c:pt>
                <c:pt idx="5">
                  <c:v>0.3029</c:v>
                </c:pt>
                <c:pt idx="6">
                  <c:v>0.28320000000000001</c:v>
                </c:pt>
                <c:pt idx="7">
                  <c:v>0.26869999999999999</c:v>
                </c:pt>
                <c:pt idx="8">
                  <c:v>0.24579999999999999</c:v>
                </c:pt>
                <c:pt idx="9">
                  <c:v>0.21240000000000001</c:v>
                </c:pt>
                <c:pt idx="10">
                  <c:v>0.20130000000000001</c:v>
                </c:pt>
                <c:pt idx="11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4BB-B2C1-AC9470D84BA1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'2L3LT4ST37T'!$F$22:$F$33</c:f>
              <c:numCache>
                <c:formatCode>0.0000</c:formatCode>
                <c:ptCount val="12"/>
                <c:pt idx="0">
                  <c:v>0.62009999999999998</c:v>
                </c:pt>
                <c:pt idx="1">
                  <c:v>0.72250000000000003</c:v>
                </c:pt>
                <c:pt idx="2">
                  <c:v>0.51770000000000005</c:v>
                </c:pt>
                <c:pt idx="3">
                  <c:v>0.51900000000000002</c:v>
                </c:pt>
                <c:pt idx="4">
                  <c:v>0.126</c:v>
                </c:pt>
                <c:pt idx="5">
                  <c:v>0.13170000000000001</c:v>
                </c:pt>
                <c:pt idx="6">
                  <c:v>0.12720000000000001</c:v>
                </c:pt>
                <c:pt idx="7">
                  <c:v>0.1246</c:v>
                </c:pt>
                <c:pt idx="8">
                  <c:v>0.16300000000000001</c:v>
                </c:pt>
                <c:pt idx="9">
                  <c:v>0.14360000000000001</c:v>
                </c:pt>
                <c:pt idx="10">
                  <c:v>0.1376</c:v>
                </c:pt>
                <c:pt idx="11">
                  <c:v>0.13569999999999999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44BB-B2C1-AC9470D84BA1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('2L3LT4ST37T'!$H$5,'2L3LT4ST37T'!$H$9,'2L3LT4ST37T'!$H$13)</c:f>
              <c:numCache>
                <c:formatCode>0.0000</c:formatCode>
                <c:ptCount val="3"/>
                <c:pt idx="0">
                  <c:v>0.80527499999999996</c:v>
                </c:pt>
                <c:pt idx="1">
                  <c:v>0.218775</c:v>
                </c:pt>
                <c:pt idx="2">
                  <c:v>0.19525000000000003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7-44BB-B2C1-AC9470D84BA1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('2L3LT4ST37T'!$H$7,'2L3LT4ST37T'!$H$11,'2L3LT4ST37T'!$H$15)</c:f>
              <c:numCache>
                <c:formatCode>0.0000</c:formatCode>
                <c:ptCount val="3"/>
                <c:pt idx="0">
                  <c:v>0.48772500000000002</c:v>
                </c:pt>
                <c:pt idx="1">
                  <c:v>0.19455</c:v>
                </c:pt>
                <c:pt idx="2">
                  <c:v>0.19430000000000003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7-44BB-B2C1-AC9470D84BA1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('2L3LT4ST37T'!$H$6,'2L3LT4ST37T'!$H$10,'2L3LT4ST37T'!$H$14)</c:f>
              <c:numCache>
                <c:formatCode>0.0000</c:formatCode>
                <c:ptCount val="3"/>
                <c:pt idx="0">
                  <c:v>0.28660000000000002</c:v>
                </c:pt>
                <c:pt idx="1">
                  <c:v>0.30425000000000002</c:v>
                </c:pt>
                <c:pt idx="2">
                  <c:v>0.21312500000000001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B7-44BB-B2C1-AC9470D84BA1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('2L3LT4ST37T'!$H$8,'2L3LT4ST37T'!$H$12,'2L3LT4ST37T'!$H$16)</c:f>
              <c:numCache>
                <c:formatCode>0.0000</c:formatCode>
                <c:ptCount val="3"/>
                <c:pt idx="0">
                  <c:v>0.59482500000000005</c:v>
                </c:pt>
                <c:pt idx="1">
                  <c:v>0.12737500000000002</c:v>
                </c:pt>
                <c:pt idx="2">
                  <c:v>0.14497499999999999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B7-44BB-B2C1-AC9470D8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'2L3LT4ST37T'!$I$22:$I$33</c:f>
              <c:numCache>
                <c:formatCode>0.0000</c:formatCode>
                <c:ptCount val="12"/>
                <c:pt idx="0">
                  <c:v>0.28349999999999997</c:v>
                </c:pt>
                <c:pt idx="1">
                  <c:v>0.30499999999999999</c:v>
                </c:pt>
                <c:pt idx="2">
                  <c:v>0.25779999999999997</c:v>
                </c:pt>
                <c:pt idx="3">
                  <c:v>0.27839999999999998</c:v>
                </c:pt>
                <c:pt idx="4">
                  <c:v>7.6399999999999996E-2</c:v>
                </c:pt>
                <c:pt idx="5">
                  <c:v>7.4200000000000002E-2</c:v>
                </c:pt>
                <c:pt idx="6">
                  <c:v>7.2999999999999995E-2</c:v>
                </c:pt>
                <c:pt idx="7">
                  <c:v>7.8200000000000006E-2</c:v>
                </c:pt>
                <c:pt idx="8">
                  <c:v>7.6499999999999999E-2</c:v>
                </c:pt>
                <c:pt idx="9">
                  <c:v>8.2400000000000001E-2</c:v>
                </c:pt>
                <c:pt idx="10">
                  <c:v>8.1799999999999998E-2</c:v>
                </c:pt>
                <c:pt idx="11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EE-4F77-A1F6-B2B111C54A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'2L3LT4ST37T'!$J$22:$J$33</c:f>
              <c:numCache>
                <c:formatCode>0.0000</c:formatCode>
                <c:ptCount val="12"/>
                <c:pt idx="0">
                  <c:v>0.38279999999999997</c:v>
                </c:pt>
                <c:pt idx="1">
                  <c:v>0.98729999999999996</c:v>
                </c:pt>
                <c:pt idx="2">
                  <c:v>0.28539999999999999</c:v>
                </c:pt>
                <c:pt idx="3">
                  <c:v>0.28489999999999999</c:v>
                </c:pt>
                <c:pt idx="4">
                  <c:v>0.126</c:v>
                </c:pt>
                <c:pt idx="5">
                  <c:v>0.1062</c:v>
                </c:pt>
                <c:pt idx="6">
                  <c:v>0.1333</c:v>
                </c:pt>
                <c:pt idx="7">
                  <c:v>0.12570000000000001</c:v>
                </c:pt>
                <c:pt idx="8">
                  <c:v>0.13980000000000001</c:v>
                </c:pt>
                <c:pt idx="9">
                  <c:v>0.10639999999999999</c:v>
                </c:pt>
                <c:pt idx="10">
                  <c:v>0.1108</c:v>
                </c:pt>
                <c:pt idx="11">
                  <c:v>0.10150000000000001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EE-4F77-A1F6-B2B111C54A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EE-4F77-A1F6-B2B111C54AE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EE-4F77-A1F6-B2B111C54AE6}"/>
            </c:ext>
          </c:extLst>
        </c:ser>
        <c:ser>
          <c:idx val="4"/>
          <c:order val="4"/>
          <c:tx>
            <c:strRef>
              <c:f>'2L3LT4ST37T'!$I$21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('2L3LT4ST37T'!$O$5,'2L3LT4ST37T'!$O$9,'2L3LT4ST37T'!$O$13)</c:f>
              <c:numCache>
                <c:formatCode>0.0000</c:formatCode>
                <c:ptCount val="3"/>
                <c:pt idx="0">
                  <c:v>0.28117500000000001</c:v>
                </c:pt>
                <c:pt idx="1">
                  <c:v>7.5450000000000003E-2</c:v>
                </c:pt>
                <c:pt idx="2">
                  <c:v>8.1174999999999997E-2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EE-4F77-A1F6-B2B111C54AE6}"/>
            </c:ext>
          </c:extLst>
        </c:ser>
        <c:ser>
          <c:idx val="5"/>
          <c:order val="5"/>
          <c:tx>
            <c:strRef>
              <c:f>'2L3LT4ST37T'!$J$21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('2L3LT4ST37T'!$O$7,'2L3LT4ST37T'!$O$11,'2L3LT4ST37T'!$O$15)</c:f>
              <c:numCache>
                <c:formatCode>0.0000</c:formatCode>
                <c:ptCount val="3"/>
                <c:pt idx="0">
                  <c:v>0.48509999999999998</c:v>
                </c:pt>
                <c:pt idx="1">
                  <c:v>0.12280000000000002</c:v>
                </c:pt>
                <c:pt idx="2">
                  <c:v>0.114625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EE-4F77-A1F6-B2B111C54AE6}"/>
            </c:ext>
          </c:extLst>
        </c:ser>
        <c:ser>
          <c:idx val="6"/>
          <c:order val="6"/>
          <c:tx>
            <c:strRef>
              <c:f>'2L3LT4ST37T'!$K$21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('2L3LT4ST37T'!$O$6,'2L3LT4ST37T'!$O$10,'2L3LT4ST37T'!$O$14)</c:f>
              <c:numCache>
                <c:formatCode>0.0000</c:formatCode>
                <c:ptCount val="3"/>
                <c:pt idx="0">
                  <c:v>0.28597500000000003</c:v>
                </c:pt>
                <c:pt idx="1">
                  <c:v>7.3950000000000002E-2</c:v>
                </c:pt>
                <c:pt idx="2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EE-4F77-A1F6-B2B111C54AE6}"/>
            </c:ext>
          </c:extLst>
        </c:ser>
        <c:ser>
          <c:idx val="7"/>
          <c:order val="7"/>
          <c:tx>
            <c:strRef>
              <c:f>'2L3LT4ST37T'!$L$21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('2L3LT4ST37T'!$O$8,'2L3LT4ST37T'!$O$12,'2L3LT4ST37T'!$O$16)</c:f>
              <c:numCache>
                <c:formatCode>0.0000</c:formatCode>
                <c:ptCount val="3"/>
                <c:pt idx="0">
                  <c:v>0.48375000000000001</c:v>
                </c:pt>
                <c:pt idx="1">
                  <c:v>0.12575</c:v>
                </c:pt>
                <c:pt idx="2">
                  <c:v>0.11785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EE-4F77-A1F6-B2B111C5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'2L3LT4ST100I'!$C$22:$C$33</c:f>
              <c:numCache>
                <c:formatCode>0.0000</c:formatCode>
                <c:ptCount val="12"/>
                <c:pt idx="0">
                  <c:v>0.2412</c:v>
                </c:pt>
                <c:pt idx="1">
                  <c:v>0.23119999999999999</c:v>
                </c:pt>
                <c:pt idx="2">
                  <c:v>0.24940000000000001</c:v>
                </c:pt>
                <c:pt idx="3">
                  <c:v>0.24779999999999999</c:v>
                </c:pt>
                <c:pt idx="4">
                  <c:v>0.16889999999999999</c:v>
                </c:pt>
                <c:pt idx="5">
                  <c:v>0.21060000000000001</c:v>
                </c:pt>
                <c:pt idx="6">
                  <c:v>0.2218</c:v>
                </c:pt>
                <c:pt idx="7">
                  <c:v>0.2235</c:v>
                </c:pt>
                <c:pt idx="8">
                  <c:v>0.1651</c:v>
                </c:pt>
                <c:pt idx="9">
                  <c:v>0.1837</c:v>
                </c:pt>
                <c:pt idx="10">
                  <c:v>0.1842</c:v>
                </c:pt>
                <c:pt idx="11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46C2-B96F-0B012020EB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'2L3LT4ST100I'!$D$22:$D$33</c:f>
              <c:numCache>
                <c:formatCode>0.0000</c:formatCode>
                <c:ptCount val="12"/>
                <c:pt idx="0">
                  <c:v>0.21</c:v>
                </c:pt>
                <c:pt idx="1">
                  <c:v>0.26379999999999998</c:v>
                </c:pt>
                <c:pt idx="2">
                  <c:v>0.26079999999999998</c:v>
                </c:pt>
                <c:pt idx="3">
                  <c:v>0.28910000000000002</c:v>
                </c:pt>
                <c:pt idx="4">
                  <c:v>0.23699999999999999</c:v>
                </c:pt>
                <c:pt idx="5">
                  <c:v>0.24709999999999999</c:v>
                </c:pt>
                <c:pt idx="6">
                  <c:v>0.24479999999999999</c:v>
                </c:pt>
                <c:pt idx="7">
                  <c:v>0.24060000000000001</c:v>
                </c:pt>
                <c:pt idx="8">
                  <c:v>0.20349999999999999</c:v>
                </c:pt>
                <c:pt idx="9">
                  <c:v>0.21590000000000001</c:v>
                </c:pt>
                <c:pt idx="10">
                  <c:v>0.21460000000000001</c:v>
                </c:pt>
                <c:pt idx="11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6-46C2-B96F-0B012020EB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'2L3LT4ST100I'!$E$22:$E$33</c:f>
              <c:numCache>
                <c:formatCode>0.0000</c:formatCode>
                <c:ptCount val="12"/>
                <c:pt idx="0">
                  <c:v>0.26850000000000002</c:v>
                </c:pt>
                <c:pt idx="1">
                  <c:v>0.24379999999999999</c:v>
                </c:pt>
                <c:pt idx="2">
                  <c:v>0.23910000000000001</c:v>
                </c:pt>
                <c:pt idx="3">
                  <c:v>0.23469999999999999</c:v>
                </c:pt>
                <c:pt idx="4">
                  <c:v>0.2472</c:v>
                </c:pt>
                <c:pt idx="5">
                  <c:v>0.21890000000000001</c:v>
                </c:pt>
                <c:pt idx="6">
                  <c:v>0.21099999999999999</c:v>
                </c:pt>
                <c:pt idx="7">
                  <c:v>0.19750000000000001</c:v>
                </c:pt>
                <c:pt idx="8">
                  <c:v>0.19900000000000001</c:v>
                </c:pt>
                <c:pt idx="9">
                  <c:v>0.17879999999999999</c:v>
                </c:pt>
                <c:pt idx="10">
                  <c:v>0.16889999999999999</c:v>
                </c:pt>
                <c:pt idx="11">
                  <c:v>0.1636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6-46C2-B96F-0B012020EB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'2L3LT4ST100I'!$F$22:$F$33</c:f>
              <c:numCache>
                <c:formatCode>0.0000</c:formatCode>
                <c:ptCount val="12"/>
                <c:pt idx="0">
                  <c:v>0.21160000000000001</c:v>
                </c:pt>
                <c:pt idx="1">
                  <c:v>0.1903</c:v>
                </c:pt>
                <c:pt idx="2">
                  <c:v>0.1835</c:v>
                </c:pt>
                <c:pt idx="3">
                  <c:v>0.17829999999999999</c:v>
                </c:pt>
                <c:pt idx="4">
                  <c:v>0.17849999999999999</c:v>
                </c:pt>
                <c:pt idx="5">
                  <c:v>0.17499999999999999</c:v>
                </c:pt>
                <c:pt idx="6">
                  <c:v>0.1671</c:v>
                </c:pt>
                <c:pt idx="7">
                  <c:v>0.1615</c:v>
                </c:pt>
                <c:pt idx="8">
                  <c:v>0.192</c:v>
                </c:pt>
                <c:pt idx="9">
                  <c:v>0.1792</c:v>
                </c:pt>
                <c:pt idx="10">
                  <c:v>0.17119999999999999</c:v>
                </c:pt>
                <c:pt idx="11">
                  <c:v>0.1668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6-46C2-B96F-0B012020EB1A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('2L3LT4ST100I'!$H$5,'2L3LT4ST100I'!$H$9,'2L3LT4ST100I'!$H$13)</c:f>
              <c:numCache>
                <c:formatCode>0.0000</c:formatCode>
                <c:ptCount val="3"/>
                <c:pt idx="0">
                  <c:v>0.2424</c:v>
                </c:pt>
                <c:pt idx="1">
                  <c:v>0.20619999999999999</c:v>
                </c:pt>
                <c:pt idx="2">
                  <c:v>0.17902500000000002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6-46C2-B96F-0B012020EB1A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('2L3LT4ST100I'!$H$7,'2L3LT4ST100I'!$H$11,'2L3LT4ST100I'!$H$15)</c:f>
              <c:numCache>
                <c:formatCode>0.0000</c:formatCode>
                <c:ptCount val="3"/>
                <c:pt idx="0">
                  <c:v>0.25592499999999996</c:v>
                </c:pt>
                <c:pt idx="1">
                  <c:v>0.24237500000000001</c:v>
                </c:pt>
                <c:pt idx="2">
                  <c:v>0.21249999999999999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6-46C2-B96F-0B012020EB1A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('2L3LT4ST100I'!$H$6,'2L3LT4ST100I'!$H$10,'2L3LT4ST100I'!$H$14)</c:f>
              <c:numCache>
                <c:formatCode>0.0000</c:formatCode>
                <c:ptCount val="3"/>
                <c:pt idx="0">
                  <c:v>0.24652499999999999</c:v>
                </c:pt>
                <c:pt idx="1">
                  <c:v>0.21865000000000001</c:v>
                </c:pt>
                <c:pt idx="2">
                  <c:v>0.17757499999999998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6-46C2-B96F-0B012020EB1A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('2L3LT4ST100I'!$H$8,'2L3LT4ST100I'!$H$12,'2L3LT4ST100I'!$H$16)</c:f>
              <c:numCache>
                <c:formatCode>0.0000</c:formatCode>
                <c:ptCount val="3"/>
                <c:pt idx="0">
                  <c:v>0.19092500000000001</c:v>
                </c:pt>
                <c:pt idx="1">
                  <c:v>0.17052499999999998</c:v>
                </c:pt>
                <c:pt idx="2">
                  <c:v>0.17730000000000001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76-46C2-B96F-0B012020EB1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('2L3LT4ST100I'!$I$5,'2L3LT4ST100I'!$I$9,'2L3LT4ST100I'!$I$13)</c:f>
              <c:numCache>
                <c:formatCode>0.0000</c:formatCode>
                <c:ptCount val="3"/>
                <c:pt idx="0">
                  <c:v>0.24959999999999999</c:v>
                </c:pt>
                <c:pt idx="1">
                  <c:v>0.26469999999999999</c:v>
                </c:pt>
                <c:pt idx="2">
                  <c:v>0.1988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F-4922-AB64-050A27EBAAC3}"/>
            </c:ext>
          </c:extLst>
        </c:ser>
        <c:ser>
          <c:idx val="9"/>
          <c:order val="9"/>
          <c:tx>
            <c:v>k 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('2L3LT4ST100I'!$I$7,'2L3LT4ST100I'!$I$11,'2L3LT4ST100I'!$I$15)</c:f>
              <c:numCache>
                <c:formatCode>0.0000</c:formatCode>
                <c:ptCount val="3"/>
                <c:pt idx="0">
                  <c:v>0.30509999999999998</c:v>
                </c:pt>
                <c:pt idx="1">
                  <c:v>0.29339999999999999</c:v>
                </c:pt>
                <c:pt idx="2">
                  <c:v>0.25750000000000001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F-4922-AB64-050A27EB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'2L3LT4ST100I'!$I$22:$I$33</c:f>
              <c:numCache>
                <c:formatCode>0.0000</c:formatCode>
                <c:ptCount val="12"/>
                <c:pt idx="0">
                  <c:v>7.9200000000000007E-2</c:v>
                </c:pt>
                <c:pt idx="1">
                  <c:v>8.0299999999999996E-2</c:v>
                </c:pt>
                <c:pt idx="2">
                  <c:v>8.3900000000000002E-2</c:v>
                </c:pt>
                <c:pt idx="3">
                  <c:v>7.6799999999999993E-2</c:v>
                </c:pt>
                <c:pt idx="4">
                  <c:v>8.5599999999999996E-2</c:v>
                </c:pt>
                <c:pt idx="5">
                  <c:v>8.7999999999999995E-2</c:v>
                </c:pt>
                <c:pt idx="6">
                  <c:v>8.3099999999999993E-2</c:v>
                </c:pt>
                <c:pt idx="7">
                  <c:v>8.8300000000000003E-2</c:v>
                </c:pt>
                <c:pt idx="8">
                  <c:v>0.1</c:v>
                </c:pt>
                <c:pt idx="9">
                  <c:v>9.6500000000000002E-2</c:v>
                </c:pt>
                <c:pt idx="10">
                  <c:v>9.6500000000000002E-2</c:v>
                </c:pt>
                <c:pt idx="11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70-4D3D-9B81-DEF3A00E8A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'2L3LT4ST100I'!$J$22:$J$33</c:f>
              <c:numCache>
                <c:formatCode>0.0000</c:formatCode>
                <c:ptCount val="12"/>
                <c:pt idx="0">
                  <c:v>0.14480000000000001</c:v>
                </c:pt>
                <c:pt idx="1">
                  <c:v>0.13789999999999999</c:v>
                </c:pt>
                <c:pt idx="2">
                  <c:v>0.14430000000000001</c:v>
                </c:pt>
                <c:pt idx="3">
                  <c:v>0.14899999999999999</c:v>
                </c:pt>
                <c:pt idx="4">
                  <c:v>0.1178</c:v>
                </c:pt>
                <c:pt idx="5">
                  <c:v>0.12529999999999999</c:v>
                </c:pt>
                <c:pt idx="6">
                  <c:v>0.1313</c:v>
                </c:pt>
                <c:pt idx="7">
                  <c:v>0.1217</c:v>
                </c:pt>
                <c:pt idx="8">
                  <c:v>0.14480000000000001</c:v>
                </c:pt>
                <c:pt idx="9">
                  <c:v>0.14349999999999999</c:v>
                </c:pt>
                <c:pt idx="10">
                  <c:v>0.15</c:v>
                </c:pt>
                <c:pt idx="11">
                  <c:v>0.15959999999999999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70-4D3D-9B81-DEF3A00E8AC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'2L3LT4ST100I'!$K$22:$K$33</c:f>
              <c:numCache>
                <c:formatCode>0.0000</c:formatCode>
                <c:ptCount val="12"/>
                <c:pt idx="0">
                  <c:v>7.8600000000000003E-2</c:v>
                </c:pt>
                <c:pt idx="1">
                  <c:v>0.08</c:v>
                </c:pt>
                <c:pt idx="2">
                  <c:v>8.4099999999999994E-2</c:v>
                </c:pt>
                <c:pt idx="3">
                  <c:v>7.7100000000000002E-2</c:v>
                </c:pt>
                <c:pt idx="4">
                  <c:v>8.2500000000000004E-2</c:v>
                </c:pt>
                <c:pt idx="5">
                  <c:v>8.77E-2</c:v>
                </c:pt>
                <c:pt idx="6">
                  <c:v>8.3500000000000005E-2</c:v>
                </c:pt>
                <c:pt idx="7">
                  <c:v>8.9300000000000004E-2</c:v>
                </c:pt>
                <c:pt idx="8">
                  <c:v>9.4600000000000004E-2</c:v>
                </c:pt>
                <c:pt idx="9">
                  <c:v>9.7199999999999995E-2</c:v>
                </c:pt>
                <c:pt idx="10">
                  <c:v>9.9000000000000005E-2</c:v>
                </c:pt>
                <c:pt idx="11">
                  <c:v>9.4100000000000003E-2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70-4D3D-9B81-DEF3A00E8A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'2L3LT4ST100I'!$L$22:$L$33</c:f>
              <c:numCache>
                <c:formatCode>0.0000</c:formatCode>
                <c:ptCount val="12"/>
                <c:pt idx="0">
                  <c:v>0.1447</c:v>
                </c:pt>
                <c:pt idx="1">
                  <c:v>0.14019999999999999</c:v>
                </c:pt>
                <c:pt idx="2">
                  <c:v>0.1469</c:v>
                </c:pt>
                <c:pt idx="3">
                  <c:v>0.15279999999999999</c:v>
                </c:pt>
                <c:pt idx="4">
                  <c:v>0.12089999999999999</c:v>
                </c:pt>
                <c:pt idx="5">
                  <c:v>0.12939999999999999</c:v>
                </c:pt>
                <c:pt idx="6">
                  <c:v>0.1361</c:v>
                </c:pt>
                <c:pt idx="7">
                  <c:v>0.1263</c:v>
                </c:pt>
                <c:pt idx="8">
                  <c:v>0.1472</c:v>
                </c:pt>
                <c:pt idx="9">
                  <c:v>0.15129999999999999</c:v>
                </c:pt>
                <c:pt idx="10">
                  <c:v>0.16009999999999999</c:v>
                </c:pt>
                <c:pt idx="11">
                  <c:v>0.1721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70-4D3D-9B81-DEF3A00E8AC2}"/>
            </c:ext>
          </c:extLst>
        </c:ser>
        <c:ser>
          <c:idx val="4"/>
          <c:order val="4"/>
          <c:tx>
            <c:strRef>
              <c:f>'2L3LT4ST100I'!$I$21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('2L3LT4ST100I'!$O$5,'2L3LT4ST100I'!$O$9,'2L3LT4ST100I'!$O$13)</c:f>
              <c:numCache>
                <c:formatCode>0.0000</c:formatCode>
                <c:ptCount val="3"/>
                <c:pt idx="0">
                  <c:v>8.0049999999999996E-2</c:v>
                </c:pt>
                <c:pt idx="1">
                  <c:v>8.6249999999999993E-2</c:v>
                </c:pt>
                <c:pt idx="2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70-4D3D-9B81-DEF3A00E8AC2}"/>
            </c:ext>
          </c:extLst>
        </c:ser>
        <c:ser>
          <c:idx val="5"/>
          <c:order val="5"/>
          <c:tx>
            <c:strRef>
              <c:f>'2L3LT4ST100I'!$J$21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('2L3LT4ST100I'!$O$7,'2L3LT4ST100I'!$O$11,'2L3LT4ST100I'!$O$15)</c:f>
              <c:numCache>
                <c:formatCode>0.0000</c:formatCode>
                <c:ptCount val="3"/>
                <c:pt idx="0">
                  <c:v>0.14400000000000002</c:v>
                </c:pt>
                <c:pt idx="1">
                  <c:v>0.124025</c:v>
                </c:pt>
                <c:pt idx="2">
                  <c:v>0.149475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70-4D3D-9B81-DEF3A00E8AC2}"/>
            </c:ext>
          </c:extLst>
        </c:ser>
        <c:ser>
          <c:idx val="6"/>
          <c:order val="6"/>
          <c:tx>
            <c:strRef>
              <c:f>'2L3LT4ST100I'!$K$21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('2L3LT4ST100I'!$O$6,'2L3LT4ST100I'!$O$10,'2L3LT4ST100I'!$O$14)</c:f>
              <c:numCache>
                <c:formatCode>0.0000</c:formatCode>
                <c:ptCount val="3"/>
                <c:pt idx="0">
                  <c:v>7.9950000000000007E-2</c:v>
                </c:pt>
                <c:pt idx="1">
                  <c:v>8.5750000000000007E-2</c:v>
                </c:pt>
                <c:pt idx="2">
                  <c:v>9.6225000000000005E-2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70-4D3D-9B81-DEF3A00E8AC2}"/>
            </c:ext>
          </c:extLst>
        </c:ser>
        <c:ser>
          <c:idx val="7"/>
          <c:order val="7"/>
          <c:tx>
            <c:strRef>
              <c:f>'2L3LT4ST100I'!$L$21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('2L3LT4ST100I'!$O$8,'2L3LT4ST100I'!$O$12,'2L3LT4ST100I'!$O$16)</c:f>
              <c:numCache>
                <c:formatCode>0.0000</c:formatCode>
                <c:ptCount val="3"/>
                <c:pt idx="0">
                  <c:v>0.14615</c:v>
                </c:pt>
                <c:pt idx="1">
                  <c:v>0.12817499999999998</c:v>
                </c:pt>
                <c:pt idx="2">
                  <c:v>0.15767500000000001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70-4D3D-9B81-DEF3A00E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'2L4LT4ST37T'!$C$22:$C$33</c:f>
              <c:numCache>
                <c:formatCode>0.0000</c:formatCode>
                <c:ptCount val="12"/>
                <c:pt idx="0">
                  <c:v>0.35570000000000002</c:v>
                </c:pt>
                <c:pt idx="1">
                  <c:v>0.51280000000000003</c:v>
                </c:pt>
                <c:pt idx="2">
                  <c:v>0.5343</c:v>
                </c:pt>
                <c:pt idx="3">
                  <c:v>0.56879999999999997</c:v>
                </c:pt>
                <c:pt idx="4">
                  <c:v>0.31740000000000002</c:v>
                </c:pt>
                <c:pt idx="5">
                  <c:v>0.4607</c:v>
                </c:pt>
                <c:pt idx="6">
                  <c:v>0.48409999999999997</c:v>
                </c:pt>
                <c:pt idx="7">
                  <c:v>0.50209999999999999</c:v>
                </c:pt>
                <c:pt idx="8">
                  <c:v>0.32429999999999998</c:v>
                </c:pt>
                <c:pt idx="9">
                  <c:v>0.41970000000000002</c:v>
                </c:pt>
                <c:pt idx="10">
                  <c:v>0.43259999999999998</c:v>
                </c:pt>
                <c:pt idx="11">
                  <c:v>0.43430000000000002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6-47E2-8DF6-767E88EEC55B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'2L4LT4ST37T'!$D$22:$D$33</c:f>
              <c:numCache>
                <c:formatCode>0.0000</c:formatCode>
                <c:ptCount val="12"/>
                <c:pt idx="0">
                  <c:v>0.54969999999999997</c:v>
                </c:pt>
                <c:pt idx="1">
                  <c:v>0.59989999999999999</c:v>
                </c:pt>
                <c:pt idx="2">
                  <c:v>0.59370000000000001</c:v>
                </c:pt>
                <c:pt idx="3">
                  <c:v>0.63439999999999996</c:v>
                </c:pt>
                <c:pt idx="4">
                  <c:v>0.37519999999999998</c:v>
                </c:pt>
                <c:pt idx="5">
                  <c:v>0.47599999999999998</c:v>
                </c:pt>
                <c:pt idx="6">
                  <c:v>0.50700000000000001</c:v>
                </c:pt>
                <c:pt idx="7">
                  <c:v>0.51200000000000001</c:v>
                </c:pt>
                <c:pt idx="8">
                  <c:v>0.36220000000000002</c:v>
                </c:pt>
                <c:pt idx="9">
                  <c:v>0.44269999999999998</c:v>
                </c:pt>
                <c:pt idx="10">
                  <c:v>0.44779999999999998</c:v>
                </c:pt>
                <c:pt idx="11">
                  <c:v>0.45169999999999999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6-47E2-8DF6-767E88EEC55B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'2L4LT4ST37T'!$E$22:$E$33</c:f>
              <c:numCache>
                <c:formatCode>0.0000</c:formatCode>
                <c:ptCount val="12"/>
                <c:pt idx="0">
                  <c:v>0.3826</c:v>
                </c:pt>
                <c:pt idx="1">
                  <c:v>0.35680000000000001</c:v>
                </c:pt>
                <c:pt idx="2">
                  <c:v>0.33860000000000001</c:v>
                </c:pt>
                <c:pt idx="3">
                  <c:v>0.33889999999999998</c:v>
                </c:pt>
                <c:pt idx="4">
                  <c:v>0.44130000000000003</c:v>
                </c:pt>
                <c:pt idx="5">
                  <c:v>0.39129999999999998</c:v>
                </c:pt>
                <c:pt idx="6">
                  <c:v>0.37819999999999998</c:v>
                </c:pt>
                <c:pt idx="7">
                  <c:v>0.36909999999999998</c:v>
                </c:pt>
                <c:pt idx="8">
                  <c:v>0.43030000000000002</c:v>
                </c:pt>
                <c:pt idx="9">
                  <c:v>0.39329999999999998</c:v>
                </c:pt>
                <c:pt idx="10">
                  <c:v>0.37840000000000001</c:v>
                </c:pt>
                <c:pt idx="11">
                  <c:v>0.37140000000000001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6-47E2-8DF6-767E88EEC55B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'2L4LT4ST37T'!$F$22:$F$33</c:f>
              <c:numCache>
                <c:formatCode>0.0000</c:formatCode>
                <c:ptCount val="12"/>
                <c:pt idx="0">
                  <c:v>0.68220000000000003</c:v>
                </c:pt>
                <c:pt idx="1">
                  <c:v>0.61699999999999999</c:v>
                </c:pt>
                <c:pt idx="2">
                  <c:v>0.59189999999999998</c:v>
                </c:pt>
                <c:pt idx="3">
                  <c:v>0.56569999999999998</c:v>
                </c:pt>
                <c:pt idx="4">
                  <c:v>0.45689999999999997</c:v>
                </c:pt>
                <c:pt idx="5">
                  <c:v>0.40679999999999999</c:v>
                </c:pt>
                <c:pt idx="6">
                  <c:v>0.37480000000000002</c:v>
                </c:pt>
                <c:pt idx="7">
                  <c:v>0.35470000000000002</c:v>
                </c:pt>
                <c:pt idx="8">
                  <c:v>0.39529999999999998</c:v>
                </c:pt>
                <c:pt idx="9">
                  <c:v>0.36580000000000001</c:v>
                </c:pt>
                <c:pt idx="10">
                  <c:v>0.34939999999999999</c:v>
                </c:pt>
                <c:pt idx="11">
                  <c:v>0.3417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6-47E2-8DF6-767E88EEC55B}"/>
            </c:ext>
          </c:extLst>
        </c:ser>
        <c:ser>
          <c:idx val="4"/>
          <c:order val="4"/>
          <c:tx>
            <c:strRef>
              <c:f>'2L4LT4ST37T'!$C$21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('2L4LT4ST37T'!$H$5,'2L4LT4ST37T'!$H$9,'2L4LT4ST37T'!$H$13)</c:f>
              <c:numCache>
                <c:formatCode>0.0000</c:formatCode>
                <c:ptCount val="3"/>
                <c:pt idx="0">
                  <c:v>0.4929</c:v>
                </c:pt>
                <c:pt idx="1">
                  <c:v>0.44107499999999999</c:v>
                </c:pt>
                <c:pt idx="2">
                  <c:v>0.402725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76-47E2-8DF6-767E88EEC55B}"/>
            </c:ext>
          </c:extLst>
        </c:ser>
        <c:ser>
          <c:idx val="5"/>
          <c:order val="5"/>
          <c:tx>
            <c:strRef>
              <c:f>'2L4LT4ST37T'!$D$21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('2L4LT4ST37T'!$H$7,'2L4LT4ST37T'!$H$11,'2L4LT4ST37T'!$H$15)</c:f>
              <c:numCache>
                <c:formatCode>0.0000</c:formatCode>
                <c:ptCount val="3"/>
                <c:pt idx="0">
                  <c:v>0.59442499999999998</c:v>
                </c:pt>
                <c:pt idx="1">
                  <c:v>0.46755000000000002</c:v>
                </c:pt>
                <c:pt idx="2">
                  <c:v>0.42609999999999998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76-47E2-8DF6-767E88EEC55B}"/>
            </c:ext>
          </c:extLst>
        </c:ser>
        <c:ser>
          <c:idx val="6"/>
          <c:order val="6"/>
          <c:tx>
            <c:strRef>
              <c:f>'2L4LT4ST37T'!$E$21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('2L4LT4ST37T'!$H$6,'2L4LT4ST37T'!$H$10,'2L4LT4ST37T'!$H$14)</c:f>
              <c:numCache>
                <c:formatCode>0.0000</c:formatCode>
                <c:ptCount val="3"/>
                <c:pt idx="0">
                  <c:v>0.35422500000000001</c:v>
                </c:pt>
                <c:pt idx="1">
                  <c:v>0.39497499999999997</c:v>
                </c:pt>
                <c:pt idx="2">
                  <c:v>0.39334999999999998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76-47E2-8DF6-767E88EEC55B}"/>
            </c:ext>
          </c:extLst>
        </c:ser>
        <c:ser>
          <c:idx val="7"/>
          <c:order val="7"/>
          <c:tx>
            <c:strRef>
              <c:f>'2L4LT4ST37T'!$F$21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('2L4LT4ST37T'!$H$8,'2L4LT4ST37T'!$H$12,'2L4LT4ST37T'!$H$16)</c:f>
              <c:numCache>
                <c:formatCode>0.0000</c:formatCode>
                <c:ptCount val="3"/>
                <c:pt idx="0">
                  <c:v>0.61419999999999997</c:v>
                </c:pt>
                <c:pt idx="1">
                  <c:v>0.39829999999999999</c:v>
                </c:pt>
                <c:pt idx="2">
                  <c:v>0.36304999999999998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76-47E2-8DF6-767E88EE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8-48D3-9031-A0D07B52670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8-48D3-9031-A0D07B52670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78-48D3-9031-A0D07B52670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78-48D3-9031-A0D07B52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'2L4LT4ST37T'!$I$22:$I$33</c:f>
              <c:numCache>
                <c:formatCode>0.0000</c:formatCode>
                <c:ptCount val="12"/>
                <c:pt idx="0">
                  <c:v>0.25729999999999997</c:v>
                </c:pt>
                <c:pt idx="1">
                  <c:v>0.2225</c:v>
                </c:pt>
                <c:pt idx="2">
                  <c:v>0.22</c:v>
                </c:pt>
                <c:pt idx="3">
                  <c:v>0.22539999999999999</c:v>
                </c:pt>
                <c:pt idx="4">
                  <c:v>0.18540000000000001</c:v>
                </c:pt>
                <c:pt idx="5">
                  <c:v>0.1976</c:v>
                </c:pt>
                <c:pt idx="6">
                  <c:v>0.1963</c:v>
                </c:pt>
                <c:pt idx="7">
                  <c:v>0.20660000000000001</c:v>
                </c:pt>
                <c:pt idx="8">
                  <c:v>0.19789999999999999</c:v>
                </c:pt>
                <c:pt idx="9">
                  <c:v>0.20649999999999999</c:v>
                </c:pt>
                <c:pt idx="10">
                  <c:v>0.20910000000000001</c:v>
                </c:pt>
                <c:pt idx="11">
                  <c:v>0.2079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D-4D48-9002-C8D8C507D1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'2L4LT4ST37T'!$J$22:$J$33</c:f>
              <c:numCache>
                <c:formatCode>0.0000</c:formatCode>
                <c:ptCount val="12"/>
                <c:pt idx="0">
                  <c:v>0.28770000000000001</c:v>
                </c:pt>
                <c:pt idx="1">
                  <c:v>0.29770000000000002</c:v>
                </c:pt>
                <c:pt idx="2">
                  <c:v>0.31009999999999999</c:v>
                </c:pt>
                <c:pt idx="3">
                  <c:v>0.28089999999999998</c:v>
                </c:pt>
                <c:pt idx="4">
                  <c:v>0.2341</c:v>
                </c:pt>
                <c:pt idx="5">
                  <c:v>0.2155</c:v>
                </c:pt>
                <c:pt idx="6">
                  <c:v>0.26719999999999999</c:v>
                </c:pt>
                <c:pt idx="7">
                  <c:v>0.21909999999999999</c:v>
                </c:pt>
                <c:pt idx="8">
                  <c:v>0.2177</c:v>
                </c:pt>
                <c:pt idx="9">
                  <c:v>0.1953</c:v>
                </c:pt>
                <c:pt idx="10">
                  <c:v>0.20119999999999999</c:v>
                </c:pt>
                <c:pt idx="11">
                  <c:v>0.21240000000000001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D-4D48-9002-C8D8C507D1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'2L4LT4ST37T'!$K$22:$K$33</c:f>
              <c:numCache>
                <c:formatCode>0.0000</c:formatCode>
                <c:ptCount val="12"/>
                <c:pt idx="0">
                  <c:v>0.25669999999999998</c:v>
                </c:pt>
                <c:pt idx="1">
                  <c:v>0.22509999999999999</c:v>
                </c:pt>
                <c:pt idx="2">
                  <c:v>0.22339999999999999</c:v>
                </c:pt>
                <c:pt idx="3">
                  <c:v>0.2293</c:v>
                </c:pt>
                <c:pt idx="4">
                  <c:v>0.182</c:v>
                </c:pt>
                <c:pt idx="5">
                  <c:v>0.1993</c:v>
                </c:pt>
                <c:pt idx="6">
                  <c:v>0.19889999999999999</c:v>
                </c:pt>
                <c:pt idx="7">
                  <c:v>0.21010000000000001</c:v>
                </c:pt>
                <c:pt idx="8">
                  <c:v>0.188</c:v>
                </c:pt>
                <c:pt idx="9">
                  <c:v>0.20880000000000001</c:v>
                </c:pt>
                <c:pt idx="10">
                  <c:v>0.21390000000000001</c:v>
                </c:pt>
                <c:pt idx="11">
                  <c:v>0.2135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D-4D48-9002-C8D8C507D1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'2L4LT4ST37T'!$L$22:$L$33</c:f>
              <c:numCache>
                <c:formatCode>0.0000</c:formatCode>
                <c:ptCount val="12"/>
                <c:pt idx="0">
                  <c:v>0.2863</c:v>
                </c:pt>
                <c:pt idx="1">
                  <c:v>0.29749999999999999</c:v>
                </c:pt>
                <c:pt idx="2">
                  <c:v>0.31009999999999999</c:v>
                </c:pt>
                <c:pt idx="3">
                  <c:v>0.28179999999999999</c:v>
                </c:pt>
                <c:pt idx="4">
                  <c:v>0.23180000000000001</c:v>
                </c:pt>
                <c:pt idx="5">
                  <c:v>0.2172</c:v>
                </c:pt>
                <c:pt idx="6">
                  <c:v>0.27129999999999999</c:v>
                </c:pt>
                <c:pt idx="7">
                  <c:v>0.22339999999999999</c:v>
                </c:pt>
                <c:pt idx="8">
                  <c:v>0.21440000000000001</c:v>
                </c:pt>
                <c:pt idx="9">
                  <c:v>0.20169999999999999</c:v>
                </c:pt>
                <c:pt idx="10">
                  <c:v>0.21</c:v>
                </c:pt>
                <c:pt idx="11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D-4D48-9002-C8D8C507D1D3}"/>
            </c:ext>
          </c:extLst>
        </c:ser>
        <c:ser>
          <c:idx val="4"/>
          <c:order val="4"/>
          <c:tx>
            <c:strRef>
              <c:f>'2L4LT4ST37T'!$I$21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('2L4LT4ST37T'!$O$5,'2L4LT4ST37T'!$O$9,'2L4LT4ST37T'!$O$13)</c:f>
              <c:numCache>
                <c:formatCode>0.0000</c:formatCode>
                <c:ptCount val="3"/>
                <c:pt idx="0">
                  <c:v>0.23130000000000001</c:v>
                </c:pt>
                <c:pt idx="1">
                  <c:v>0.19647500000000001</c:v>
                </c:pt>
                <c:pt idx="2">
                  <c:v>0.20534999999999998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D-4D48-9002-C8D8C507D1D3}"/>
            </c:ext>
          </c:extLst>
        </c:ser>
        <c:ser>
          <c:idx val="5"/>
          <c:order val="5"/>
          <c:tx>
            <c:strRef>
              <c:f>'2L4LT4ST37T'!$J$21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('2L4LT4ST37T'!$O$7,'2L4LT4ST37T'!$O$11,'2L4LT4ST37T'!$O$15)</c:f>
              <c:numCache>
                <c:formatCode>0.0000</c:formatCode>
                <c:ptCount val="3"/>
                <c:pt idx="0">
                  <c:v>0.29409999999999997</c:v>
                </c:pt>
                <c:pt idx="1">
                  <c:v>0.23397499999999999</c:v>
                </c:pt>
                <c:pt idx="2">
                  <c:v>0.20665000000000003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D-4D48-9002-C8D8C507D1D3}"/>
            </c:ext>
          </c:extLst>
        </c:ser>
        <c:ser>
          <c:idx val="6"/>
          <c:order val="6"/>
          <c:tx>
            <c:strRef>
              <c:f>'2L4LT4ST37T'!$K$21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('2L4LT4ST37T'!$O$6,'2L4LT4ST37T'!$O$10,'2L4LT4ST37T'!$O$14)</c:f>
              <c:numCache>
                <c:formatCode>0.0000</c:formatCode>
                <c:ptCount val="3"/>
                <c:pt idx="0">
                  <c:v>0.23362500000000003</c:v>
                </c:pt>
                <c:pt idx="1">
                  <c:v>0.197575</c:v>
                </c:pt>
                <c:pt idx="2">
                  <c:v>0.20605000000000001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D-4D48-9002-C8D8C507D1D3}"/>
            </c:ext>
          </c:extLst>
        </c:ser>
        <c:ser>
          <c:idx val="7"/>
          <c:order val="7"/>
          <c:tx>
            <c:strRef>
              <c:f>'2L4LT4ST37T'!$L$21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('2L4LT4ST37T'!$O$8,'2L4LT4ST37T'!$O$12,'2L4LT4ST37T'!$O$16)</c:f>
              <c:numCache>
                <c:formatCode>0.0000</c:formatCode>
                <c:ptCount val="3"/>
                <c:pt idx="0">
                  <c:v>0.29392499999999999</c:v>
                </c:pt>
                <c:pt idx="1">
                  <c:v>0.235925</c:v>
                </c:pt>
                <c:pt idx="2">
                  <c:v>0.21227499999999999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D-4D48-9002-C8D8C507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'2L4LT4ST100I'!$C$22:$C$33</c:f>
              <c:numCache>
                <c:formatCode>0.0000</c:formatCode>
                <c:ptCount val="12"/>
                <c:pt idx="0">
                  <c:v>0.41399999999999998</c:v>
                </c:pt>
                <c:pt idx="1">
                  <c:v>0.52270000000000005</c:v>
                </c:pt>
                <c:pt idx="2">
                  <c:v>0.60509999999999997</c:v>
                </c:pt>
                <c:pt idx="3">
                  <c:v>0.59140000000000004</c:v>
                </c:pt>
                <c:pt idx="4">
                  <c:v>0.39450000000000002</c:v>
                </c:pt>
                <c:pt idx="5">
                  <c:v>0.50960000000000005</c:v>
                </c:pt>
                <c:pt idx="6">
                  <c:v>0.52059999999999995</c:v>
                </c:pt>
                <c:pt idx="7">
                  <c:v>0.59770000000000001</c:v>
                </c:pt>
                <c:pt idx="8">
                  <c:v>0.40189999999999998</c:v>
                </c:pt>
                <c:pt idx="9">
                  <c:v>0.49759999999999999</c:v>
                </c:pt>
                <c:pt idx="10">
                  <c:v>0.51790000000000003</c:v>
                </c:pt>
                <c:pt idx="11">
                  <c:v>0.52890000000000004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0-4FCF-B793-F5629B8EE3B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'2L4LT4ST100I'!$D$22:$D$33</c:f>
              <c:numCache>
                <c:formatCode>0.0000</c:formatCode>
                <c:ptCount val="12"/>
                <c:pt idx="0">
                  <c:v>0.49659999999999999</c:v>
                </c:pt>
                <c:pt idx="1">
                  <c:v>0.62119999999999997</c:v>
                </c:pt>
                <c:pt idx="2">
                  <c:v>0.74670000000000003</c:v>
                </c:pt>
                <c:pt idx="3">
                  <c:v>0.65310000000000001</c:v>
                </c:pt>
                <c:pt idx="4">
                  <c:v>0.52039999999999997</c:v>
                </c:pt>
                <c:pt idx="5">
                  <c:v>0.63060000000000005</c:v>
                </c:pt>
                <c:pt idx="6">
                  <c:v>0.65190000000000003</c:v>
                </c:pt>
                <c:pt idx="7">
                  <c:v>0.69699999999999995</c:v>
                </c:pt>
                <c:pt idx="8">
                  <c:v>0.48559999999999998</c:v>
                </c:pt>
                <c:pt idx="9">
                  <c:v>0.58750000000000002</c:v>
                </c:pt>
                <c:pt idx="10">
                  <c:v>0.58979999999999999</c:v>
                </c:pt>
                <c:pt idx="11">
                  <c:v>0.6018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0-4FCF-B793-F5629B8EE3B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'2L4LT4ST100I'!$E$22:$E$33</c:f>
              <c:numCache>
                <c:formatCode>0.0000</c:formatCode>
                <c:ptCount val="12"/>
                <c:pt idx="0">
                  <c:v>0.90139999999999998</c:v>
                </c:pt>
                <c:pt idx="1">
                  <c:v>0.70150000000000001</c:v>
                </c:pt>
                <c:pt idx="2">
                  <c:v>0.70120000000000005</c:v>
                </c:pt>
                <c:pt idx="3">
                  <c:v>0.63619999999999999</c:v>
                </c:pt>
                <c:pt idx="4">
                  <c:v>0.70369999999999999</c:v>
                </c:pt>
                <c:pt idx="5">
                  <c:v>0.56010000000000004</c:v>
                </c:pt>
                <c:pt idx="6">
                  <c:v>0.52110000000000001</c:v>
                </c:pt>
                <c:pt idx="7">
                  <c:v>0.49509999999999998</c:v>
                </c:pt>
                <c:pt idx="8">
                  <c:v>0.56330000000000002</c:v>
                </c:pt>
                <c:pt idx="9">
                  <c:v>0.50309999999999999</c:v>
                </c:pt>
                <c:pt idx="10">
                  <c:v>0.47120000000000001</c:v>
                </c:pt>
                <c:pt idx="11">
                  <c:v>0.46539999999999998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0-4FCF-B793-F5629B8EE3B7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'2L4LT4ST100I'!$F$22:$F$33</c:f>
              <c:numCache>
                <c:formatCode>0.0000</c:formatCode>
                <c:ptCount val="12"/>
                <c:pt idx="0">
                  <c:v>0.45600000000000002</c:v>
                </c:pt>
                <c:pt idx="1">
                  <c:v>0.371</c:v>
                </c:pt>
                <c:pt idx="2">
                  <c:v>0.37480000000000002</c:v>
                </c:pt>
                <c:pt idx="3">
                  <c:v>0.34279999999999999</c:v>
                </c:pt>
                <c:pt idx="4">
                  <c:v>0.43020000000000003</c:v>
                </c:pt>
                <c:pt idx="5">
                  <c:v>0.40360000000000001</c:v>
                </c:pt>
                <c:pt idx="6">
                  <c:v>0.3891</c:v>
                </c:pt>
                <c:pt idx="7">
                  <c:v>0.38890000000000002</c:v>
                </c:pt>
                <c:pt idx="8">
                  <c:v>0.49730000000000002</c:v>
                </c:pt>
                <c:pt idx="9">
                  <c:v>0.442</c:v>
                </c:pt>
                <c:pt idx="10">
                  <c:v>0.43120000000000003</c:v>
                </c:pt>
                <c:pt idx="11">
                  <c:v>0.4118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0-4FCF-B793-F5629B8EE3B7}"/>
            </c:ext>
          </c:extLst>
        </c:ser>
        <c:ser>
          <c:idx val="4"/>
          <c:order val="4"/>
          <c:tx>
            <c:strRef>
              <c:f>'2L4LT4ST100I'!$C$21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('2L4LT4ST100I'!$H$5,'2L4LT4ST100I'!$H$9,'2L4LT4ST100I'!$H$13)</c:f>
              <c:numCache>
                <c:formatCode>0.0000</c:formatCode>
                <c:ptCount val="3"/>
                <c:pt idx="0">
                  <c:v>0.5333</c:v>
                </c:pt>
                <c:pt idx="1">
                  <c:v>0.50560000000000005</c:v>
                </c:pt>
                <c:pt idx="2">
                  <c:v>0.48657499999999998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0-4FCF-B793-F5629B8EE3B7}"/>
            </c:ext>
          </c:extLst>
        </c:ser>
        <c:ser>
          <c:idx val="5"/>
          <c:order val="5"/>
          <c:tx>
            <c:strRef>
              <c:f>'2L4LT4ST100I'!$D$21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('2L4LT4ST100I'!$H$7,'2L4LT4ST100I'!$H$11,'2L4LT4ST100I'!$H$15)</c:f>
              <c:numCache>
                <c:formatCode>0.0000</c:formatCode>
                <c:ptCount val="3"/>
                <c:pt idx="0">
                  <c:v>0.62939999999999996</c:v>
                </c:pt>
                <c:pt idx="1">
                  <c:v>0.62497500000000006</c:v>
                </c:pt>
                <c:pt idx="2">
                  <c:v>0.56617499999999998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0-4FCF-B793-F5629B8EE3B7}"/>
            </c:ext>
          </c:extLst>
        </c:ser>
        <c:ser>
          <c:idx val="6"/>
          <c:order val="6"/>
          <c:tx>
            <c:strRef>
              <c:f>'2L4LT4ST100I'!$E$21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('2L4LT4ST100I'!$H$6,'2L4LT4ST100I'!$H$10,'2L4LT4ST100I'!$H$14)</c:f>
              <c:numCache>
                <c:formatCode>0.0000</c:formatCode>
                <c:ptCount val="3"/>
                <c:pt idx="0">
                  <c:v>0.73507500000000003</c:v>
                </c:pt>
                <c:pt idx="1">
                  <c:v>0.56999999999999995</c:v>
                </c:pt>
                <c:pt idx="2">
                  <c:v>0.50075000000000003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50-4FCF-B793-F5629B8EE3B7}"/>
            </c:ext>
          </c:extLst>
        </c:ser>
        <c:ser>
          <c:idx val="7"/>
          <c:order val="7"/>
          <c:tx>
            <c:strRef>
              <c:f>'2L4LT4ST100I'!$F$21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('2L4LT4ST100I'!$H$8,'2L4LT4ST100I'!$H$12,'2L4LT4ST100I'!$H$16)</c:f>
              <c:numCache>
                <c:formatCode>0.0000</c:formatCode>
                <c:ptCount val="3"/>
                <c:pt idx="0">
                  <c:v>0.38614999999999999</c:v>
                </c:pt>
                <c:pt idx="1">
                  <c:v>0.40295000000000003</c:v>
                </c:pt>
                <c:pt idx="2">
                  <c:v>0.445575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50-4FCF-B793-F5629B8E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'2L4LT4ST100I'!$I$22:$I$33</c:f>
              <c:numCache>
                <c:formatCode>0.0000</c:formatCode>
                <c:ptCount val="12"/>
                <c:pt idx="0">
                  <c:v>0.2974</c:v>
                </c:pt>
                <c:pt idx="1">
                  <c:v>0.29220000000000002</c:v>
                </c:pt>
                <c:pt idx="2">
                  <c:v>0.32769999999999999</c:v>
                </c:pt>
                <c:pt idx="3">
                  <c:v>0.28760000000000002</c:v>
                </c:pt>
                <c:pt idx="4">
                  <c:v>0.2331</c:v>
                </c:pt>
                <c:pt idx="5">
                  <c:v>0.24049999999999999</c:v>
                </c:pt>
                <c:pt idx="6">
                  <c:v>0.22370000000000001</c:v>
                </c:pt>
                <c:pt idx="7">
                  <c:v>0.28720000000000001</c:v>
                </c:pt>
                <c:pt idx="8">
                  <c:v>0.2334</c:v>
                </c:pt>
                <c:pt idx="9">
                  <c:v>0.2324</c:v>
                </c:pt>
                <c:pt idx="10">
                  <c:v>0.23630000000000001</c:v>
                </c:pt>
                <c:pt idx="11">
                  <c:v>0.2455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2E1-BD66-CADE04D75EE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'2L4LT4ST100I'!$J$22:$J$33</c:f>
              <c:numCache>
                <c:formatCode>0.0000</c:formatCode>
                <c:ptCount val="12"/>
                <c:pt idx="0">
                  <c:v>0.52100000000000002</c:v>
                </c:pt>
                <c:pt idx="1">
                  <c:v>0.45900000000000002</c:v>
                </c:pt>
                <c:pt idx="2">
                  <c:v>0.36890000000000001</c:v>
                </c:pt>
                <c:pt idx="3">
                  <c:v>0.37390000000000001</c:v>
                </c:pt>
                <c:pt idx="4">
                  <c:v>0.34649999999999997</c:v>
                </c:pt>
                <c:pt idx="5">
                  <c:v>0.33639999999999998</c:v>
                </c:pt>
                <c:pt idx="6">
                  <c:v>0.37409999999999999</c:v>
                </c:pt>
                <c:pt idx="7">
                  <c:v>0.33439999999999998</c:v>
                </c:pt>
                <c:pt idx="8">
                  <c:v>0.29670000000000002</c:v>
                </c:pt>
                <c:pt idx="9">
                  <c:v>0.28189999999999998</c:v>
                </c:pt>
                <c:pt idx="10">
                  <c:v>0.29149999999999998</c:v>
                </c:pt>
                <c:pt idx="11">
                  <c:v>0.29859999999999998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D-42E1-BD66-CADE04D75EE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'2L4LT4ST100I'!$K$22:$K$33</c:f>
              <c:numCache>
                <c:formatCode>0.0000</c:formatCode>
                <c:ptCount val="12"/>
                <c:pt idx="0">
                  <c:v>0.29199999999999998</c:v>
                </c:pt>
                <c:pt idx="1">
                  <c:v>0.2903</c:v>
                </c:pt>
                <c:pt idx="2">
                  <c:v>0.3266</c:v>
                </c:pt>
                <c:pt idx="3">
                  <c:v>0.28710000000000002</c:v>
                </c:pt>
                <c:pt idx="4">
                  <c:v>0.22720000000000001</c:v>
                </c:pt>
                <c:pt idx="5">
                  <c:v>0.23949999999999999</c:v>
                </c:pt>
                <c:pt idx="6">
                  <c:v>0.22370000000000001</c:v>
                </c:pt>
                <c:pt idx="7">
                  <c:v>0.28970000000000001</c:v>
                </c:pt>
                <c:pt idx="8">
                  <c:v>0.22189999999999999</c:v>
                </c:pt>
                <c:pt idx="9">
                  <c:v>0.23200000000000001</c:v>
                </c:pt>
                <c:pt idx="10">
                  <c:v>0.23949999999999999</c:v>
                </c:pt>
                <c:pt idx="11">
                  <c:v>0.25019999999999998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D-42E1-BD66-CADE04D75EE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'2L4LT4ST100I'!$L$22:$L$33</c:f>
              <c:numCache>
                <c:formatCode>0.0000</c:formatCode>
                <c:ptCount val="12"/>
                <c:pt idx="0">
                  <c:v>0.52200000000000002</c:v>
                </c:pt>
                <c:pt idx="1">
                  <c:v>0.4647</c:v>
                </c:pt>
                <c:pt idx="2">
                  <c:v>0.37480000000000002</c:v>
                </c:pt>
                <c:pt idx="3">
                  <c:v>0.38</c:v>
                </c:pt>
                <c:pt idx="4">
                  <c:v>0.3493</c:v>
                </c:pt>
                <c:pt idx="5">
                  <c:v>0.34289999999999998</c:v>
                </c:pt>
                <c:pt idx="6">
                  <c:v>0.38250000000000001</c:v>
                </c:pt>
                <c:pt idx="7">
                  <c:v>0.34300000000000003</c:v>
                </c:pt>
                <c:pt idx="8">
                  <c:v>0.29559999999999997</c:v>
                </c:pt>
                <c:pt idx="9">
                  <c:v>0.29360000000000003</c:v>
                </c:pt>
                <c:pt idx="10">
                  <c:v>0.3049</c:v>
                </c:pt>
                <c:pt idx="11">
                  <c:v>0.3155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D-42E1-BD66-CADE04D75EE1}"/>
            </c:ext>
          </c:extLst>
        </c:ser>
        <c:ser>
          <c:idx val="4"/>
          <c:order val="4"/>
          <c:tx>
            <c:strRef>
              <c:f>'2L4LT4ST100I'!$I$21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('2L4LT4ST100I'!$O$5,'2L4LT4ST100I'!$O$9,'2L4LT4ST100I'!$O$13)</c:f>
              <c:numCache>
                <c:formatCode>0.0000</c:formatCode>
                <c:ptCount val="3"/>
                <c:pt idx="0">
                  <c:v>0.30122500000000002</c:v>
                </c:pt>
                <c:pt idx="1">
                  <c:v>0.24612500000000001</c:v>
                </c:pt>
                <c:pt idx="2">
                  <c:v>0.2369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D-42E1-BD66-CADE04D75EE1}"/>
            </c:ext>
          </c:extLst>
        </c:ser>
        <c:ser>
          <c:idx val="5"/>
          <c:order val="5"/>
          <c:tx>
            <c:strRef>
              <c:f>'2L4LT4ST100I'!$J$21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('2L4LT4ST100I'!$O$7,'2L4LT4ST100I'!$O$11,'2L4LT4ST100I'!$O$15)</c:f>
              <c:numCache>
                <c:formatCode>0.0000</c:formatCode>
                <c:ptCount val="3"/>
                <c:pt idx="0">
                  <c:v>0.43069999999999997</c:v>
                </c:pt>
                <c:pt idx="1">
                  <c:v>0.34784999999999999</c:v>
                </c:pt>
                <c:pt idx="2">
                  <c:v>0.29217499999999996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D-42E1-BD66-CADE04D75EE1}"/>
            </c:ext>
          </c:extLst>
        </c:ser>
        <c:ser>
          <c:idx val="6"/>
          <c:order val="6"/>
          <c:tx>
            <c:strRef>
              <c:f>'2L4LT4ST100I'!$K$21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('2L4LT4ST100I'!$O$6,'2L4LT4ST100I'!$O$10,'2L4LT4ST100I'!$O$14)</c:f>
              <c:numCache>
                <c:formatCode>0.0000</c:formatCode>
                <c:ptCount val="3"/>
                <c:pt idx="0">
                  <c:v>0.29900000000000004</c:v>
                </c:pt>
                <c:pt idx="1">
                  <c:v>0.24502499999999999</c:v>
                </c:pt>
                <c:pt idx="2">
                  <c:v>0.2359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D-42E1-BD66-CADE04D75EE1}"/>
            </c:ext>
          </c:extLst>
        </c:ser>
        <c:ser>
          <c:idx val="7"/>
          <c:order val="7"/>
          <c:tx>
            <c:strRef>
              <c:f>'2L4LT4ST100I'!$L$21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('2L4LT4ST100I'!$O$8,'2L4LT4ST100I'!$O$12,'2L4LT4ST100I'!$O$16)</c:f>
              <c:numCache>
                <c:formatCode>0.0000</c:formatCode>
                <c:ptCount val="3"/>
                <c:pt idx="0">
                  <c:v>0.43537499999999996</c:v>
                </c:pt>
                <c:pt idx="1">
                  <c:v>0.35442499999999999</c:v>
                </c:pt>
                <c:pt idx="2">
                  <c:v>0.3024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ED-42E1-BD66-CADE04D7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'2L4.5LT6ST100I'!$C$22:$C$33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0.74609999999999999</c:v>
                </c:pt>
                <c:pt idx="9">
                  <c:v>1.0036</c:v>
                </c:pt>
                <c:pt idx="10">
                  <c:v>1.0750999999999999</c:v>
                </c:pt>
                <c:pt idx="11">
                  <c:v>1.1839999999999999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4-4635-A82A-49027FEE410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'2L4.5LT6ST100I'!$D$22:$D$33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1.0145999999999999</c:v>
                </c:pt>
                <c:pt idx="9">
                  <c:v>1.2297</c:v>
                </c:pt>
                <c:pt idx="10">
                  <c:v>1.2994000000000001</c:v>
                </c:pt>
                <c:pt idx="11">
                  <c:v>1.2270000000000001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4-4635-A82A-49027FEE410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'2L4.5LT6ST100I'!$E$22:$E$33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84-4635-A82A-49027FEE410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'2L4.5LT6ST100I'!$F$22:$F$33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84-4635-A82A-49027FEE4100}"/>
            </c:ext>
          </c:extLst>
        </c:ser>
        <c:ser>
          <c:idx val="4"/>
          <c:order val="4"/>
          <c:tx>
            <c:strRef>
              <c:f>'2L4.5LT6ST100I'!$C$21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('2L4.5LT6ST100I'!$H$5,'2L4.5LT6ST100I'!$H$9,'2L4.5LT6ST100I'!$H$13)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84-4635-A82A-49027FEE4100}"/>
            </c:ext>
          </c:extLst>
        </c:ser>
        <c:ser>
          <c:idx val="5"/>
          <c:order val="5"/>
          <c:tx>
            <c:strRef>
              <c:f>'2L4.5LT6ST100I'!$D$21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('2L4.5LT6ST100I'!$H$7,'2L4.5LT6ST100I'!$H$11,'2L4.5LT6ST100I'!$H$15)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1.1926750000000002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84-4635-A82A-49027FEE4100}"/>
            </c:ext>
          </c:extLst>
        </c:ser>
        <c:ser>
          <c:idx val="6"/>
          <c:order val="6"/>
          <c:tx>
            <c:strRef>
              <c:f>'2L4.5LT6ST100I'!$E$21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('2L4.5LT6ST100I'!$H$6,'2L4.5LT6ST100I'!$H$10,'2L4.5LT6ST100I'!$H$14)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84-4635-A82A-49027FEE4100}"/>
            </c:ext>
          </c:extLst>
        </c:ser>
        <c:ser>
          <c:idx val="7"/>
          <c:order val="7"/>
          <c:tx>
            <c:strRef>
              <c:f>'2L4.5LT6ST100I'!$F$21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('2L4.5LT6ST100I'!$H$8,'2L4.5LT6ST100I'!$H$12,'2L4.5LT6ST100I'!$H$16)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84-4635-A82A-49027FEE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'2L4.5LT6ST100I'!$I$22:$I$33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0.49469999999999997</c:v>
                </c:pt>
                <c:pt idx="9">
                  <c:v>0.48870000000000002</c:v>
                </c:pt>
                <c:pt idx="10">
                  <c:v>0.82889999999999997</c:v>
                </c:pt>
                <c:pt idx="11">
                  <c:v>0.80410000000000004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B-49E9-AD84-2AA744A315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'2L4.5LT6ST100I'!$J$22:$J$33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0.74829999999999997</c:v>
                </c:pt>
                <c:pt idx="9">
                  <c:v>0.97030000000000005</c:v>
                </c:pt>
                <c:pt idx="10">
                  <c:v>0.94940000000000002</c:v>
                </c:pt>
                <c:pt idx="11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B-49E9-AD84-2AA744A315B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'2L4.5LT6ST100I'!$K$22:$K$33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B-49E9-AD84-2AA744A315B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'2L4.5LT6ST100I'!$L$22:$L$33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B-49E9-AD84-2AA744A315B4}"/>
            </c:ext>
          </c:extLst>
        </c:ser>
        <c:ser>
          <c:idx val="4"/>
          <c:order val="4"/>
          <c:tx>
            <c:strRef>
              <c:f>'2L4.5LT6ST100I'!$I$21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('2L4.5LT6ST100I'!$O$5,'2L4.5LT6ST100I'!$O$9,'2L4.5LT6ST100I'!$O$13)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0.65410000000000001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B-49E9-AD84-2AA744A315B4}"/>
            </c:ext>
          </c:extLst>
        </c:ser>
        <c:ser>
          <c:idx val="5"/>
          <c:order val="5"/>
          <c:tx>
            <c:strRef>
              <c:f>'2L4.5LT6ST100I'!$J$21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('2L4.5LT6ST100I'!$O$7,'2L4.5LT6ST100I'!$O$11,'2L4.5LT6ST100I'!$O$15)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0.84325000000000006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B-49E9-AD84-2AA744A315B4}"/>
            </c:ext>
          </c:extLst>
        </c:ser>
        <c:ser>
          <c:idx val="6"/>
          <c:order val="6"/>
          <c:tx>
            <c:strRef>
              <c:f>'2L4.5LT6ST100I'!$K$21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('2L4.5LT6ST100I'!$O$6,'2L4.5LT6ST100I'!$O$10,'2L4.5LT6ST100I'!$O$14)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B-49E9-AD84-2AA744A315B4}"/>
            </c:ext>
          </c:extLst>
        </c:ser>
        <c:ser>
          <c:idx val="7"/>
          <c:order val="7"/>
          <c:tx>
            <c:strRef>
              <c:f>'2L4.5LT6ST100I'!$L$21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('2L4.5LT6ST100I'!$O$8,'2L4.5LT6ST100I'!$O$12,'2L4.5LT6ST100I'!$O$16)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B-49E9-AD84-2AA744A3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'2L5LT2ST37T'!$C$22:$C$33</c:f>
              <c:numCache>
                <c:formatCode>0.0000</c:formatCode>
                <c:ptCount val="12"/>
                <c:pt idx="0">
                  <c:v>0.28970000000000001</c:v>
                </c:pt>
                <c:pt idx="1">
                  <c:v>0.3407</c:v>
                </c:pt>
                <c:pt idx="2">
                  <c:v>0.40789999999999998</c:v>
                </c:pt>
                <c:pt idx="3">
                  <c:v>0.46400000000000002</c:v>
                </c:pt>
                <c:pt idx="4">
                  <c:v>0.3367</c:v>
                </c:pt>
                <c:pt idx="5">
                  <c:v>0.44700000000000001</c:v>
                </c:pt>
                <c:pt idx="6">
                  <c:v>0.39960000000000001</c:v>
                </c:pt>
                <c:pt idx="7">
                  <c:v>0.43709999999999999</c:v>
                </c:pt>
                <c:pt idx="8">
                  <c:v>0.23730000000000001</c:v>
                </c:pt>
                <c:pt idx="9">
                  <c:v>0.34260000000000002</c:v>
                </c:pt>
                <c:pt idx="10">
                  <c:v>0.36470000000000002</c:v>
                </c:pt>
                <c:pt idx="11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1-43BE-B0DB-0848434C9E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'2L5LT2ST37T'!$D$22:$D$33</c:f>
              <c:numCache>
                <c:formatCode>0.0000</c:formatCode>
                <c:ptCount val="12"/>
                <c:pt idx="0">
                  <c:v>0.30780000000000002</c:v>
                </c:pt>
                <c:pt idx="1">
                  <c:v>0.3322</c:v>
                </c:pt>
                <c:pt idx="2">
                  <c:v>0.46779999999999999</c:v>
                </c:pt>
                <c:pt idx="3">
                  <c:v>0.54420000000000002</c:v>
                </c:pt>
                <c:pt idx="4">
                  <c:v>0.26140000000000002</c:v>
                </c:pt>
                <c:pt idx="5">
                  <c:v>0.42630000000000001</c:v>
                </c:pt>
                <c:pt idx="6">
                  <c:v>0.47749999999999998</c:v>
                </c:pt>
                <c:pt idx="7">
                  <c:v>0.4486</c:v>
                </c:pt>
                <c:pt idx="8">
                  <c:v>0.36299999999999999</c:v>
                </c:pt>
                <c:pt idx="9">
                  <c:v>0.39760000000000001</c:v>
                </c:pt>
                <c:pt idx="10">
                  <c:v>0.42409999999999998</c:v>
                </c:pt>
                <c:pt idx="11">
                  <c:v>0.41489999999999999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1-43BE-B0DB-0848434C9E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'2L5LT2ST37T'!$E$22:$E$33</c:f>
              <c:numCache>
                <c:formatCode>0.0000</c:formatCode>
                <c:ptCount val="12"/>
                <c:pt idx="0">
                  <c:v>0.52029999999999998</c:v>
                </c:pt>
                <c:pt idx="1">
                  <c:v>0.41880000000000001</c:v>
                </c:pt>
                <c:pt idx="2">
                  <c:v>0.36070000000000002</c:v>
                </c:pt>
                <c:pt idx="3">
                  <c:v>0.38340000000000002</c:v>
                </c:pt>
                <c:pt idx="4">
                  <c:v>0.73970000000000002</c:v>
                </c:pt>
                <c:pt idx="5">
                  <c:v>0.63339999999999996</c:v>
                </c:pt>
                <c:pt idx="6">
                  <c:v>0.60599999999999998</c:v>
                </c:pt>
                <c:pt idx="7">
                  <c:v>0.51949999999999996</c:v>
                </c:pt>
                <c:pt idx="8">
                  <c:v>0.497</c:v>
                </c:pt>
                <c:pt idx="9">
                  <c:v>0.39479999999999998</c:v>
                </c:pt>
                <c:pt idx="10">
                  <c:v>0.36449999999999999</c:v>
                </c:pt>
                <c:pt idx="11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1-43BE-B0DB-0848434C9E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'2L5LT2ST37T'!$F$22:$F$33</c:f>
              <c:numCache>
                <c:formatCode>0.0000</c:formatCode>
                <c:ptCount val="12"/>
                <c:pt idx="0">
                  <c:v>0.42030000000000001</c:v>
                </c:pt>
                <c:pt idx="1">
                  <c:v>0.28839999999999999</c:v>
                </c:pt>
                <c:pt idx="2">
                  <c:v>0.2712</c:v>
                </c:pt>
                <c:pt idx="3">
                  <c:v>0.24970000000000001</c:v>
                </c:pt>
                <c:pt idx="4">
                  <c:v>0.23719999999999999</c:v>
                </c:pt>
                <c:pt idx="5">
                  <c:v>0.2172</c:v>
                </c:pt>
                <c:pt idx="6">
                  <c:v>0.20519999999999999</c:v>
                </c:pt>
                <c:pt idx="7">
                  <c:v>0.20849999999999999</c:v>
                </c:pt>
                <c:pt idx="8">
                  <c:v>0.25940000000000002</c:v>
                </c:pt>
                <c:pt idx="9">
                  <c:v>0.24129999999999999</c:v>
                </c:pt>
                <c:pt idx="10">
                  <c:v>0.2306</c:v>
                </c:pt>
                <c:pt idx="11">
                  <c:v>0.21820000000000001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1-43BE-B0DB-0848434C9E1A}"/>
            </c:ext>
          </c:extLst>
        </c:ser>
        <c:ser>
          <c:idx val="4"/>
          <c:order val="4"/>
          <c:tx>
            <c:strRef>
              <c:f>'2L5LT2ST37T'!$C$21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('2L5LT2ST37T'!$H$5,'2L5LT2ST37T'!$H$9,'2L5LT2ST37T'!$H$13)</c:f>
              <c:numCache>
                <c:formatCode>0.0000</c:formatCode>
                <c:ptCount val="3"/>
                <c:pt idx="0">
                  <c:v>0.37557499999999999</c:v>
                </c:pt>
                <c:pt idx="1">
                  <c:v>0.40510000000000002</c:v>
                </c:pt>
                <c:pt idx="2">
                  <c:v>0.32940000000000003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1-43BE-B0DB-0848434C9E1A}"/>
            </c:ext>
          </c:extLst>
        </c:ser>
        <c:ser>
          <c:idx val="5"/>
          <c:order val="5"/>
          <c:tx>
            <c:strRef>
              <c:f>'2L5LT2ST37T'!$D$21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('2L5LT2ST37T'!$H$7,'2L5LT2ST37T'!$H$11,'2L5LT2ST37T'!$H$15)</c:f>
              <c:numCache>
                <c:formatCode>0.0000</c:formatCode>
                <c:ptCount val="3"/>
                <c:pt idx="0">
                  <c:v>0.41300000000000003</c:v>
                </c:pt>
                <c:pt idx="1">
                  <c:v>0.40344999999999998</c:v>
                </c:pt>
                <c:pt idx="2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1-43BE-B0DB-0848434C9E1A}"/>
            </c:ext>
          </c:extLst>
        </c:ser>
        <c:ser>
          <c:idx val="6"/>
          <c:order val="6"/>
          <c:tx>
            <c:strRef>
              <c:f>'2L5LT2ST37T'!$E$21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('2L5LT2ST37T'!$H$6,'2L5LT2ST37T'!$H$10,'2L5LT2ST37T'!$H$14)</c:f>
              <c:numCache>
                <c:formatCode>0.0000</c:formatCode>
                <c:ptCount val="3"/>
                <c:pt idx="0">
                  <c:v>0.42080000000000001</c:v>
                </c:pt>
                <c:pt idx="1">
                  <c:v>0.62464999999999993</c:v>
                </c:pt>
                <c:pt idx="2">
                  <c:v>0.39974999999999999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1-43BE-B0DB-0848434C9E1A}"/>
            </c:ext>
          </c:extLst>
        </c:ser>
        <c:ser>
          <c:idx val="7"/>
          <c:order val="7"/>
          <c:tx>
            <c:strRef>
              <c:f>'2L5LT2ST37T'!$F$21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('2L5LT2ST37T'!$H$8,'2L5LT2ST37T'!$H$12,'2L5LT2ST37T'!$H$16)</c:f>
              <c:numCache>
                <c:formatCode>0.0000</c:formatCode>
                <c:ptCount val="3"/>
                <c:pt idx="0">
                  <c:v>0.30740000000000001</c:v>
                </c:pt>
                <c:pt idx="1">
                  <c:v>0.217025</c:v>
                </c:pt>
                <c:pt idx="2">
                  <c:v>0.237375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1-43BE-B0DB-0848434C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'2L5LT2ST37T'!$I$22:$I$33</c:f>
              <c:numCache>
                <c:formatCode>0.0000</c:formatCode>
                <c:ptCount val="12"/>
                <c:pt idx="0">
                  <c:v>0.4168</c:v>
                </c:pt>
                <c:pt idx="1">
                  <c:v>0.33200000000000002</c:v>
                </c:pt>
                <c:pt idx="2">
                  <c:v>0.23769999999999999</c:v>
                </c:pt>
                <c:pt idx="3">
                  <c:v>0.29389999999999999</c:v>
                </c:pt>
                <c:pt idx="4">
                  <c:v>0.19120000000000001</c:v>
                </c:pt>
                <c:pt idx="5">
                  <c:v>0.187</c:v>
                </c:pt>
                <c:pt idx="6">
                  <c:v>0.1915</c:v>
                </c:pt>
                <c:pt idx="7">
                  <c:v>0.19420000000000001</c:v>
                </c:pt>
                <c:pt idx="8">
                  <c:v>9.5899999999999999E-2</c:v>
                </c:pt>
                <c:pt idx="9">
                  <c:v>7.9000000000000001E-2</c:v>
                </c:pt>
                <c:pt idx="10">
                  <c:v>7.7499999999999999E-2</c:v>
                </c:pt>
                <c:pt idx="11">
                  <c:v>8.4199999999999997E-2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5-4AC0-8CEC-808F9FF71B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'2L5LT2ST37T'!$J$22:$J$33</c:f>
              <c:numCache>
                <c:formatCode>0.0000</c:formatCode>
                <c:ptCount val="12"/>
                <c:pt idx="0">
                  <c:v>1.0053000000000001</c:v>
                </c:pt>
                <c:pt idx="1">
                  <c:v>0.32369999999999999</c:v>
                </c:pt>
                <c:pt idx="2">
                  <c:v>0.28039999999999998</c:v>
                </c:pt>
                <c:pt idx="3">
                  <c:v>0.2858</c:v>
                </c:pt>
                <c:pt idx="4">
                  <c:v>0.2336</c:v>
                </c:pt>
                <c:pt idx="5">
                  <c:v>0.26640000000000003</c:v>
                </c:pt>
                <c:pt idx="6">
                  <c:v>0.22770000000000001</c:v>
                </c:pt>
                <c:pt idx="7">
                  <c:v>0.254</c:v>
                </c:pt>
                <c:pt idx="8">
                  <c:v>0.20780000000000001</c:v>
                </c:pt>
                <c:pt idx="9">
                  <c:v>0.1938</c:v>
                </c:pt>
                <c:pt idx="10">
                  <c:v>0.2122</c:v>
                </c:pt>
                <c:pt idx="11">
                  <c:v>0.20130000000000001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5-4AC0-8CEC-808F9FF71B6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'2L5LT2ST37T'!$K$22:$K$33</c:f>
              <c:numCache>
                <c:formatCode>0.0000</c:formatCode>
                <c:ptCount val="12"/>
                <c:pt idx="0">
                  <c:v>0.41320000000000001</c:v>
                </c:pt>
                <c:pt idx="1">
                  <c:v>0.33090000000000003</c:v>
                </c:pt>
                <c:pt idx="2">
                  <c:v>0.2382</c:v>
                </c:pt>
                <c:pt idx="3">
                  <c:v>0.29470000000000002</c:v>
                </c:pt>
                <c:pt idx="4">
                  <c:v>0.18659999999999999</c:v>
                </c:pt>
                <c:pt idx="5">
                  <c:v>0.18479999999999999</c:v>
                </c:pt>
                <c:pt idx="6">
                  <c:v>0.18909999999999999</c:v>
                </c:pt>
                <c:pt idx="7">
                  <c:v>0.19320000000000001</c:v>
                </c:pt>
                <c:pt idx="8">
                  <c:v>9.0200000000000002E-2</c:v>
                </c:pt>
                <c:pt idx="9">
                  <c:v>7.7799999999999994E-2</c:v>
                </c:pt>
                <c:pt idx="10">
                  <c:v>7.7499999999999999E-2</c:v>
                </c:pt>
                <c:pt idx="11">
                  <c:v>8.4900000000000003E-2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5-4AC0-8CEC-808F9FF71B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'2L5LT2ST37T'!$L$22:$L$33</c:f>
              <c:numCache>
                <c:formatCode>0.0000</c:formatCode>
                <c:ptCount val="12"/>
                <c:pt idx="0">
                  <c:v>1.0009999999999999</c:v>
                </c:pt>
                <c:pt idx="1">
                  <c:v>0.3246</c:v>
                </c:pt>
                <c:pt idx="2">
                  <c:v>0.2828</c:v>
                </c:pt>
                <c:pt idx="3">
                  <c:v>0.28970000000000001</c:v>
                </c:pt>
                <c:pt idx="4">
                  <c:v>0.23449999999999999</c:v>
                </c:pt>
                <c:pt idx="5">
                  <c:v>0.27289999999999998</c:v>
                </c:pt>
                <c:pt idx="6">
                  <c:v>0.23480000000000001</c:v>
                </c:pt>
                <c:pt idx="7">
                  <c:v>0.26119999999999999</c:v>
                </c:pt>
                <c:pt idx="8">
                  <c:v>0.2122</c:v>
                </c:pt>
                <c:pt idx="9">
                  <c:v>0.2</c:v>
                </c:pt>
                <c:pt idx="10">
                  <c:v>0.22059999999999999</c:v>
                </c:pt>
                <c:pt idx="1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5-4AC0-8CEC-808F9FF71B6F}"/>
            </c:ext>
          </c:extLst>
        </c:ser>
        <c:ser>
          <c:idx val="4"/>
          <c:order val="4"/>
          <c:tx>
            <c:strRef>
              <c:f>'2L5LT2ST37T'!$I$21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'2L5LT2ST37T'!$O$5</c:f>
              <c:numCache>
                <c:formatCode>0.0000</c:formatCode>
                <c:ptCount val="1"/>
                <c:pt idx="0">
                  <c:v>0.3201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5-4AC0-8CEC-808F9FF71B6F}"/>
            </c:ext>
          </c:extLst>
        </c:ser>
        <c:ser>
          <c:idx val="5"/>
          <c:order val="5"/>
          <c:tx>
            <c:strRef>
              <c:f>'2L5LT2ST37T'!$J$21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('2L5LT2ST37T'!$O$7,'2L5LT2ST37T'!$O$11,'2L5LT2ST37T'!$O$15)</c:f>
              <c:numCache>
                <c:formatCode>0.0000</c:formatCode>
                <c:ptCount val="3"/>
                <c:pt idx="0">
                  <c:v>0.47380000000000005</c:v>
                </c:pt>
                <c:pt idx="1">
                  <c:v>0.245425</c:v>
                </c:pt>
                <c:pt idx="2">
                  <c:v>0.20377500000000001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5-4AC0-8CEC-808F9FF71B6F}"/>
            </c:ext>
          </c:extLst>
        </c:ser>
        <c:ser>
          <c:idx val="6"/>
          <c:order val="6"/>
          <c:tx>
            <c:strRef>
              <c:f>'2L5LT2ST37T'!$K$21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('2L5LT2ST37T'!$O$6,'2L5LT2ST37T'!$O$10,'2L5LT2ST37T'!$O$14)</c:f>
              <c:numCache>
                <c:formatCode>0.0000</c:formatCode>
                <c:ptCount val="3"/>
                <c:pt idx="0">
                  <c:v>0.31924999999999998</c:v>
                </c:pt>
                <c:pt idx="1">
                  <c:v>0.18842500000000001</c:v>
                </c:pt>
                <c:pt idx="2">
                  <c:v>8.2600000000000007E-2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B5-4AC0-8CEC-808F9FF71B6F}"/>
            </c:ext>
          </c:extLst>
        </c:ser>
        <c:ser>
          <c:idx val="7"/>
          <c:order val="7"/>
          <c:tx>
            <c:strRef>
              <c:f>'2L5LT2ST37T'!$L$21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('2L5LT2ST37T'!$O$8,'2L5LT2ST37T'!$O$12,'2L5LT2ST37T'!$O$16)</c:f>
              <c:numCache>
                <c:formatCode>0.0000</c:formatCode>
                <c:ptCount val="3"/>
                <c:pt idx="0">
                  <c:v>0.47452499999999997</c:v>
                </c:pt>
                <c:pt idx="1">
                  <c:v>0.25085000000000002</c:v>
                </c:pt>
                <c:pt idx="2">
                  <c:v>0.2107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B5-4AC0-8CEC-808F9FF7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'2L5LT2ST100I'!$C$22:$C$33</c:f>
              <c:numCache>
                <c:formatCode>0.0000</c:formatCode>
                <c:ptCount val="12"/>
                <c:pt idx="0">
                  <c:v>0.48170000000000002</c:v>
                </c:pt>
                <c:pt idx="1">
                  <c:v>0.71560000000000001</c:v>
                </c:pt>
                <c:pt idx="2">
                  <c:v>0.58660000000000001</c:v>
                </c:pt>
                <c:pt idx="3">
                  <c:v>0.67820000000000003</c:v>
                </c:pt>
                <c:pt idx="4">
                  <c:v>0.3392</c:v>
                </c:pt>
                <c:pt idx="5">
                  <c:v>0.50319999999999998</c:v>
                </c:pt>
                <c:pt idx="6">
                  <c:v>0.56599999999999995</c:v>
                </c:pt>
                <c:pt idx="7">
                  <c:v>0.63849999999999996</c:v>
                </c:pt>
                <c:pt idx="8">
                  <c:v>0.3236</c:v>
                </c:pt>
                <c:pt idx="9">
                  <c:v>0.52270000000000005</c:v>
                </c:pt>
                <c:pt idx="10">
                  <c:v>0.55840000000000001</c:v>
                </c:pt>
                <c:pt idx="11">
                  <c:v>0.5464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546-AE6C-389E5F895FF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'2L5LT2ST100I'!$D$22:$D$33</c:f>
              <c:numCache>
                <c:formatCode>0.0000</c:formatCode>
                <c:ptCount val="12"/>
                <c:pt idx="0">
                  <c:v>0.45660000000000001</c:v>
                </c:pt>
                <c:pt idx="1">
                  <c:v>0.79049999999999998</c:v>
                </c:pt>
                <c:pt idx="2">
                  <c:v>0.76929999999999998</c:v>
                </c:pt>
                <c:pt idx="3">
                  <c:v>0.73009999999999997</c:v>
                </c:pt>
                <c:pt idx="4">
                  <c:v>0.41599999999999998</c:v>
                </c:pt>
                <c:pt idx="5">
                  <c:v>0.58220000000000005</c:v>
                </c:pt>
                <c:pt idx="6">
                  <c:v>0.62860000000000005</c:v>
                </c:pt>
                <c:pt idx="7">
                  <c:v>0.73240000000000005</c:v>
                </c:pt>
                <c:pt idx="8">
                  <c:v>0.36299999999999999</c:v>
                </c:pt>
                <c:pt idx="9">
                  <c:v>0.50660000000000005</c:v>
                </c:pt>
                <c:pt idx="10">
                  <c:v>0.53849999999999998</c:v>
                </c:pt>
                <c:pt idx="1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0-4546-AE6C-389E5F895FF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'2L5LT2ST100I'!$E$22:$E$33</c:f>
              <c:numCache>
                <c:formatCode>0.0000</c:formatCode>
                <c:ptCount val="12"/>
                <c:pt idx="0">
                  <c:v>0.91359999999999997</c:v>
                </c:pt>
                <c:pt idx="1">
                  <c:v>0.76119999999999999</c:v>
                </c:pt>
                <c:pt idx="2">
                  <c:v>0.64759999999999995</c:v>
                </c:pt>
                <c:pt idx="3">
                  <c:v>0.64680000000000004</c:v>
                </c:pt>
                <c:pt idx="4">
                  <c:v>0.76559999999999995</c:v>
                </c:pt>
                <c:pt idx="5">
                  <c:v>0.59340000000000004</c:v>
                </c:pt>
                <c:pt idx="6">
                  <c:v>0.51949999999999996</c:v>
                </c:pt>
                <c:pt idx="7">
                  <c:v>0.51119999999999999</c:v>
                </c:pt>
                <c:pt idx="8">
                  <c:v>0.66659999999999997</c:v>
                </c:pt>
                <c:pt idx="9">
                  <c:v>0.52190000000000003</c:v>
                </c:pt>
                <c:pt idx="10">
                  <c:v>0.47660000000000002</c:v>
                </c:pt>
                <c:pt idx="11">
                  <c:v>0.44740000000000002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0-4546-AE6C-389E5F895FF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'2L5LT2ST100I'!$F$22:$F$33</c:f>
              <c:numCache>
                <c:formatCode>0.0000</c:formatCode>
                <c:ptCount val="12"/>
                <c:pt idx="0">
                  <c:v>0.42009999999999997</c:v>
                </c:pt>
                <c:pt idx="1">
                  <c:v>0.38390000000000002</c:v>
                </c:pt>
                <c:pt idx="2">
                  <c:v>0.36170000000000002</c:v>
                </c:pt>
                <c:pt idx="3">
                  <c:v>0.35060000000000002</c:v>
                </c:pt>
                <c:pt idx="4">
                  <c:v>0.39950000000000002</c:v>
                </c:pt>
                <c:pt idx="5">
                  <c:v>0.34260000000000002</c:v>
                </c:pt>
                <c:pt idx="6">
                  <c:v>0.3175</c:v>
                </c:pt>
                <c:pt idx="7">
                  <c:v>0.31</c:v>
                </c:pt>
                <c:pt idx="8">
                  <c:v>0.35899999999999999</c:v>
                </c:pt>
                <c:pt idx="9">
                  <c:v>0.32469999999999999</c:v>
                </c:pt>
                <c:pt idx="10">
                  <c:v>0.30470000000000003</c:v>
                </c:pt>
                <c:pt idx="11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0-4546-AE6C-389E5F895FFF}"/>
            </c:ext>
          </c:extLst>
        </c:ser>
        <c:ser>
          <c:idx val="4"/>
          <c:order val="4"/>
          <c:tx>
            <c:strRef>
              <c:f>'2L5LT2ST100I'!$C$21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('2L5LT2ST100I'!$H$5,'2L5LT2ST100I'!$H$9,'2L5LT2ST100I'!$H$13)</c:f>
              <c:numCache>
                <c:formatCode>0.0000</c:formatCode>
                <c:ptCount val="3"/>
                <c:pt idx="0">
                  <c:v>0.61552499999999999</c:v>
                </c:pt>
                <c:pt idx="1">
                  <c:v>0.51172499999999999</c:v>
                </c:pt>
                <c:pt idx="2">
                  <c:v>0.48777500000000001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0-4546-AE6C-389E5F895FFF}"/>
            </c:ext>
          </c:extLst>
        </c:ser>
        <c:ser>
          <c:idx val="5"/>
          <c:order val="5"/>
          <c:tx>
            <c:strRef>
              <c:f>'2L5LT2ST100I'!$D$21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('2L5LT2ST100I'!$H$7,'2L5LT2ST100I'!$H$11,'2L5LT2ST100I'!$H$15)</c:f>
              <c:numCache>
                <c:formatCode>0.0000</c:formatCode>
                <c:ptCount val="3"/>
                <c:pt idx="0">
                  <c:v>0.68662500000000004</c:v>
                </c:pt>
                <c:pt idx="1">
                  <c:v>0.58979999999999999</c:v>
                </c:pt>
                <c:pt idx="2">
                  <c:v>0.49802500000000005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40-4546-AE6C-389E5F895FFF}"/>
            </c:ext>
          </c:extLst>
        </c:ser>
        <c:ser>
          <c:idx val="6"/>
          <c:order val="6"/>
          <c:tx>
            <c:strRef>
              <c:f>'2L5LT2ST100I'!$E$21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('2L5LT2ST100I'!$H$6,'2L5LT2ST100I'!$H$10,'2L5LT2ST100I'!$H$14)</c:f>
              <c:numCache>
                <c:formatCode>0.0000</c:formatCode>
                <c:ptCount val="3"/>
                <c:pt idx="0">
                  <c:v>0.74229999999999996</c:v>
                </c:pt>
                <c:pt idx="1">
                  <c:v>0.59742499999999998</c:v>
                </c:pt>
                <c:pt idx="2">
                  <c:v>0.52812499999999996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40-4546-AE6C-389E5F895FFF}"/>
            </c:ext>
          </c:extLst>
        </c:ser>
        <c:ser>
          <c:idx val="7"/>
          <c:order val="7"/>
          <c:tx>
            <c:strRef>
              <c:f>'2L5LT2ST100I'!$F$21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('2L5LT2ST100I'!$H$8,'2L5LT2ST100I'!$H$12,'2L5LT2ST100I'!$H$16)</c:f>
              <c:numCache>
                <c:formatCode>0.0000</c:formatCode>
                <c:ptCount val="3"/>
                <c:pt idx="0">
                  <c:v>0.37907500000000005</c:v>
                </c:pt>
                <c:pt idx="1">
                  <c:v>0.34240000000000004</c:v>
                </c:pt>
                <c:pt idx="2">
                  <c:v>0.31947499999999995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40-4546-AE6C-389E5F89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'2L5LT2ST100I'!$I$22:$I$33</c:f>
              <c:numCache>
                <c:formatCode>0.0000</c:formatCode>
                <c:ptCount val="12"/>
                <c:pt idx="0">
                  <c:v>0.36720000000000003</c:v>
                </c:pt>
                <c:pt idx="1">
                  <c:v>0.40279999999999999</c:v>
                </c:pt>
                <c:pt idx="2">
                  <c:v>0.28660000000000002</c:v>
                </c:pt>
                <c:pt idx="3">
                  <c:v>0.34989999999999999</c:v>
                </c:pt>
                <c:pt idx="4">
                  <c:v>0.2482</c:v>
                </c:pt>
                <c:pt idx="5">
                  <c:v>0.28820000000000001</c:v>
                </c:pt>
                <c:pt idx="6">
                  <c:v>0.25030000000000002</c:v>
                </c:pt>
                <c:pt idx="7">
                  <c:v>0.26619999999999999</c:v>
                </c:pt>
                <c:pt idx="8">
                  <c:v>0.25559999999999999</c:v>
                </c:pt>
                <c:pt idx="9">
                  <c:v>0.28170000000000001</c:v>
                </c:pt>
                <c:pt idx="10">
                  <c:v>0.31040000000000001</c:v>
                </c:pt>
                <c:pt idx="11">
                  <c:v>0.2898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7-400A-A436-F57AF43214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'2L5LT2ST100I'!$J$22:$J$33</c:f>
              <c:numCache>
                <c:formatCode>0.0000</c:formatCode>
                <c:ptCount val="12"/>
                <c:pt idx="0">
                  <c:v>1.0359</c:v>
                </c:pt>
                <c:pt idx="1">
                  <c:v>0.42749999999999999</c:v>
                </c:pt>
                <c:pt idx="2">
                  <c:v>0.45939999999999998</c:v>
                </c:pt>
                <c:pt idx="3">
                  <c:v>0.42849999999999999</c:v>
                </c:pt>
                <c:pt idx="4">
                  <c:v>0.35780000000000001</c:v>
                </c:pt>
                <c:pt idx="5">
                  <c:v>0.3463</c:v>
                </c:pt>
                <c:pt idx="6">
                  <c:v>0.35449999999999998</c:v>
                </c:pt>
                <c:pt idx="7">
                  <c:v>0.43890000000000001</c:v>
                </c:pt>
                <c:pt idx="8">
                  <c:v>0.26500000000000001</c:v>
                </c:pt>
                <c:pt idx="9">
                  <c:v>0.28189999999999998</c:v>
                </c:pt>
                <c:pt idx="10">
                  <c:v>0.26910000000000001</c:v>
                </c:pt>
                <c:pt idx="11">
                  <c:v>0.27160000000000001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7-400A-A436-F57AF43214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'2L5LT2ST100I'!$K$22:$K$33</c:f>
              <c:numCache>
                <c:formatCode>0.0000</c:formatCode>
                <c:ptCount val="12"/>
                <c:pt idx="0">
                  <c:v>0.3649</c:v>
                </c:pt>
                <c:pt idx="1">
                  <c:v>0.40250000000000002</c:v>
                </c:pt>
                <c:pt idx="2">
                  <c:v>0.28620000000000001</c:v>
                </c:pt>
                <c:pt idx="3">
                  <c:v>0.35010000000000002</c:v>
                </c:pt>
                <c:pt idx="4">
                  <c:v>0.24299999999999999</c:v>
                </c:pt>
                <c:pt idx="5">
                  <c:v>0.28699999999999998</c:v>
                </c:pt>
                <c:pt idx="6">
                  <c:v>0.25090000000000001</c:v>
                </c:pt>
                <c:pt idx="7">
                  <c:v>0.26779999999999998</c:v>
                </c:pt>
                <c:pt idx="8">
                  <c:v>0.24759999999999999</c:v>
                </c:pt>
                <c:pt idx="9">
                  <c:v>0.28179999999999999</c:v>
                </c:pt>
                <c:pt idx="10">
                  <c:v>0.3125</c:v>
                </c:pt>
                <c:pt idx="11">
                  <c:v>0.29239999999999999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7-400A-A436-F57AF43214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'2L5LT2ST100I'!$L$22:$L$33</c:f>
              <c:numCache>
                <c:formatCode>0.0000</c:formatCode>
                <c:ptCount val="12"/>
                <c:pt idx="0">
                  <c:v>1.0368999999999999</c:v>
                </c:pt>
                <c:pt idx="1">
                  <c:v>0.43099999999999999</c:v>
                </c:pt>
                <c:pt idx="2">
                  <c:v>0.46429999999999999</c:v>
                </c:pt>
                <c:pt idx="3">
                  <c:v>0.43259999999999998</c:v>
                </c:pt>
                <c:pt idx="4">
                  <c:v>0.35820000000000002</c:v>
                </c:pt>
                <c:pt idx="5">
                  <c:v>0.3513</c:v>
                </c:pt>
                <c:pt idx="6">
                  <c:v>0.36130000000000001</c:v>
                </c:pt>
                <c:pt idx="7">
                  <c:v>0.44850000000000001</c:v>
                </c:pt>
                <c:pt idx="8">
                  <c:v>0.26519999999999999</c:v>
                </c:pt>
                <c:pt idx="9">
                  <c:v>0.2883</c:v>
                </c:pt>
                <c:pt idx="10">
                  <c:v>0.27710000000000001</c:v>
                </c:pt>
                <c:pt idx="11">
                  <c:v>0.28179999999999999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7-400A-A436-F57AF4321424}"/>
            </c:ext>
          </c:extLst>
        </c:ser>
        <c:ser>
          <c:idx val="4"/>
          <c:order val="4"/>
          <c:tx>
            <c:strRef>
              <c:f>'2L5LT2ST100I'!$I$21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('2L5LT2ST100I'!$O$5,'2L5LT2ST100I'!$O$9,'2L5LT2ST100I'!$O$13)</c:f>
              <c:numCache>
                <c:formatCode>0.0000</c:formatCode>
                <c:ptCount val="3"/>
                <c:pt idx="0">
                  <c:v>0.35162499999999997</c:v>
                </c:pt>
                <c:pt idx="1">
                  <c:v>0.26322499999999999</c:v>
                </c:pt>
                <c:pt idx="2">
                  <c:v>0.28437499999999999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7-400A-A436-F57AF4321424}"/>
            </c:ext>
          </c:extLst>
        </c:ser>
        <c:ser>
          <c:idx val="5"/>
          <c:order val="5"/>
          <c:tx>
            <c:strRef>
              <c:f>'2L5LT2ST100I'!$J$21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('2L5LT2ST100I'!$O$7,'2L5LT2ST100I'!$O$11,'2L5LT2ST100I'!$O$15)</c:f>
              <c:numCache>
                <c:formatCode>0.0000</c:formatCode>
                <c:ptCount val="3"/>
                <c:pt idx="0">
                  <c:v>0.58782500000000004</c:v>
                </c:pt>
                <c:pt idx="1">
                  <c:v>0.37437500000000001</c:v>
                </c:pt>
                <c:pt idx="2">
                  <c:v>0.27189999999999998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7-400A-A436-F57AF4321424}"/>
            </c:ext>
          </c:extLst>
        </c:ser>
        <c:ser>
          <c:idx val="6"/>
          <c:order val="6"/>
          <c:tx>
            <c:strRef>
              <c:f>'2L5LT2ST100I'!$K$21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('2L5LT2ST100I'!$O$6,'2L5LT2ST100I'!$O$10,'2L5LT2ST100I'!$O$14)</c:f>
              <c:numCache>
                <c:formatCode>0.0000</c:formatCode>
                <c:ptCount val="3"/>
                <c:pt idx="0">
                  <c:v>0.35092500000000004</c:v>
                </c:pt>
                <c:pt idx="1">
                  <c:v>0.26217499999999999</c:v>
                </c:pt>
                <c:pt idx="2">
                  <c:v>0.28357500000000002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7-400A-A436-F57AF4321424}"/>
            </c:ext>
          </c:extLst>
        </c:ser>
        <c:ser>
          <c:idx val="7"/>
          <c:order val="7"/>
          <c:tx>
            <c:strRef>
              <c:f>'2L5LT2ST100I'!$L$21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('2L5LT2ST100I'!$O$8,'2L5LT2ST100I'!$O$12,'2L5LT2ST100I'!$O$16)</c:f>
              <c:numCache>
                <c:formatCode>0.0000</c:formatCode>
                <c:ptCount val="3"/>
                <c:pt idx="0">
                  <c:v>0.59119999999999995</c:v>
                </c:pt>
                <c:pt idx="1">
                  <c:v>0.37982499999999997</c:v>
                </c:pt>
                <c:pt idx="2">
                  <c:v>0.27810000000000001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7-400A-A436-F57AF43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'2L5LT4ST37T'!$C$22:$C$33</c:f>
              <c:numCache>
                <c:formatCode>0.0000</c:formatCode>
                <c:ptCount val="12"/>
                <c:pt idx="0">
                  <c:v>0.435</c:v>
                </c:pt>
                <c:pt idx="1">
                  <c:v>1.0373000000000001</c:v>
                </c:pt>
                <c:pt idx="2">
                  <c:v>0.93559999999999999</c:v>
                </c:pt>
                <c:pt idx="3">
                  <c:v>1.0373000000000001</c:v>
                </c:pt>
                <c:pt idx="4">
                  <c:v>0.41620000000000001</c:v>
                </c:pt>
                <c:pt idx="5">
                  <c:v>0.78910000000000002</c:v>
                </c:pt>
                <c:pt idx="6">
                  <c:v>0.82599999999999996</c:v>
                </c:pt>
                <c:pt idx="7">
                  <c:v>0.86660000000000004</c:v>
                </c:pt>
                <c:pt idx="8">
                  <c:v>0.50790000000000002</c:v>
                </c:pt>
                <c:pt idx="9">
                  <c:v>0.79600000000000004</c:v>
                </c:pt>
                <c:pt idx="10">
                  <c:v>0.79759999999999998</c:v>
                </c:pt>
                <c:pt idx="11">
                  <c:v>0.81220000000000003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E-4155-80D6-6ECEEDFA950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'2L5LT4ST37T'!$D$22:$D$33</c:f>
              <c:numCache>
                <c:formatCode>0.0000</c:formatCode>
                <c:ptCount val="12"/>
                <c:pt idx="0">
                  <c:v>1.4418</c:v>
                </c:pt>
                <c:pt idx="1">
                  <c:v>1.8637999999999999</c:v>
                </c:pt>
                <c:pt idx="2">
                  <c:v>0.51819999999999999</c:v>
                </c:pt>
                <c:pt idx="3">
                  <c:v>1.4189000000000001</c:v>
                </c:pt>
                <c:pt idx="4">
                  <c:v>0.52559999999999996</c:v>
                </c:pt>
                <c:pt idx="5">
                  <c:v>1.0637000000000001</c:v>
                </c:pt>
                <c:pt idx="6">
                  <c:v>1.0209999999999999</c:v>
                </c:pt>
                <c:pt idx="7">
                  <c:v>1.0443</c:v>
                </c:pt>
                <c:pt idx="8">
                  <c:v>0.56999999999999995</c:v>
                </c:pt>
                <c:pt idx="9">
                  <c:v>0.81340000000000001</c:v>
                </c:pt>
                <c:pt idx="10">
                  <c:v>0.83230000000000004</c:v>
                </c:pt>
                <c:pt idx="11">
                  <c:v>0.83740000000000003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E-4155-80D6-6ECEEDFA9503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'2L5LT4ST37T'!$E$22:$E$33</c:f>
              <c:numCache>
                <c:formatCode>0.0000</c:formatCode>
                <c:ptCount val="12"/>
                <c:pt idx="0">
                  <c:v>0.31759999999999999</c:v>
                </c:pt>
                <c:pt idx="1">
                  <c:v>0.31</c:v>
                </c:pt>
                <c:pt idx="2">
                  <c:v>0.2959</c:v>
                </c:pt>
                <c:pt idx="3">
                  <c:v>0.29239999999999999</c:v>
                </c:pt>
                <c:pt idx="4">
                  <c:v>0.4415</c:v>
                </c:pt>
                <c:pt idx="5">
                  <c:v>0.40079999999999999</c:v>
                </c:pt>
                <c:pt idx="6">
                  <c:v>0.39129999999999998</c:v>
                </c:pt>
                <c:pt idx="7">
                  <c:v>0.38030000000000003</c:v>
                </c:pt>
                <c:pt idx="8">
                  <c:v>0.55910000000000004</c:v>
                </c:pt>
                <c:pt idx="9">
                  <c:v>0.51970000000000005</c:v>
                </c:pt>
                <c:pt idx="10">
                  <c:v>0.50170000000000003</c:v>
                </c:pt>
                <c:pt idx="11">
                  <c:v>0.49919999999999998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E-4155-80D6-6ECEEDFA9503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'2L5LT4ST37T'!$F$22:$F$33</c:f>
              <c:numCache>
                <c:formatCode>0.0000</c:formatCode>
                <c:ptCount val="12"/>
                <c:pt idx="0">
                  <c:v>1.0903</c:v>
                </c:pt>
                <c:pt idx="1">
                  <c:v>1.5139</c:v>
                </c:pt>
                <c:pt idx="2">
                  <c:v>2.1493000000000002</c:v>
                </c:pt>
                <c:pt idx="3">
                  <c:v>2.8206000000000002</c:v>
                </c:pt>
                <c:pt idx="4">
                  <c:v>1.2076</c:v>
                </c:pt>
                <c:pt idx="5">
                  <c:v>0.98080000000000001</c:v>
                </c:pt>
                <c:pt idx="6">
                  <c:v>0.91180000000000005</c:v>
                </c:pt>
                <c:pt idx="7">
                  <c:v>0.88370000000000004</c:v>
                </c:pt>
                <c:pt idx="8">
                  <c:v>0.84799999999999998</c:v>
                </c:pt>
                <c:pt idx="9">
                  <c:v>0.74680000000000002</c:v>
                </c:pt>
                <c:pt idx="10">
                  <c:v>0.70930000000000004</c:v>
                </c:pt>
                <c:pt idx="11">
                  <c:v>0.69079999999999997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E-4155-80D6-6ECEEDFA9503}"/>
            </c:ext>
          </c:extLst>
        </c:ser>
        <c:ser>
          <c:idx val="4"/>
          <c:order val="4"/>
          <c:tx>
            <c:strRef>
              <c:f>'2L5LT4ST37T'!$C$21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('2L5LT4ST37T'!$H$5,'2L5LT4ST37T'!$H$9,'2L5LT4ST37T'!$H$13)</c:f>
              <c:numCache>
                <c:formatCode>0.0000</c:formatCode>
                <c:ptCount val="3"/>
                <c:pt idx="0">
                  <c:v>0.86130000000000007</c:v>
                </c:pt>
                <c:pt idx="1">
                  <c:v>0.72447499999999998</c:v>
                </c:pt>
                <c:pt idx="2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E-4155-80D6-6ECEEDFA9503}"/>
            </c:ext>
          </c:extLst>
        </c:ser>
        <c:ser>
          <c:idx val="5"/>
          <c:order val="5"/>
          <c:tx>
            <c:strRef>
              <c:f>'2L5LT4ST37T'!$D$21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('2L5LT4ST37T'!$H$7,'2L5LT4ST37T'!$H$11,'2L5LT4ST37T'!$H$15)</c:f>
              <c:numCache>
                <c:formatCode>0.0000</c:formatCode>
                <c:ptCount val="3"/>
                <c:pt idx="0">
                  <c:v>1.310675</c:v>
                </c:pt>
                <c:pt idx="1">
                  <c:v>0.91365000000000007</c:v>
                </c:pt>
                <c:pt idx="2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EE-4155-80D6-6ECEEDFA9503}"/>
            </c:ext>
          </c:extLst>
        </c:ser>
        <c:ser>
          <c:idx val="6"/>
          <c:order val="6"/>
          <c:tx>
            <c:strRef>
              <c:f>'2L5LT4ST37T'!$E$21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('2L5LT4ST37T'!$H$6,'2L5LT4ST37T'!$H$10,'2L5LT4ST37T'!$H$14)</c:f>
              <c:numCache>
                <c:formatCode>0.0000</c:formatCode>
                <c:ptCount val="3"/>
                <c:pt idx="0">
                  <c:v>0.303975</c:v>
                </c:pt>
                <c:pt idx="1">
                  <c:v>0.40347500000000003</c:v>
                </c:pt>
                <c:pt idx="2">
                  <c:v>0.51992500000000008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EE-4155-80D6-6ECEEDFA9503}"/>
            </c:ext>
          </c:extLst>
        </c:ser>
        <c:ser>
          <c:idx val="7"/>
          <c:order val="7"/>
          <c:tx>
            <c:strRef>
              <c:f>'2L5LT4ST37T'!$F$21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('2L5LT4ST37T'!$H$8,'2L5LT4ST37T'!$H$12,'2L5LT4ST37T'!$H$16)</c:f>
              <c:numCache>
                <c:formatCode>0.0000</c:formatCode>
                <c:ptCount val="3"/>
                <c:pt idx="0">
                  <c:v>1.8935250000000003</c:v>
                </c:pt>
                <c:pt idx="1">
                  <c:v>0.99597500000000005</c:v>
                </c:pt>
                <c:pt idx="2">
                  <c:v>0.74872499999999997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EE-4155-80D6-6ECEEDFA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4687-9DF8-085E86B26F72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9-4687-9DF8-085E86B26F72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9-4687-9DF8-085E86B26F72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9-4687-9DF8-085E86B2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'2L5LT4ST37T'!$I$22:$I$33</c:f>
              <c:numCache>
                <c:formatCode>0.0000</c:formatCode>
                <c:ptCount val="12"/>
                <c:pt idx="0">
                  <c:v>0.56479999999999997</c:v>
                </c:pt>
                <c:pt idx="1">
                  <c:v>0.4763</c:v>
                </c:pt>
                <c:pt idx="2">
                  <c:v>0.61080000000000001</c:v>
                </c:pt>
                <c:pt idx="3">
                  <c:v>0.54049999999999998</c:v>
                </c:pt>
                <c:pt idx="4">
                  <c:v>0.33550000000000002</c:v>
                </c:pt>
                <c:pt idx="5">
                  <c:v>0.35699999999999998</c:v>
                </c:pt>
                <c:pt idx="6">
                  <c:v>0.32919999999999999</c:v>
                </c:pt>
                <c:pt idx="7">
                  <c:v>0.35399999999999998</c:v>
                </c:pt>
                <c:pt idx="8">
                  <c:v>0.32419999999999999</c:v>
                </c:pt>
                <c:pt idx="9">
                  <c:v>0.36699999999999999</c:v>
                </c:pt>
                <c:pt idx="10">
                  <c:v>0.36399999999999999</c:v>
                </c:pt>
                <c:pt idx="11">
                  <c:v>0.36020000000000002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EF1-9451-5255CD1004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'2L5LT4ST37T'!$J$22:$J$33</c:f>
              <c:numCache>
                <c:formatCode>0.0000</c:formatCode>
                <c:ptCount val="12"/>
                <c:pt idx="0">
                  <c:v>0.77070000000000005</c:v>
                </c:pt>
                <c:pt idx="1">
                  <c:v>0.68579999999999997</c:v>
                </c:pt>
                <c:pt idx="2">
                  <c:v>0.64</c:v>
                </c:pt>
                <c:pt idx="3">
                  <c:v>0.74370000000000003</c:v>
                </c:pt>
                <c:pt idx="4">
                  <c:v>0.54749999999999999</c:v>
                </c:pt>
                <c:pt idx="5">
                  <c:v>0.48770000000000002</c:v>
                </c:pt>
                <c:pt idx="6">
                  <c:v>0.51259999999999994</c:v>
                </c:pt>
                <c:pt idx="7">
                  <c:v>0.54110000000000003</c:v>
                </c:pt>
                <c:pt idx="8">
                  <c:v>0.44740000000000002</c:v>
                </c:pt>
                <c:pt idx="9">
                  <c:v>0.4032</c:v>
                </c:pt>
                <c:pt idx="10">
                  <c:v>0.41460000000000002</c:v>
                </c:pt>
                <c:pt idx="11">
                  <c:v>0.47060000000000002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D-4EF1-9451-5255CD1004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'2L5LT4ST37T'!$K$22:$K$33</c:f>
              <c:numCache>
                <c:formatCode>0.0000</c:formatCode>
                <c:ptCount val="12"/>
                <c:pt idx="0">
                  <c:v>0.55149999999999999</c:v>
                </c:pt>
                <c:pt idx="1">
                  <c:v>0.48899999999999999</c:v>
                </c:pt>
                <c:pt idx="2">
                  <c:v>0.62739999999999996</c:v>
                </c:pt>
                <c:pt idx="3">
                  <c:v>0.55759999999999998</c:v>
                </c:pt>
                <c:pt idx="4">
                  <c:v>0.33460000000000001</c:v>
                </c:pt>
                <c:pt idx="5">
                  <c:v>0.36709999999999998</c:v>
                </c:pt>
                <c:pt idx="6">
                  <c:v>0.33950000000000002</c:v>
                </c:pt>
                <c:pt idx="7">
                  <c:v>0.36659999999999998</c:v>
                </c:pt>
                <c:pt idx="8">
                  <c:v>0.31990000000000002</c:v>
                </c:pt>
                <c:pt idx="9">
                  <c:v>0.38619999999999999</c:v>
                </c:pt>
                <c:pt idx="10">
                  <c:v>0.3851</c:v>
                </c:pt>
                <c:pt idx="11">
                  <c:v>0.38219999999999998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D-4EF1-9451-5255CD1004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'2L5LT4ST37T'!$L$22:$L$33</c:f>
              <c:numCache>
                <c:formatCode>0.0000</c:formatCode>
                <c:ptCount val="12"/>
                <c:pt idx="0">
                  <c:v>0.77400000000000002</c:v>
                </c:pt>
                <c:pt idx="1">
                  <c:v>0.68810000000000004</c:v>
                </c:pt>
                <c:pt idx="2">
                  <c:v>0.62790000000000001</c:v>
                </c:pt>
                <c:pt idx="3">
                  <c:v>0.73399999999999999</c:v>
                </c:pt>
                <c:pt idx="4">
                  <c:v>0.53539999999999999</c:v>
                </c:pt>
                <c:pt idx="5">
                  <c:v>0.48880000000000001</c:v>
                </c:pt>
                <c:pt idx="6">
                  <c:v>0.51429999999999998</c:v>
                </c:pt>
                <c:pt idx="7">
                  <c:v>0.54359999999999997</c:v>
                </c:pt>
                <c:pt idx="8">
                  <c:v>0.42809999999999998</c:v>
                </c:pt>
                <c:pt idx="9">
                  <c:v>0.40679999999999999</c:v>
                </c:pt>
                <c:pt idx="10">
                  <c:v>0.42159999999999997</c:v>
                </c:pt>
                <c:pt idx="11">
                  <c:v>0.48020000000000002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D-4EF1-9451-5255CD100431}"/>
            </c:ext>
          </c:extLst>
        </c:ser>
        <c:ser>
          <c:idx val="4"/>
          <c:order val="4"/>
          <c:tx>
            <c:strRef>
              <c:f>'2L5LT4ST37T'!$I$21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('2L5LT4ST37T'!$O$5,'2L5LT4ST37T'!$O$9,'2L5LT4ST37T'!$O$13)</c:f>
              <c:numCache>
                <c:formatCode>0.0000</c:formatCode>
                <c:ptCount val="3"/>
                <c:pt idx="0">
                  <c:v>0.54810000000000003</c:v>
                </c:pt>
                <c:pt idx="1">
                  <c:v>0.34392500000000004</c:v>
                </c:pt>
                <c:pt idx="2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5D-4EF1-9451-5255CD100431}"/>
            </c:ext>
          </c:extLst>
        </c:ser>
        <c:ser>
          <c:idx val="5"/>
          <c:order val="5"/>
          <c:tx>
            <c:strRef>
              <c:f>'2L5LT4ST37T'!$J$21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('2L5LT4ST37T'!$O$7,'2L5LT4ST37T'!$O$11,'2L5LT4ST37T'!$O$15)</c:f>
              <c:numCache>
                <c:formatCode>0.0000</c:formatCode>
                <c:ptCount val="3"/>
                <c:pt idx="0">
                  <c:v>0.71005000000000007</c:v>
                </c:pt>
                <c:pt idx="1">
                  <c:v>0.52222500000000005</c:v>
                </c:pt>
                <c:pt idx="2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5D-4EF1-9451-5255CD100431}"/>
            </c:ext>
          </c:extLst>
        </c:ser>
        <c:ser>
          <c:idx val="6"/>
          <c:order val="6"/>
          <c:tx>
            <c:strRef>
              <c:f>'2L5LT4ST37T'!$K$21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('2L5LT4ST37T'!$O$6,'2L5LT4ST37T'!$O$10,'2L5LT4ST37T'!$O$14)</c:f>
              <c:numCache>
                <c:formatCode>0.0000</c:formatCode>
                <c:ptCount val="3"/>
                <c:pt idx="0">
                  <c:v>0.55637499999999995</c:v>
                </c:pt>
                <c:pt idx="1">
                  <c:v>0.35194999999999999</c:v>
                </c:pt>
                <c:pt idx="2">
                  <c:v>0.36834999999999996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5D-4EF1-9451-5255CD100431}"/>
            </c:ext>
          </c:extLst>
        </c:ser>
        <c:ser>
          <c:idx val="7"/>
          <c:order val="7"/>
          <c:tx>
            <c:strRef>
              <c:f>'2L5LT4ST37T'!$L$21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('2L5LT4ST37T'!$O$8,'2L5LT4ST37T'!$O$12,'2L5LT4ST37T'!$O$16)</c:f>
              <c:numCache>
                <c:formatCode>0.0000</c:formatCode>
                <c:ptCount val="3"/>
                <c:pt idx="0">
                  <c:v>0.70599999999999996</c:v>
                </c:pt>
                <c:pt idx="1">
                  <c:v>0.52052500000000002</c:v>
                </c:pt>
                <c:pt idx="2">
                  <c:v>0.43417499999999998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5D-4EF1-9451-5255CD10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'2L5LT4ST100I'!$C$22:$C$33</c:f>
              <c:numCache>
                <c:formatCode>0.0000</c:formatCode>
                <c:ptCount val="12"/>
                <c:pt idx="0">
                  <c:v>0.75790000000000002</c:v>
                </c:pt>
                <c:pt idx="1">
                  <c:v>1.2526999999999999</c:v>
                </c:pt>
                <c:pt idx="2">
                  <c:v>1.2950999999999999</c:v>
                </c:pt>
                <c:pt idx="3">
                  <c:v>1.2391000000000001</c:v>
                </c:pt>
                <c:pt idx="4">
                  <c:v>0.6603</c:v>
                </c:pt>
                <c:pt idx="5">
                  <c:v>1.1375999999999999</c:v>
                </c:pt>
                <c:pt idx="6">
                  <c:v>1.1606000000000001</c:v>
                </c:pt>
                <c:pt idx="7">
                  <c:v>1.2033</c:v>
                </c:pt>
                <c:pt idx="8">
                  <c:v>0.82909999999999995</c:v>
                </c:pt>
                <c:pt idx="9">
                  <c:v>1.1278999999999999</c:v>
                </c:pt>
                <c:pt idx="10">
                  <c:v>1.1335999999999999</c:v>
                </c:pt>
                <c:pt idx="11">
                  <c:v>1.1768000000000001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8B1-A473-DB1CE2E1863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'2L5LT4ST100I'!$D$22:$D$33</c:f>
              <c:numCache>
                <c:formatCode>0.0000</c:formatCode>
                <c:ptCount val="12"/>
                <c:pt idx="0">
                  <c:v>1.1878</c:v>
                </c:pt>
                <c:pt idx="1">
                  <c:v>1.2391000000000001</c:v>
                </c:pt>
                <c:pt idx="2">
                  <c:v>1.6258999999999999</c:v>
                </c:pt>
                <c:pt idx="3">
                  <c:v>1.4418</c:v>
                </c:pt>
                <c:pt idx="4">
                  <c:v>0.8851</c:v>
                </c:pt>
                <c:pt idx="5">
                  <c:v>1.149</c:v>
                </c:pt>
                <c:pt idx="6">
                  <c:v>1.2686999999999999</c:v>
                </c:pt>
                <c:pt idx="7">
                  <c:v>1.2096</c:v>
                </c:pt>
                <c:pt idx="8">
                  <c:v>0.92569999999999997</c:v>
                </c:pt>
                <c:pt idx="9">
                  <c:v>1.1031</c:v>
                </c:pt>
                <c:pt idx="10">
                  <c:v>1.1052</c:v>
                </c:pt>
                <c:pt idx="11">
                  <c:v>1.1404000000000001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4-48B1-A473-DB1CE2E1863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'2L5LT4ST100I'!$E$22:$E$33</c:f>
              <c:numCache>
                <c:formatCode>0.0000</c:formatCode>
                <c:ptCount val="12"/>
                <c:pt idx="0">
                  <c:v>1.1772</c:v>
                </c:pt>
                <c:pt idx="1">
                  <c:v>0.92869999999999997</c:v>
                </c:pt>
                <c:pt idx="2">
                  <c:v>0.8387</c:v>
                </c:pt>
                <c:pt idx="3">
                  <c:v>0.78510000000000002</c:v>
                </c:pt>
                <c:pt idx="4">
                  <c:v>1.2963</c:v>
                </c:pt>
                <c:pt idx="5">
                  <c:v>1.0858000000000001</c:v>
                </c:pt>
                <c:pt idx="6">
                  <c:v>1.0013000000000001</c:v>
                </c:pt>
                <c:pt idx="7">
                  <c:v>0.95740000000000003</c:v>
                </c:pt>
                <c:pt idx="8">
                  <c:v>1.1639999999999999</c:v>
                </c:pt>
                <c:pt idx="9">
                  <c:v>1.0166999999999999</c:v>
                </c:pt>
                <c:pt idx="10">
                  <c:v>0.95830000000000004</c:v>
                </c:pt>
                <c:pt idx="1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4-48B1-A473-DB1CE2E1863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'2L5LT4ST100I'!$F$22:$F$33</c:f>
              <c:numCache>
                <c:formatCode>0.0000</c:formatCode>
                <c:ptCount val="12"/>
                <c:pt idx="0">
                  <c:v>1.0398000000000001</c:v>
                </c:pt>
                <c:pt idx="1">
                  <c:v>0.8972</c:v>
                </c:pt>
                <c:pt idx="2">
                  <c:v>0.83699999999999997</c:v>
                </c:pt>
                <c:pt idx="3">
                  <c:v>0.8377</c:v>
                </c:pt>
                <c:pt idx="4">
                  <c:v>0.85360000000000003</c:v>
                </c:pt>
                <c:pt idx="5">
                  <c:v>0.73499999999999999</c:v>
                </c:pt>
                <c:pt idx="6">
                  <c:v>0.70189999999999997</c:v>
                </c:pt>
                <c:pt idx="7">
                  <c:v>0.66790000000000005</c:v>
                </c:pt>
                <c:pt idx="8">
                  <c:v>0.997</c:v>
                </c:pt>
                <c:pt idx="9">
                  <c:v>0.876</c:v>
                </c:pt>
                <c:pt idx="10">
                  <c:v>0.82020000000000004</c:v>
                </c:pt>
                <c:pt idx="11">
                  <c:v>0.79290000000000005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4-48B1-A473-DB1CE2E1863A}"/>
            </c:ext>
          </c:extLst>
        </c:ser>
        <c:ser>
          <c:idx val="4"/>
          <c:order val="4"/>
          <c:tx>
            <c:strRef>
              <c:f>'2L5LT4ST100I'!$C$21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('2L5LT4ST100I'!$H$5,'2L5LT4ST100I'!$H$9,'2L5LT4ST100I'!$H$13)</c:f>
              <c:numCache>
                <c:formatCode>0.0000</c:formatCode>
                <c:ptCount val="3"/>
                <c:pt idx="0">
                  <c:v>1.1362000000000001</c:v>
                </c:pt>
                <c:pt idx="1">
                  <c:v>1.0404499999999999</c:v>
                </c:pt>
                <c:pt idx="2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4-48B1-A473-DB1CE2E1863A}"/>
            </c:ext>
          </c:extLst>
        </c:ser>
        <c:ser>
          <c:idx val="5"/>
          <c:order val="5"/>
          <c:tx>
            <c:strRef>
              <c:f>'2L5LT4ST100I'!$D$21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('2L5LT4ST100I'!$H$7,'2L5LT4ST100I'!$H$11,'2L5LT4ST100I'!$H$15)</c:f>
              <c:numCache>
                <c:formatCode>0.0000</c:formatCode>
                <c:ptCount val="3"/>
                <c:pt idx="0">
                  <c:v>1.3736499999999998</c:v>
                </c:pt>
                <c:pt idx="1">
                  <c:v>1.1280999999999999</c:v>
                </c:pt>
                <c:pt idx="2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84-48B1-A473-DB1CE2E1863A}"/>
            </c:ext>
          </c:extLst>
        </c:ser>
        <c:ser>
          <c:idx val="6"/>
          <c:order val="6"/>
          <c:tx>
            <c:strRef>
              <c:f>'2L5LT4ST100I'!$E$21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('2L5LT4ST100I'!$H$6,'2L5LT4ST100I'!$H$10,'2L5LT4ST100I'!$H$14)</c:f>
              <c:numCache>
                <c:formatCode>0.0000</c:formatCode>
                <c:ptCount val="3"/>
                <c:pt idx="0">
                  <c:v>0.93242500000000006</c:v>
                </c:pt>
                <c:pt idx="1">
                  <c:v>1.0852000000000002</c:v>
                </c:pt>
                <c:pt idx="2">
                  <c:v>1.016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84-48B1-A473-DB1CE2E1863A}"/>
            </c:ext>
          </c:extLst>
        </c:ser>
        <c:ser>
          <c:idx val="7"/>
          <c:order val="7"/>
          <c:tx>
            <c:strRef>
              <c:f>'2L5LT4ST100I'!$F$21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('2L5LT4ST100I'!$H$8,'2L5LT4ST100I'!$H$12,'2L5LT4ST100I'!$H$16)</c:f>
              <c:numCache>
                <c:formatCode>0.0000</c:formatCode>
                <c:ptCount val="3"/>
                <c:pt idx="0">
                  <c:v>0.90292499999999998</c:v>
                </c:pt>
                <c:pt idx="1">
                  <c:v>0.73959999999999992</c:v>
                </c:pt>
                <c:pt idx="2">
                  <c:v>0.87152499999999999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84-48B1-A473-DB1CE2E1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'2L5LT4ST100I'!$I$22:$I$33</c:f>
              <c:numCache>
                <c:formatCode>0.0000</c:formatCode>
                <c:ptCount val="12"/>
                <c:pt idx="0">
                  <c:v>1.0255000000000001</c:v>
                </c:pt>
                <c:pt idx="1">
                  <c:v>1.0229999999999999</c:v>
                </c:pt>
                <c:pt idx="2">
                  <c:v>0.85450000000000004</c:v>
                </c:pt>
                <c:pt idx="3">
                  <c:v>1.1846000000000001</c:v>
                </c:pt>
                <c:pt idx="4">
                  <c:v>0.53549999999999998</c:v>
                </c:pt>
                <c:pt idx="5">
                  <c:v>0.56389999999999996</c:v>
                </c:pt>
                <c:pt idx="6">
                  <c:v>0.52680000000000005</c:v>
                </c:pt>
                <c:pt idx="7">
                  <c:v>0.56040000000000001</c:v>
                </c:pt>
                <c:pt idx="8">
                  <c:v>0.52249999999999996</c:v>
                </c:pt>
                <c:pt idx="9">
                  <c:v>0.50519999999999998</c:v>
                </c:pt>
                <c:pt idx="10">
                  <c:v>0.50800000000000001</c:v>
                </c:pt>
                <c:pt idx="11">
                  <c:v>0.51080000000000003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4-4EBE-9626-4B47AC9482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'2L5LT4ST100I'!$J$22:$J$33</c:f>
              <c:numCache>
                <c:formatCode>0.0000</c:formatCode>
                <c:ptCount val="12"/>
                <c:pt idx="0">
                  <c:v>1.2384999999999999</c:v>
                </c:pt>
                <c:pt idx="1">
                  <c:v>1.0134000000000001</c:v>
                </c:pt>
                <c:pt idx="2">
                  <c:v>1.4100999999999999</c:v>
                </c:pt>
                <c:pt idx="3">
                  <c:v>1.3318000000000001</c:v>
                </c:pt>
                <c:pt idx="4">
                  <c:v>0.86160000000000003</c:v>
                </c:pt>
                <c:pt idx="5">
                  <c:v>0.81240000000000001</c:v>
                </c:pt>
                <c:pt idx="6">
                  <c:v>0.76080000000000003</c:v>
                </c:pt>
                <c:pt idx="7">
                  <c:v>0.74450000000000005</c:v>
                </c:pt>
                <c:pt idx="8">
                  <c:v>0.80989999999999995</c:v>
                </c:pt>
                <c:pt idx="9">
                  <c:v>0.62460000000000004</c:v>
                </c:pt>
                <c:pt idx="10">
                  <c:v>0.63160000000000005</c:v>
                </c:pt>
                <c:pt idx="11">
                  <c:v>0.67410000000000003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4-4EBE-9626-4B47AC9482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'2L5LT4ST100I'!$K$22:$K$33</c:f>
              <c:numCache>
                <c:formatCode>0.0000</c:formatCode>
                <c:ptCount val="12"/>
                <c:pt idx="0">
                  <c:v>1.0196000000000001</c:v>
                </c:pt>
                <c:pt idx="1">
                  <c:v>1.0265</c:v>
                </c:pt>
                <c:pt idx="2">
                  <c:v>0.85960000000000003</c:v>
                </c:pt>
                <c:pt idx="3">
                  <c:v>1.1922999999999999</c:v>
                </c:pt>
                <c:pt idx="4">
                  <c:v>0.52629999999999999</c:v>
                </c:pt>
                <c:pt idx="5">
                  <c:v>0.56459999999999999</c:v>
                </c:pt>
                <c:pt idx="6">
                  <c:v>0.52910000000000001</c:v>
                </c:pt>
                <c:pt idx="7">
                  <c:v>0.56389999999999996</c:v>
                </c:pt>
                <c:pt idx="8">
                  <c:v>0.50760000000000005</c:v>
                </c:pt>
                <c:pt idx="9">
                  <c:v>0.50949999999999995</c:v>
                </c:pt>
                <c:pt idx="10">
                  <c:v>0.51529999999999998</c:v>
                </c:pt>
                <c:pt idx="11">
                  <c:v>0.52129999999999999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4-4EBE-9626-4B47AC9482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'2L5LT4ST100I'!$L$22:$L$33</c:f>
              <c:numCache>
                <c:formatCode>0.0000</c:formatCode>
                <c:ptCount val="12"/>
                <c:pt idx="0">
                  <c:v>1.2405999999999999</c:v>
                </c:pt>
                <c:pt idx="1">
                  <c:v>1.0170999999999999</c:v>
                </c:pt>
                <c:pt idx="2">
                  <c:v>1.4217</c:v>
                </c:pt>
                <c:pt idx="3">
                  <c:v>1.3395999999999999</c:v>
                </c:pt>
                <c:pt idx="4">
                  <c:v>0.86240000000000006</c:v>
                </c:pt>
                <c:pt idx="5">
                  <c:v>0.82150000000000001</c:v>
                </c:pt>
                <c:pt idx="6">
                  <c:v>0.77249999999999996</c:v>
                </c:pt>
                <c:pt idx="7">
                  <c:v>0.75619999999999998</c:v>
                </c:pt>
                <c:pt idx="8">
                  <c:v>0.80489999999999995</c:v>
                </c:pt>
                <c:pt idx="9">
                  <c:v>0.63690000000000002</c:v>
                </c:pt>
                <c:pt idx="10">
                  <c:v>0.64810000000000001</c:v>
                </c:pt>
                <c:pt idx="11">
                  <c:v>0.6956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4-4EBE-9626-4B47AC94827B}"/>
            </c:ext>
          </c:extLst>
        </c:ser>
        <c:ser>
          <c:idx val="4"/>
          <c:order val="4"/>
          <c:tx>
            <c:strRef>
              <c:f>'2L5LT4ST100I'!$I$21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('2L5LT4ST100I'!$O$5,'2L5LT4ST100I'!$O$9,'2L5LT4ST100I'!$O$13)</c:f>
              <c:numCache>
                <c:formatCode>0.0000</c:formatCode>
                <c:ptCount val="3"/>
                <c:pt idx="0">
                  <c:v>1.0219</c:v>
                </c:pt>
                <c:pt idx="1">
                  <c:v>0.54664999999999997</c:v>
                </c:pt>
                <c:pt idx="2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4-4EBE-9626-4B47AC94827B}"/>
            </c:ext>
          </c:extLst>
        </c:ser>
        <c:ser>
          <c:idx val="5"/>
          <c:order val="5"/>
          <c:tx>
            <c:strRef>
              <c:f>'2L5LT4ST100I'!$J$21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('2L5LT4ST100I'!$O$7,'2L5LT4ST100I'!$O$11,'2L5LT4ST100I'!$O$15)</c:f>
              <c:numCache>
                <c:formatCode>0.0000</c:formatCode>
                <c:ptCount val="3"/>
                <c:pt idx="0">
                  <c:v>1.2484500000000001</c:v>
                </c:pt>
                <c:pt idx="1">
                  <c:v>0.794825</c:v>
                </c:pt>
                <c:pt idx="2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44-4EBE-9626-4B47AC94827B}"/>
            </c:ext>
          </c:extLst>
        </c:ser>
        <c:ser>
          <c:idx val="6"/>
          <c:order val="6"/>
          <c:tx>
            <c:strRef>
              <c:f>'2L5LT4ST100I'!$K$21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('2L5LT4ST100I'!$O$6,'2L5LT4ST100I'!$O$10,'2L5LT4ST100I'!$O$14)</c:f>
              <c:numCache>
                <c:formatCode>0.0000</c:formatCode>
                <c:ptCount val="3"/>
                <c:pt idx="0">
                  <c:v>1.0245</c:v>
                </c:pt>
                <c:pt idx="1">
                  <c:v>0.54597499999999999</c:v>
                </c:pt>
                <c:pt idx="2">
                  <c:v>0.51342500000000002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44-4EBE-9626-4B47AC94827B}"/>
            </c:ext>
          </c:extLst>
        </c:ser>
        <c:ser>
          <c:idx val="7"/>
          <c:order val="7"/>
          <c:tx>
            <c:strRef>
              <c:f>'2L5LT4ST100I'!$L$21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('2L5LT4ST100I'!$O$8,'2L5LT4ST100I'!$O$12,'2L5LT4ST100I'!$O$16)</c:f>
              <c:numCache>
                <c:formatCode>0.0000</c:formatCode>
                <c:ptCount val="3"/>
                <c:pt idx="0">
                  <c:v>1.25475</c:v>
                </c:pt>
                <c:pt idx="1">
                  <c:v>0.80315000000000003</c:v>
                </c:pt>
                <c:pt idx="2">
                  <c:v>0.69637499999999997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44-4EBE-9626-4B47AC94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'2L5LT8ST37T'!$C$22:$C$33</c:f>
              <c:numCache>
                <c:formatCode>0.0000</c:formatCode>
                <c:ptCount val="12"/>
                <c:pt idx="0">
                  <c:v>1.6551</c:v>
                </c:pt>
                <c:pt idx="1">
                  <c:v>1.6432</c:v>
                </c:pt>
                <c:pt idx="2">
                  <c:v>1.6793</c:v>
                </c:pt>
                <c:pt idx="3">
                  <c:v>1.8713</c:v>
                </c:pt>
                <c:pt idx="4">
                  <c:v>1.0217000000000001</c:v>
                </c:pt>
                <c:pt idx="5">
                  <c:v>1.7649999999999999</c:v>
                </c:pt>
                <c:pt idx="6">
                  <c:v>1.5808</c:v>
                </c:pt>
                <c:pt idx="7">
                  <c:v>1.6830000000000001</c:v>
                </c:pt>
                <c:pt idx="8">
                  <c:v>1.0640000000000001</c:v>
                </c:pt>
                <c:pt idx="9">
                  <c:v>1.2724</c:v>
                </c:pt>
                <c:pt idx="10">
                  <c:v>1.3210999999999999</c:v>
                </c:pt>
                <c:pt idx="11">
                  <c:v>1.3302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D-4C8E-9380-A97895F96C8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'2L5LT8ST37T'!$D$22:$D$33</c:f>
              <c:numCache>
                <c:formatCode>0.0000</c:formatCode>
                <c:ptCount val="12"/>
                <c:pt idx="0">
                  <c:v>2.5903</c:v>
                </c:pt>
                <c:pt idx="1">
                  <c:v>2.2765</c:v>
                </c:pt>
                <c:pt idx="2">
                  <c:v>2.0558999999999998</c:v>
                </c:pt>
                <c:pt idx="3">
                  <c:v>2.0375999999999999</c:v>
                </c:pt>
                <c:pt idx="4">
                  <c:v>1.254</c:v>
                </c:pt>
                <c:pt idx="5">
                  <c:v>1.5895999999999999</c:v>
                </c:pt>
                <c:pt idx="6">
                  <c:v>1.6537999999999999</c:v>
                </c:pt>
                <c:pt idx="7">
                  <c:v>1.6979</c:v>
                </c:pt>
                <c:pt idx="8">
                  <c:v>0.9889</c:v>
                </c:pt>
                <c:pt idx="9">
                  <c:v>1.3783000000000001</c:v>
                </c:pt>
                <c:pt idx="10">
                  <c:v>1.4246000000000001</c:v>
                </c:pt>
                <c:pt idx="11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D-4C8E-9380-A97895F96C86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'2L5LT8ST37T'!$E$22:$E$33</c:f>
              <c:numCache>
                <c:formatCode>0.0000</c:formatCode>
                <c:ptCount val="12"/>
                <c:pt idx="0">
                  <c:v>0.73360000000000003</c:v>
                </c:pt>
                <c:pt idx="1">
                  <c:v>0.72319999999999995</c:v>
                </c:pt>
                <c:pt idx="2">
                  <c:v>0.67579999999999996</c:v>
                </c:pt>
                <c:pt idx="3">
                  <c:v>0.66759999999999997</c:v>
                </c:pt>
                <c:pt idx="4">
                  <c:v>1.1434</c:v>
                </c:pt>
                <c:pt idx="5">
                  <c:v>1.0760000000000001</c:v>
                </c:pt>
                <c:pt idx="6">
                  <c:v>1.0029999999999999</c:v>
                </c:pt>
                <c:pt idx="7">
                  <c:v>0.99439999999999995</c:v>
                </c:pt>
                <c:pt idx="8">
                  <c:v>1.1006</c:v>
                </c:pt>
                <c:pt idx="9">
                  <c:v>1.0455000000000001</c:v>
                </c:pt>
                <c:pt idx="10">
                  <c:v>1.0164</c:v>
                </c:pt>
                <c:pt idx="11">
                  <c:v>1.0096000000000001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D-4C8E-9380-A97895F96C86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'2L5LT8ST37T'!$F$22:$F$33</c:f>
              <c:numCache>
                <c:formatCode>0.0000</c:formatCode>
                <c:ptCount val="12"/>
                <c:pt idx="0">
                  <c:v>2.5811999999999999</c:v>
                </c:pt>
                <c:pt idx="1">
                  <c:v>2.0796000000000001</c:v>
                </c:pt>
                <c:pt idx="2">
                  <c:v>2.0024999999999999</c:v>
                </c:pt>
                <c:pt idx="3">
                  <c:v>1.9474</c:v>
                </c:pt>
                <c:pt idx="4">
                  <c:v>1.6479999999999999</c:v>
                </c:pt>
                <c:pt idx="5">
                  <c:v>1.4962</c:v>
                </c:pt>
                <c:pt idx="6">
                  <c:v>1.415</c:v>
                </c:pt>
                <c:pt idx="7">
                  <c:v>1.3883000000000001</c:v>
                </c:pt>
                <c:pt idx="8">
                  <c:v>1.2209000000000001</c:v>
                </c:pt>
                <c:pt idx="9">
                  <c:v>1.1519999999999999</c:v>
                </c:pt>
                <c:pt idx="10">
                  <c:v>1.1299999999999999</c:v>
                </c:pt>
                <c:pt idx="11">
                  <c:v>1.0924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D-4C8E-9380-A97895F96C86}"/>
            </c:ext>
          </c:extLst>
        </c:ser>
        <c:ser>
          <c:idx val="4"/>
          <c:order val="4"/>
          <c:tx>
            <c:strRef>
              <c:f>'2L5LT8ST37T'!$C$21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('2L5LT8ST37T'!$H$5,'2L5LT8ST37T'!$H$9,'2L5LT8ST37T'!$H$13)</c:f>
              <c:numCache>
                <c:formatCode>0.0000</c:formatCode>
                <c:ptCount val="3"/>
                <c:pt idx="0">
                  <c:v>1.7122250000000001</c:v>
                </c:pt>
                <c:pt idx="1">
                  <c:v>1.5126249999999999</c:v>
                </c:pt>
                <c:pt idx="2">
                  <c:v>1.2469250000000001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CD-4C8E-9380-A97895F96C86}"/>
            </c:ext>
          </c:extLst>
        </c:ser>
        <c:ser>
          <c:idx val="5"/>
          <c:order val="5"/>
          <c:tx>
            <c:strRef>
              <c:f>'2L5LT8ST37T'!$D$21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('2L5LT8ST37T'!$H$7,'2L5LT8ST37T'!$H$11,'2L5LT8ST37T'!$H$15)</c:f>
              <c:numCache>
                <c:formatCode>0.0000</c:formatCode>
                <c:ptCount val="3"/>
                <c:pt idx="0">
                  <c:v>2.2400749999999996</c:v>
                </c:pt>
                <c:pt idx="1">
                  <c:v>1.5488249999999999</c:v>
                </c:pt>
                <c:pt idx="2">
                  <c:v>1.2942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D-4C8E-9380-A97895F96C86}"/>
            </c:ext>
          </c:extLst>
        </c:ser>
        <c:ser>
          <c:idx val="6"/>
          <c:order val="6"/>
          <c:tx>
            <c:strRef>
              <c:f>'2L5LT8ST37T'!$E$21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('2L5LT8ST37T'!$H$6,'2L5LT8ST37T'!$H$10,'2L5LT8ST37T'!$H$14)</c:f>
              <c:numCache>
                <c:formatCode>0.0000</c:formatCode>
                <c:ptCount val="3"/>
                <c:pt idx="0">
                  <c:v>0.70005000000000006</c:v>
                </c:pt>
                <c:pt idx="1">
                  <c:v>1.0542</c:v>
                </c:pt>
                <c:pt idx="2">
                  <c:v>1.0430250000000001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CD-4C8E-9380-A97895F96C86}"/>
            </c:ext>
          </c:extLst>
        </c:ser>
        <c:ser>
          <c:idx val="7"/>
          <c:order val="7"/>
          <c:tx>
            <c:strRef>
              <c:f>'2L5LT8ST37T'!$F$21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('2L5LT8ST37T'!$H$8,'2L5LT8ST37T'!$H$12,'2L5LT8ST37T'!$H$16)</c:f>
              <c:numCache>
                <c:formatCode>0.0000</c:formatCode>
                <c:ptCount val="3"/>
                <c:pt idx="0">
                  <c:v>2.1526749999999999</c:v>
                </c:pt>
                <c:pt idx="1">
                  <c:v>1.4868749999999999</c:v>
                </c:pt>
                <c:pt idx="2">
                  <c:v>1.148825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D-4C8E-9380-A97895F9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'2L5LT8ST37T'!$I$22:$I$33</c:f>
              <c:numCache>
                <c:formatCode>0.0000</c:formatCode>
                <c:ptCount val="12"/>
                <c:pt idx="0">
                  <c:v>1.2646999999999999</c:v>
                </c:pt>
                <c:pt idx="1">
                  <c:v>1.0677000000000001</c:v>
                </c:pt>
                <c:pt idx="2">
                  <c:v>1.0293000000000001</c:v>
                </c:pt>
                <c:pt idx="3">
                  <c:v>1.2263999999999999</c:v>
                </c:pt>
                <c:pt idx="4">
                  <c:v>0.96450000000000002</c:v>
                </c:pt>
                <c:pt idx="5">
                  <c:v>0.98529999999999995</c:v>
                </c:pt>
                <c:pt idx="6">
                  <c:v>0.73499999999999999</c:v>
                </c:pt>
                <c:pt idx="7">
                  <c:v>0.71560000000000001</c:v>
                </c:pt>
                <c:pt idx="8">
                  <c:v>0.69220000000000004</c:v>
                </c:pt>
                <c:pt idx="9">
                  <c:v>0.6865</c:v>
                </c:pt>
                <c:pt idx="10">
                  <c:v>0.70579999999999998</c:v>
                </c:pt>
                <c:pt idx="11">
                  <c:v>0.73970000000000002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8-4D39-B191-F18645CDE1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'2L5LT8ST37T'!$J$22:$J$33</c:f>
              <c:numCache>
                <c:formatCode>0.0000</c:formatCode>
                <c:ptCount val="12"/>
                <c:pt idx="0">
                  <c:v>1.9358</c:v>
                </c:pt>
                <c:pt idx="1">
                  <c:v>1.3405</c:v>
                </c:pt>
                <c:pt idx="2">
                  <c:v>1.1349</c:v>
                </c:pt>
                <c:pt idx="3">
                  <c:v>1.3279000000000001</c:v>
                </c:pt>
                <c:pt idx="4">
                  <c:v>1.444</c:v>
                </c:pt>
                <c:pt idx="5">
                  <c:v>1.1022000000000001</c:v>
                </c:pt>
                <c:pt idx="6">
                  <c:v>1.0804</c:v>
                </c:pt>
                <c:pt idx="7">
                  <c:v>1.0421</c:v>
                </c:pt>
                <c:pt idx="8">
                  <c:v>0.87539999999999996</c:v>
                </c:pt>
                <c:pt idx="9">
                  <c:v>0.92789999999999995</c:v>
                </c:pt>
                <c:pt idx="10">
                  <c:v>0.98450000000000004</c:v>
                </c:pt>
                <c:pt idx="11">
                  <c:v>0.85880000000000001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8-4D39-B191-F18645CDE1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'2L5LT8ST37T'!$K$22:$K$33</c:f>
              <c:numCache>
                <c:formatCode>0.0000</c:formatCode>
                <c:ptCount val="12"/>
                <c:pt idx="0">
                  <c:v>1.2869999999999999</c:v>
                </c:pt>
                <c:pt idx="1">
                  <c:v>1.0879000000000001</c:v>
                </c:pt>
                <c:pt idx="2">
                  <c:v>1.0510999999999999</c:v>
                </c:pt>
                <c:pt idx="3">
                  <c:v>1.2543</c:v>
                </c:pt>
                <c:pt idx="4">
                  <c:v>0.95630000000000004</c:v>
                </c:pt>
                <c:pt idx="5">
                  <c:v>1.0182</c:v>
                </c:pt>
                <c:pt idx="6">
                  <c:v>0.75970000000000004</c:v>
                </c:pt>
                <c:pt idx="7">
                  <c:v>0.74339999999999995</c:v>
                </c:pt>
                <c:pt idx="8">
                  <c:v>0.68910000000000005</c:v>
                </c:pt>
                <c:pt idx="9">
                  <c:v>0.70340000000000003</c:v>
                </c:pt>
                <c:pt idx="10">
                  <c:v>0.72909999999999997</c:v>
                </c:pt>
                <c:pt idx="11">
                  <c:v>0.76529999999999998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8-4D39-B191-F18645CDE1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'2L5LT8ST37T'!$L$22:$L$33</c:f>
              <c:numCache>
                <c:formatCode>0.0000</c:formatCode>
                <c:ptCount val="12"/>
                <c:pt idx="0">
                  <c:v>1.9359</c:v>
                </c:pt>
                <c:pt idx="1">
                  <c:v>1.3427</c:v>
                </c:pt>
                <c:pt idx="2">
                  <c:v>1.1354</c:v>
                </c:pt>
                <c:pt idx="3">
                  <c:v>1.329</c:v>
                </c:pt>
                <c:pt idx="4">
                  <c:v>1.4211</c:v>
                </c:pt>
                <c:pt idx="5">
                  <c:v>1.1060000000000001</c:v>
                </c:pt>
                <c:pt idx="6">
                  <c:v>1.0903</c:v>
                </c:pt>
                <c:pt idx="7">
                  <c:v>1.0546</c:v>
                </c:pt>
                <c:pt idx="8">
                  <c:v>0.85229999999999995</c:v>
                </c:pt>
                <c:pt idx="9">
                  <c:v>0.94710000000000005</c:v>
                </c:pt>
                <c:pt idx="10">
                  <c:v>1.0108999999999999</c:v>
                </c:pt>
                <c:pt idx="11">
                  <c:v>0.88290000000000002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8-4D39-B191-F18645CDE130}"/>
            </c:ext>
          </c:extLst>
        </c:ser>
        <c:ser>
          <c:idx val="4"/>
          <c:order val="4"/>
          <c:tx>
            <c:strRef>
              <c:f>'2L5LT8ST37T'!$I$21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('2L5LT8ST37T'!$O$5,'2L5LT8ST37T'!$O$9,'2L5LT8ST37T'!$O$13)</c:f>
              <c:numCache>
                <c:formatCode>0.0000</c:formatCode>
                <c:ptCount val="3"/>
                <c:pt idx="0">
                  <c:v>1.147025</c:v>
                </c:pt>
                <c:pt idx="1">
                  <c:v>0.85010000000000008</c:v>
                </c:pt>
                <c:pt idx="2">
                  <c:v>0.70605000000000007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8-4D39-B191-F18645CDE130}"/>
            </c:ext>
          </c:extLst>
        </c:ser>
        <c:ser>
          <c:idx val="5"/>
          <c:order val="5"/>
          <c:tx>
            <c:strRef>
              <c:f>'2L5LT8ST37T'!$J$21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('2L5LT8ST37T'!$O$7,'2L5LT8ST37T'!$O$11,'2L5LT8ST37T'!$O$15)</c:f>
              <c:numCache>
                <c:formatCode>0.0000</c:formatCode>
                <c:ptCount val="3"/>
                <c:pt idx="0">
                  <c:v>1.4347750000000001</c:v>
                </c:pt>
                <c:pt idx="1">
                  <c:v>1.1671749999999999</c:v>
                </c:pt>
                <c:pt idx="2">
                  <c:v>0.91164999999999996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8-4D39-B191-F18645CDE130}"/>
            </c:ext>
          </c:extLst>
        </c:ser>
        <c:ser>
          <c:idx val="6"/>
          <c:order val="6"/>
          <c:tx>
            <c:strRef>
              <c:f>'2L5LT8ST37T'!$K$21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('2L5LT8ST37T'!$O$6,'2L5LT8ST37T'!$O$10,'2L5LT8ST37T'!$O$14)</c:f>
              <c:numCache>
                <c:formatCode>0.0000</c:formatCode>
                <c:ptCount val="3"/>
                <c:pt idx="0">
                  <c:v>1.170075</c:v>
                </c:pt>
                <c:pt idx="1">
                  <c:v>0.86939999999999995</c:v>
                </c:pt>
                <c:pt idx="2">
                  <c:v>0.72172499999999995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08-4D39-B191-F18645CDE130}"/>
            </c:ext>
          </c:extLst>
        </c:ser>
        <c:ser>
          <c:idx val="7"/>
          <c:order val="7"/>
          <c:tx>
            <c:strRef>
              <c:f>'2L5LT8ST37T'!$L$21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('2L5LT8ST37T'!$O$8,'2L5LT8ST37T'!$O$12,'2L5LT8ST37T'!$O$16)</c:f>
              <c:numCache>
                <c:formatCode>0.0000</c:formatCode>
                <c:ptCount val="3"/>
                <c:pt idx="0">
                  <c:v>1.4357499999999999</c:v>
                </c:pt>
                <c:pt idx="1">
                  <c:v>1.1679999999999999</c:v>
                </c:pt>
                <c:pt idx="2">
                  <c:v>0.92330000000000001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08-4D39-B191-F18645CD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'2L5LT8ST100I'!$C$22:$C$33</c:f>
              <c:numCache>
                <c:formatCode>0.0000</c:formatCode>
                <c:ptCount val="12"/>
                <c:pt idx="0">
                  <c:v>1.746</c:v>
                </c:pt>
                <c:pt idx="1">
                  <c:v>2.2242000000000002</c:v>
                </c:pt>
                <c:pt idx="2">
                  <c:v>2.5329999999999999</c:v>
                </c:pt>
                <c:pt idx="3">
                  <c:v>2.7280000000000002</c:v>
                </c:pt>
                <c:pt idx="4">
                  <c:v>1.6852</c:v>
                </c:pt>
                <c:pt idx="5">
                  <c:v>2.3694000000000002</c:v>
                </c:pt>
                <c:pt idx="6">
                  <c:v>2.5078999999999998</c:v>
                </c:pt>
                <c:pt idx="7">
                  <c:v>2.3828</c:v>
                </c:pt>
                <c:pt idx="8">
                  <c:v>1.8287</c:v>
                </c:pt>
                <c:pt idx="9">
                  <c:v>2.3206000000000002</c:v>
                </c:pt>
                <c:pt idx="10">
                  <c:v>2.3654999999999999</c:v>
                </c:pt>
                <c:pt idx="11">
                  <c:v>2.4780000000000002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2-4D17-8CF5-EAA8E57D2FB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'2L5LT8ST100I'!$D$22:$D$33</c:f>
              <c:numCache>
                <c:formatCode>0.0000</c:formatCode>
                <c:ptCount val="12"/>
                <c:pt idx="0">
                  <c:v>4.3578000000000001</c:v>
                </c:pt>
                <c:pt idx="1">
                  <c:v>3.4472999999999998</c:v>
                </c:pt>
                <c:pt idx="2">
                  <c:v>3.7275999999999998</c:v>
                </c:pt>
                <c:pt idx="3">
                  <c:v>5.1520000000000001</c:v>
                </c:pt>
                <c:pt idx="4">
                  <c:v>2.1012</c:v>
                </c:pt>
                <c:pt idx="5">
                  <c:v>2.6227</c:v>
                </c:pt>
                <c:pt idx="6">
                  <c:v>3.0760000000000001</c:v>
                </c:pt>
                <c:pt idx="7">
                  <c:v>3.0240999999999998</c:v>
                </c:pt>
                <c:pt idx="8">
                  <c:v>2.1604000000000001</c:v>
                </c:pt>
                <c:pt idx="9">
                  <c:v>2.4674</c:v>
                </c:pt>
                <c:pt idx="10">
                  <c:v>2.6747000000000001</c:v>
                </c:pt>
                <c:pt idx="11">
                  <c:v>2.6808999999999998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2-4D17-8CF5-EAA8E57D2FB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'2L5LT8ST100I'!$E$22:$E$33</c:f>
              <c:numCache>
                <c:formatCode>0.0000</c:formatCode>
                <c:ptCount val="12"/>
                <c:pt idx="0">
                  <c:v>2.8809</c:v>
                </c:pt>
                <c:pt idx="1">
                  <c:v>2.3323999999999998</c:v>
                </c:pt>
                <c:pt idx="2">
                  <c:v>2.2004999999999999</c:v>
                </c:pt>
                <c:pt idx="3">
                  <c:v>2.2797999999999998</c:v>
                </c:pt>
                <c:pt idx="4">
                  <c:v>3.0931000000000002</c:v>
                </c:pt>
                <c:pt idx="5">
                  <c:v>2.6587999999999998</c:v>
                </c:pt>
                <c:pt idx="6">
                  <c:v>2.4342000000000001</c:v>
                </c:pt>
                <c:pt idx="7">
                  <c:v>2.29</c:v>
                </c:pt>
                <c:pt idx="8">
                  <c:v>2.6646000000000001</c:v>
                </c:pt>
                <c:pt idx="9">
                  <c:v>2.4453</c:v>
                </c:pt>
                <c:pt idx="10">
                  <c:v>2.2703000000000002</c:v>
                </c:pt>
                <c:pt idx="11">
                  <c:v>2.2248999999999999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2-4D17-8CF5-EAA8E57D2FB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'2L5LT8ST100I'!$F$22:$F$33</c:f>
              <c:numCache>
                <c:formatCode>0.0000</c:formatCode>
                <c:ptCount val="12"/>
                <c:pt idx="0">
                  <c:v>3.6898</c:v>
                </c:pt>
                <c:pt idx="1">
                  <c:v>2.4744000000000002</c:v>
                </c:pt>
                <c:pt idx="2">
                  <c:v>2.1577000000000002</c:v>
                </c:pt>
                <c:pt idx="3">
                  <c:v>1.9133</c:v>
                </c:pt>
                <c:pt idx="4">
                  <c:v>2.1656</c:v>
                </c:pt>
                <c:pt idx="5">
                  <c:v>1.8418000000000001</c:v>
                </c:pt>
                <c:pt idx="6">
                  <c:v>1.7285999999999999</c:v>
                </c:pt>
                <c:pt idx="7">
                  <c:v>1.6629</c:v>
                </c:pt>
                <c:pt idx="8">
                  <c:v>2.1212</c:v>
                </c:pt>
                <c:pt idx="9">
                  <c:v>1.9061999999999999</c:v>
                </c:pt>
                <c:pt idx="10">
                  <c:v>1.8669</c:v>
                </c:pt>
                <c:pt idx="11">
                  <c:v>1.8314999999999999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2-4D17-8CF5-EAA8E57D2FB0}"/>
            </c:ext>
          </c:extLst>
        </c:ser>
        <c:ser>
          <c:idx val="4"/>
          <c:order val="4"/>
          <c:tx>
            <c:strRef>
              <c:f>'2L5LT8ST100I'!$C$21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('2L5LT8ST100I'!$H$5,'2L5LT8ST100I'!$H$9,'2L5LT8ST100I'!$H$13)</c:f>
              <c:numCache>
                <c:formatCode>0.0000</c:formatCode>
                <c:ptCount val="3"/>
                <c:pt idx="0">
                  <c:v>2.3077999999999999</c:v>
                </c:pt>
                <c:pt idx="1">
                  <c:v>2.2363249999999999</c:v>
                </c:pt>
                <c:pt idx="2">
                  <c:v>2.2482000000000002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2-4D17-8CF5-EAA8E57D2FB0}"/>
            </c:ext>
          </c:extLst>
        </c:ser>
        <c:ser>
          <c:idx val="5"/>
          <c:order val="5"/>
          <c:tx>
            <c:strRef>
              <c:f>'2L5LT8ST100I'!$D$21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('2L5LT8ST100I'!$H$7,'2L5LT8ST100I'!$H$11,'2L5LT8ST100I'!$H$15)</c:f>
              <c:numCache>
                <c:formatCode>0.0000</c:formatCode>
                <c:ptCount val="3"/>
                <c:pt idx="0">
                  <c:v>4.1711749999999999</c:v>
                </c:pt>
                <c:pt idx="1">
                  <c:v>2.7060000000000004</c:v>
                </c:pt>
                <c:pt idx="2">
                  <c:v>2.4958499999999999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2-4D17-8CF5-EAA8E57D2FB0}"/>
            </c:ext>
          </c:extLst>
        </c:ser>
        <c:ser>
          <c:idx val="6"/>
          <c:order val="6"/>
          <c:tx>
            <c:strRef>
              <c:f>'2L5LT8ST100I'!$E$21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('2L5LT8ST100I'!$H$6,'2L5LT8ST100I'!$H$10,'2L5LT8ST100I'!$H$14)</c:f>
              <c:numCache>
                <c:formatCode>0.0000</c:formatCode>
                <c:ptCount val="3"/>
                <c:pt idx="0">
                  <c:v>2.4234</c:v>
                </c:pt>
                <c:pt idx="1">
                  <c:v>2.6190249999999997</c:v>
                </c:pt>
                <c:pt idx="2">
                  <c:v>2.401275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2-4D17-8CF5-EAA8E57D2FB0}"/>
            </c:ext>
          </c:extLst>
        </c:ser>
        <c:ser>
          <c:idx val="7"/>
          <c:order val="7"/>
          <c:tx>
            <c:strRef>
              <c:f>'2L5LT8ST100I'!$F$21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('2L5LT8ST100I'!$H$8,'2L5LT8ST100I'!$H$12,'2L5LT8ST100I'!$H$16)</c:f>
              <c:numCache>
                <c:formatCode>0.0000</c:formatCode>
                <c:ptCount val="3"/>
                <c:pt idx="0">
                  <c:v>2.5587999999999997</c:v>
                </c:pt>
                <c:pt idx="1">
                  <c:v>1.8497250000000003</c:v>
                </c:pt>
                <c:pt idx="2">
                  <c:v>1.9314500000000001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32-4D17-8CF5-EAA8E57D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'2L5LT8ST100I'!$I$22:$I$33</c:f>
              <c:numCache>
                <c:formatCode>0.0000</c:formatCode>
                <c:ptCount val="12"/>
                <c:pt idx="0">
                  <c:v>4.423</c:v>
                </c:pt>
                <c:pt idx="1">
                  <c:v>3.4634999999999998</c:v>
                </c:pt>
                <c:pt idx="2">
                  <c:v>3.2149000000000001</c:v>
                </c:pt>
                <c:pt idx="3">
                  <c:v>3.2210000000000001</c:v>
                </c:pt>
                <c:pt idx="4">
                  <c:v>1.9496</c:v>
                </c:pt>
                <c:pt idx="5">
                  <c:v>1.6944999999999999</c:v>
                </c:pt>
                <c:pt idx="6">
                  <c:v>1.6507000000000001</c:v>
                </c:pt>
                <c:pt idx="7">
                  <c:v>1.5306999999999999</c:v>
                </c:pt>
                <c:pt idx="8">
                  <c:v>1.4509000000000001</c:v>
                </c:pt>
                <c:pt idx="9">
                  <c:v>1.3765000000000001</c:v>
                </c:pt>
                <c:pt idx="10">
                  <c:v>1.3389</c:v>
                </c:pt>
                <c:pt idx="11">
                  <c:v>1.3327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2-483A-A144-D4C511EE79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'2L5LT8ST100I'!$J$22:$J$33</c:f>
              <c:numCache>
                <c:formatCode>0.0000</c:formatCode>
                <c:ptCount val="12"/>
                <c:pt idx="0">
                  <c:v>5.1924999999999999</c:v>
                </c:pt>
                <c:pt idx="1">
                  <c:v>3.4481999999999999</c:v>
                </c:pt>
                <c:pt idx="2">
                  <c:v>3.8885000000000001</c:v>
                </c:pt>
                <c:pt idx="3">
                  <c:v>3.8313999999999999</c:v>
                </c:pt>
                <c:pt idx="4">
                  <c:v>3.0918999999999999</c:v>
                </c:pt>
                <c:pt idx="5">
                  <c:v>2.3115999999999999</c:v>
                </c:pt>
                <c:pt idx="6">
                  <c:v>2.5246</c:v>
                </c:pt>
                <c:pt idx="7">
                  <c:v>2.8102</c:v>
                </c:pt>
                <c:pt idx="8">
                  <c:v>1.9177</c:v>
                </c:pt>
                <c:pt idx="9">
                  <c:v>1.7971999999999999</c:v>
                </c:pt>
                <c:pt idx="10">
                  <c:v>1.7757000000000001</c:v>
                </c:pt>
                <c:pt idx="11">
                  <c:v>2.0861999999999998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2-483A-A144-D4C511EE79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'2L5LT8ST100I'!$K$22:$K$33</c:f>
              <c:numCache>
                <c:formatCode>0.0000</c:formatCode>
                <c:ptCount val="12"/>
                <c:pt idx="0">
                  <c:v>4.4016000000000002</c:v>
                </c:pt>
                <c:pt idx="1">
                  <c:v>3.4618000000000002</c:v>
                </c:pt>
                <c:pt idx="2">
                  <c:v>3.2193999999999998</c:v>
                </c:pt>
                <c:pt idx="3">
                  <c:v>3.2263999999999999</c:v>
                </c:pt>
                <c:pt idx="4">
                  <c:v>1.9209000000000001</c:v>
                </c:pt>
                <c:pt idx="5">
                  <c:v>1.6895</c:v>
                </c:pt>
                <c:pt idx="6">
                  <c:v>1.6520999999999999</c:v>
                </c:pt>
                <c:pt idx="7">
                  <c:v>1.5324</c:v>
                </c:pt>
                <c:pt idx="8">
                  <c:v>1.4114</c:v>
                </c:pt>
                <c:pt idx="9">
                  <c:v>1.3713</c:v>
                </c:pt>
                <c:pt idx="10">
                  <c:v>1.3429</c:v>
                </c:pt>
                <c:pt idx="11">
                  <c:v>1.3433999999999999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2-483A-A144-D4C511EE79E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'2L5LT8ST100I'!$L$22:$L$33</c:f>
              <c:numCache>
                <c:formatCode>0.0000</c:formatCode>
                <c:ptCount val="12"/>
                <c:pt idx="0">
                  <c:v>5.2004999999999999</c:v>
                </c:pt>
                <c:pt idx="1">
                  <c:v>3.4597000000000002</c:v>
                </c:pt>
                <c:pt idx="2">
                  <c:v>3.9091</c:v>
                </c:pt>
                <c:pt idx="3">
                  <c:v>3.871</c:v>
                </c:pt>
                <c:pt idx="4">
                  <c:v>3.0897000000000001</c:v>
                </c:pt>
                <c:pt idx="5">
                  <c:v>2.3321999999999998</c:v>
                </c:pt>
                <c:pt idx="6">
                  <c:v>2.5607000000000002</c:v>
                </c:pt>
                <c:pt idx="7">
                  <c:v>2.8502999999999998</c:v>
                </c:pt>
                <c:pt idx="8">
                  <c:v>1.9201999999999999</c:v>
                </c:pt>
                <c:pt idx="9">
                  <c:v>1.8315999999999999</c:v>
                </c:pt>
                <c:pt idx="10">
                  <c:v>1.8229</c:v>
                </c:pt>
                <c:pt idx="11">
                  <c:v>2.1444999999999999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2-483A-A144-D4C511EE79EA}"/>
            </c:ext>
          </c:extLst>
        </c:ser>
        <c:ser>
          <c:idx val="4"/>
          <c:order val="4"/>
          <c:tx>
            <c:strRef>
              <c:f>'2L5LT8ST100I'!$I$21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('2L5LT8ST100I'!$O$5,'2L5LT8ST100I'!$O$9,'2L5LT8ST100I'!$O$13)</c:f>
              <c:numCache>
                <c:formatCode>0.0000</c:formatCode>
                <c:ptCount val="3"/>
                <c:pt idx="0">
                  <c:v>3.5806</c:v>
                </c:pt>
                <c:pt idx="1">
                  <c:v>1.706375</c:v>
                </c:pt>
                <c:pt idx="2">
                  <c:v>1.3747499999999999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A2-483A-A144-D4C511EE79EA}"/>
            </c:ext>
          </c:extLst>
        </c:ser>
        <c:ser>
          <c:idx val="5"/>
          <c:order val="5"/>
          <c:tx>
            <c:strRef>
              <c:f>'2L5LT8ST100I'!$J$21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('2L5LT8ST100I'!$O$7,'2L5LT8ST100I'!$O$11,'2L5LT8ST100I'!$O$15)</c:f>
              <c:numCache>
                <c:formatCode>0.0000</c:formatCode>
                <c:ptCount val="3"/>
                <c:pt idx="0">
                  <c:v>4.0901499999999995</c:v>
                </c:pt>
                <c:pt idx="1">
                  <c:v>2.6845749999999997</c:v>
                </c:pt>
                <c:pt idx="2">
                  <c:v>1.8942000000000001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A2-483A-A144-D4C511EE79EA}"/>
            </c:ext>
          </c:extLst>
        </c:ser>
        <c:ser>
          <c:idx val="6"/>
          <c:order val="6"/>
          <c:tx>
            <c:strRef>
              <c:f>'2L5LT8ST100I'!$K$21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('2L5LT8ST100I'!$O$6,'2L5LT8ST100I'!$O$10,'2L5LT8ST100I'!$O$14)</c:f>
              <c:numCache>
                <c:formatCode>0.0000</c:formatCode>
                <c:ptCount val="3"/>
                <c:pt idx="0">
                  <c:v>3.5773000000000001</c:v>
                </c:pt>
                <c:pt idx="1">
                  <c:v>1.698725</c:v>
                </c:pt>
                <c:pt idx="2">
                  <c:v>1.3672500000000001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A2-483A-A144-D4C511EE79EA}"/>
            </c:ext>
          </c:extLst>
        </c:ser>
        <c:ser>
          <c:idx val="7"/>
          <c:order val="7"/>
          <c:tx>
            <c:strRef>
              <c:f>'2L5LT8ST100I'!$L$21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('2L5LT8ST100I'!$O$8,'2L5LT8ST100I'!$O$12,'2L5LT8ST100I'!$O$16)</c:f>
              <c:numCache>
                <c:formatCode>0.0000</c:formatCode>
                <c:ptCount val="3"/>
                <c:pt idx="0">
                  <c:v>4.1100750000000001</c:v>
                </c:pt>
                <c:pt idx="1">
                  <c:v>2.7082249999999997</c:v>
                </c:pt>
                <c:pt idx="2">
                  <c:v>1.9298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A2-483A-A144-D4C511EE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'2L5LT12ST37T'!$C$22:$C$33</c:f>
              <c:numCache>
                <c:formatCode>0.0000</c:formatCode>
                <c:ptCount val="12"/>
                <c:pt idx="0">
                  <c:v>5.1603000000000003</c:v>
                </c:pt>
                <c:pt idx="1">
                  <c:v>4.7557999999999998</c:v>
                </c:pt>
                <c:pt idx="2">
                  <c:v>6.6601999999999997</c:v>
                </c:pt>
                <c:pt idx="3">
                  <c:v>5.1308999999999996</c:v>
                </c:pt>
                <c:pt idx="4">
                  <c:v>4.6609999999999996</c:v>
                </c:pt>
                <c:pt idx="5">
                  <c:v>5.5873999999999997</c:v>
                </c:pt>
                <c:pt idx="6">
                  <c:v>5.4360999999999997</c:v>
                </c:pt>
                <c:pt idx="7">
                  <c:v>4.3030999999999997</c:v>
                </c:pt>
                <c:pt idx="8">
                  <c:v>3.5301999999999998</c:v>
                </c:pt>
                <c:pt idx="9">
                  <c:v>4.024</c:v>
                </c:pt>
                <c:pt idx="10">
                  <c:v>4.1821000000000002</c:v>
                </c:pt>
                <c:pt idx="11">
                  <c:v>4.2072000000000003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2B1-A7FC-AB4B047F6F9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'2L5LT12ST37T'!$D$22:$D$33</c:f>
              <c:numCache>
                <c:formatCode>0.0000</c:formatCode>
                <c:ptCount val="12"/>
                <c:pt idx="0">
                  <c:v>5.5545</c:v>
                </c:pt>
                <c:pt idx="1">
                  <c:v>5.3433000000000002</c:v>
                </c:pt>
                <c:pt idx="2">
                  <c:v>5.5545</c:v>
                </c:pt>
                <c:pt idx="3">
                  <c:v>5.9295</c:v>
                </c:pt>
                <c:pt idx="4">
                  <c:v>4.6257000000000001</c:v>
                </c:pt>
                <c:pt idx="5">
                  <c:v>4.9306000000000001</c:v>
                </c:pt>
                <c:pt idx="6">
                  <c:v>5.5542999999999996</c:v>
                </c:pt>
                <c:pt idx="7">
                  <c:v>5.3430999999999997</c:v>
                </c:pt>
                <c:pt idx="8">
                  <c:v>4.1920999999999999</c:v>
                </c:pt>
                <c:pt idx="9">
                  <c:v>4.3209999999999997</c:v>
                </c:pt>
                <c:pt idx="10">
                  <c:v>4.4981</c:v>
                </c:pt>
                <c:pt idx="11">
                  <c:v>4.4188999999999998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E-42B1-A7FC-AB4B047F6F9D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'2L5LT12ST37T'!$E$22:$E$33</c:f>
              <c:numCache>
                <c:formatCode>0.0000</c:formatCode>
                <c:ptCount val="12"/>
                <c:pt idx="0">
                  <c:v>6.6708999999999996</c:v>
                </c:pt>
                <c:pt idx="1">
                  <c:v>5.0002000000000004</c:v>
                </c:pt>
                <c:pt idx="2">
                  <c:v>5.5004999999999997</c:v>
                </c:pt>
                <c:pt idx="3">
                  <c:v>4.3761000000000001</c:v>
                </c:pt>
                <c:pt idx="4">
                  <c:v>5.7008999999999999</c:v>
                </c:pt>
                <c:pt idx="5">
                  <c:v>5.0509000000000004</c:v>
                </c:pt>
                <c:pt idx="6">
                  <c:v>4.6582999999999997</c:v>
                </c:pt>
                <c:pt idx="7">
                  <c:v>6.7793999999999999</c:v>
                </c:pt>
                <c:pt idx="8">
                  <c:v>4.5472000000000001</c:v>
                </c:pt>
                <c:pt idx="9">
                  <c:v>3.9392999999999998</c:v>
                </c:pt>
                <c:pt idx="10">
                  <c:v>3.7317</c:v>
                </c:pt>
                <c:pt idx="11">
                  <c:v>3.5832999999999999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E-42B1-A7FC-AB4B047F6F9D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'2L5LT12ST37T'!$F$22:$F$33</c:f>
              <c:numCache>
                <c:formatCode>0.0000</c:formatCode>
                <c:ptCount val="12"/>
                <c:pt idx="0">
                  <c:v>4.8132000000000001</c:v>
                </c:pt>
                <c:pt idx="1">
                  <c:v>4.6961000000000004</c:v>
                </c:pt>
                <c:pt idx="2">
                  <c:v>4.4419000000000004</c:v>
                </c:pt>
                <c:pt idx="3">
                  <c:v>4.1988000000000003</c:v>
                </c:pt>
                <c:pt idx="4">
                  <c:v>5.0659000000000001</c:v>
                </c:pt>
                <c:pt idx="5">
                  <c:v>4.4950000000000001</c:v>
                </c:pt>
                <c:pt idx="6">
                  <c:v>4.5190999999999999</c:v>
                </c:pt>
                <c:pt idx="7">
                  <c:v>4.2523999999999997</c:v>
                </c:pt>
                <c:pt idx="8">
                  <c:v>3.9803000000000002</c:v>
                </c:pt>
                <c:pt idx="9">
                  <c:v>3.6768999999999998</c:v>
                </c:pt>
                <c:pt idx="10">
                  <c:v>3.488</c:v>
                </c:pt>
                <c:pt idx="11">
                  <c:v>3.3426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E-42B1-A7FC-AB4B047F6F9D}"/>
            </c:ext>
          </c:extLst>
        </c:ser>
        <c:ser>
          <c:idx val="4"/>
          <c:order val="4"/>
          <c:tx>
            <c:strRef>
              <c:f>'2L5LT12ST37T'!$C$21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('2L5LT12ST37T'!$H$5,'2L5LT12ST37T'!$H$9,'2L5LT12ST37T'!$H$13)</c:f>
              <c:numCache>
                <c:formatCode>0.0000</c:formatCode>
                <c:ptCount val="3"/>
                <c:pt idx="0">
                  <c:v>5.4268000000000001</c:v>
                </c:pt>
                <c:pt idx="1">
                  <c:v>4.9969000000000001</c:v>
                </c:pt>
                <c:pt idx="2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E-42B1-A7FC-AB4B047F6F9D}"/>
            </c:ext>
          </c:extLst>
        </c:ser>
        <c:ser>
          <c:idx val="5"/>
          <c:order val="5"/>
          <c:tx>
            <c:strRef>
              <c:f>'2L5LT12ST37T'!$D$21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('2L5LT12ST37T'!$H$7,'2L5LT12ST37T'!$H$11,'2L5LT12ST37T'!$H$15)</c:f>
              <c:numCache>
                <c:formatCode>0.0000</c:formatCode>
                <c:ptCount val="3"/>
                <c:pt idx="0">
                  <c:v>5.5954500000000005</c:v>
                </c:pt>
                <c:pt idx="1">
                  <c:v>5.1134249999999994</c:v>
                </c:pt>
                <c:pt idx="2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E-42B1-A7FC-AB4B047F6F9D}"/>
            </c:ext>
          </c:extLst>
        </c:ser>
        <c:ser>
          <c:idx val="6"/>
          <c:order val="6"/>
          <c:tx>
            <c:strRef>
              <c:f>'2L5LT12ST37T'!$E$21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('2L5LT12ST37T'!$H$6,'2L5LT12ST37T'!$H$10,'2L5LT12ST37T'!$H$14)</c:f>
              <c:numCache>
                <c:formatCode>0.0000</c:formatCode>
                <c:ptCount val="3"/>
                <c:pt idx="0">
                  <c:v>5.3869249999999997</c:v>
                </c:pt>
                <c:pt idx="1">
                  <c:v>5.5473749999999997</c:v>
                </c:pt>
                <c:pt idx="2">
                  <c:v>3.9503749999999997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E-42B1-A7FC-AB4B047F6F9D}"/>
            </c:ext>
          </c:extLst>
        </c:ser>
        <c:ser>
          <c:idx val="7"/>
          <c:order val="7"/>
          <c:tx>
            <c:strRef>
              <c:f>'2L5LT12ST37T'!$F$21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('2L5LT12ST37T'!$H$8,'2L5LT12ST37T'!$H$12,'2L5LT12ST37T'!$H$16)</c:f>
              <c:numCache>
                <c:formatCode>0.0000</c:formatCode>
                <c:ptCount val="3"/>
                <c:pt idx="0">
                  <c:v>4.5374999999999996</c:v>
                </c:pt>
                <c:pt idx="1">
                  <c:v>4.5831</c:v>
                </c:pt>
                <c:pt idx="2">
                  <c:v>3.62195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CE-42B1-A7FC-AB4B047F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'2L5LT12ST37T'!$I$22:$I$33</c:f>
              <c:numCache>
                <c:formatCode>0.0000</c:formatCode>
                <c:ptCount val="12"/>
                <c:pt idx="0">
                  <c:v>2.6566999999999998</c:v>
                </c:pt>
                <c:pt idx="1">
                  <c:v>1.8156000000000001</c:v>
                </c:pt>
                <c:pt idx="2">
                  <c:v>2.4485999999999999</c:v>
                </c:pt>
                <c:pt idx="3">
                  <c:v>1.9912000000000001</c:v>
                </c:pt>
                <c:pt idx="4">
                  <c:v>1.2983</c:v>
                </c:pt>
                <c:pt idx="5">
                  <c:v>1.2730999999999999</c:v>
                </c:pt>
                <c:pt idx="6">
                  <c:v>1.3072999999999999</c:v>
                </c:pt>
                <c:pt idx="7">
                  <c:v>1.2521</c:v>
                </c:pt>
                <c:pt idx="8">
                  <c:v>0.68910000000000005</c:v>
                </c:pt>
                <c:pt idx="9">
                  <c:v>0.65180000000000005</c:v>
                </c:pt>
                <c:pt idx="10">
                  <c:v>0.64359999999999995</c:v>
                </c:pt>
                <c:pt idx="11">
                  <c:v>0.63439999999999996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4-47E5-B1A9-E5266E19A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'2L5LT12ST37T'!$J$22:$J$33</c:f>
              <c:numCache>
                <c:formatCode>0.0000</c:formatCode>
                <c:ptCount val="12"/>
                <c:pt idx="0">
                  <c:v>1.9622999999999999</c:v>
                </c:pt>
                <c:pt idx="1">
                  <c:v>1.7903</c:v>
                </c:pt>
                <c:pt idx="2">
                  <c:v>1.8134999999999999</c:v>
                </c:pt>
                <c:pt idx="3">
                  <c:v>1.8591</c:v>
                </c:pt>
                <c:pt idx="4">
                  <c:v>1.3587</c:v>
                </c:pt>
                <c:pt idx="5">
                  <c:v>1.3965000000000001</c:v>
                </c:pt>
                <c:pt idx="6">
                  <c:v>1.3958999999999999</c:v>
                </c:pt>
                <c:pt idx="7">
                  <c:v>1.3389</c:v>
                </c:pt>
                <c:pt idx="8">
                  <c:v>0.876</c:v>
                </c:pt>
                <c:pt idx="9">
                  <c:v>0.77939999999999998</c:v>
                </c:pt>
                <c:pt idx="10">
                  <c:v>0.77810000000000001</c:v>
                </c:pt>
                <c:pt idx="11">
                  <c:v>0.78069999999999995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4-47E5-B1A9-E5266E19AB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'2L5LT12ST37T'!$K$22:$K$33</c:f>
              <c:numCache>
                <c:formatCode>0.0000</c:formatCode>
                <c:ptCount val="12"/>
                <c:pt idx="0">
                  <c:v>2.6366000000000001</c:v>
                </c:pt>
                <c:pt idx="1">
                  <c:v>1.8126</c:v>
                </c:pt>
                <c:pt idx="2">
                  <c:v>2.4657</c:v>
                </c:pt>
                <c:pt idx="3">
                  <c:v>2.0013000000000001</c:v>
                </c:pt>
                <c:pt idx="4">
                  <c:v>1.2808999999999999</c:v>
                </c:pt>
                <c:pt idx="5">
                  <c:v>1.2827</c:v>
                </c:pt>
                <c:pt idx="6">
                  <c:v>1.3219000000000001</c:v>
                </c:pt>
                <c:pt idx="7">
                  <c:v>1.2129000000000001</c:v>
                </c:pt>
                <c:pt idx="8">
                  <c:v>0.66590000000000005</c:v>
                </c:pt>
                <c:pt idx="9">
                  <c:v>0.65390000000000004</c:v>
                </c:pt>
                <c:pt idx="10">
                  <c:v>0.65539999999999998</c:v>
                </c:pt>
                <c:pt idx="1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4-47E5-B1A9-E5266E19AB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D4-47E5-B1A9-E5266E19ABD4}"/>
              </c:ext>
            </c:extLst>
          </c:dPt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'2L5LT12ST37T'!$L$22:$L$33</c:f>
              <c:numCache>
                <c:formatCode>0.0000</c:formatCode>
                <c:ptCount val="12"/>
                <c:pt idx="0">
                  <c:v>1.9722999999999999</c:v>
                </c:pt>
                <c:pt idx="1">
                  <c:v>1.7990999999999999</c:v>
                </c:pt>
                <c:pt idx="2">
                  <c:v>1.8287</c:v>
                </c:pt>
                <c:pt idx="3">
                  <c:v>1.8839999999999999</c:v>
                </c:pt>
                <c:pt idx="4">
                  <c:v>1.3513999999999999</c:v>
                </c:pt>
                <c:pt idx="5">
                  <c:v>1.4041999999999999</c:v>
                </c:pt>
                <c:pt idx="6">
                  <c:v>1.4146000000000001</c:v>
                </c:pt>
                <c:pt idx="7">
                  <c:v>1.3585</c:v>
                </c:pt>
                <c:pt idx="8">
                  <c:v>0.88100000000000001</c:v>
                </c:pt>
                <c:pt idx="9">
                  <c:v>0.79479999999999995</c:v>
                </c:pt>
                <c:pt idx="10">
                  <c:v>0.80320000000000003</c:v>
                </c:pt>
                <c:pt idx="11">
                  <c:v>0.80740000000000001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4-47E5-B1A9-E5266E19ABD4}"/>
            </c:ext>
          </c:extLst>
        </c:ser>
        <c:ser>
          <c:idx val="4"/>
          <c:order val="4"/>
          <c:tx>
            <c:strRef>
              <c:f>'2L5LT12ST37T'!$I$21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('2L5LT12ST37T'!$O$5,'2L5LT12ST37T'!$O$9,'2L5LT12ST37T'!$O$13)</c:f>
              <c:numCache>
                <c:formatCode>0.0000</c:formatCode>
                <c:ptCount val="3"/>
                <c:pt idx="0">
                  <c:v>2.2280249999999997</c:v>
                </c:pt>
                <c:pt idx="1">
                  <c:v>1.2826999999999997</c:v>
                </c:pt>
                <c:pt idx="2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4-47E5-B1A9-E5266E19ABD4}"/>
            </c:ext>
          </c:extLst>
        </c:ser>
        <c:ser>
          <c:idx val="5"/>
          <c:order val="5"/>
          <c:tx>
            <c:strRef>
              <c:f>'2L5LT12ST37T'!$J$21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('2L5LT12ST37T'!$O$7,'2L5LT12ST37T'!$O$11,'2L5LT12ST37T'!$O$15)</c:f>
              <c:numCache>
                <c:formatCode>0.0000</c:formatCode>
                <c:ptCount val="3"/>
                <c:pt idx="0">
                  <c:v>1.8563000000000001</c:v>
                </c:pt>
                <c:pt idx="1">
                  <c:v>1.3725000000000001</c:v>
                </c:pt>
                <c:pt idx="2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D4-47E5-B1A9-E5266E19ABD4}"/>
            </c:ext>
          </c:extLst>
        </c:ser>
        <c:ser>
          <c:idx val="6"/>
          <c:order val="6"/>
          <c:tx>
            <c:strRef>
              <c:f>'2L5LT12ST37T'!$K$21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('2L5LT12ST37T'!$O$6,'2L5LT12ST37T'!$O$10,'2L5LT12ST37T'!$O$14)</c:f>
              <c:numCache>
                <c:formatCode>0.0000</c:formatCode>
                <c:ptCount val="3"/>
                <c:pt idx="0">
                  <c:v>2.22905</c:v>
                </c:pt>
                <c:pt idx="1">
                  <c:v>1.2746000000000002</c:v>
                </c:pt>
                <c:pt idx="2">
                  <c:v>0.65654999999999997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D4-47E5-B1A9-E5266E19ABD4}"/>
            </c:ext>
          </c:extLst>
        </c:ser>
        <c:ser>
          <c:idx val="7"/>
          <c:order val="7"/>
          <c:tx>
            <c:strRef>
              <c:f>'2L5LT12ST37T'!$L$21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('2L5LT12ST37T'!$O$8,'2L5LT12ST37T'!$O$12,'2L5LT12ST37T'!$O$16)</c:f>
              <c:numCache>
                <c:formatCode>0.0000</c:formatCode>
                <c:ptCount val="3"/>
                <c:pt idx="0">
                  <c:v>1.8710249999999999</c:v>
                </c:pt>
                <c:pt idx="1">
                  <c:v>1.3821749999999999</c:v>
                </c:pt>
                <c:pt idx="2">
                  <c:v>0.8216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D4-47E5-B1A9-E5266E1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'2L5LT12ST100I'!$C$22:$C$33</c:f>
              <c:numCache>
                <c:formatCode>0.0000</c:formatCode>
                <c:ptCount val="12"/>
                <c:pt idx="0">
                  <c:v>10.488</c:v>
                </c:pt>
                <c:pt idx="1">
                  <c:v>9.9210999999999991</c:v>
                </c:pt>
                <c:pt idx="2">
                  <c:v>10.6614</c:v>
                </c:pt>
                <c:pt idx="3">
                  <c:v>11.281499999999999</c:v>
                </c:pt>
                <c:pt idx="4">
                  <c:v>9.9268000000000001</c:v>
                </c:pt>
                <c:pt idx="5">
                  <c:v>10.5769</c:v>
                </c:pt>
                <c:pt idx="6">
                  <c:v>10.8895</c:v>
                </c:pt>
                <c:pt idx="7">
                  <c:v>10.719200000000001</c:v>
                </c:pt>
                <c:pt idx="8">
                  <c:v>8.7499000000000002</c:v>
                </c:pt>
                <c:pt idx="9">
                  <c:v>9.2912999999999997</c:v>
                </c:pt>
                <c:pt idx="10">
                  <c:v>9.0045999999999999</c:v>
                </c:pt>
                <c:pt idx="11">
                  <c:v>9.4573999999999998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E-446F-B4F9-7D219B7108B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'2L5LT12ST100I'!$D$22:$D$33</c:f>
              <c:numCache>
                <c:formatCode>0.0000</c:formatCode>
                <c:ptCount val="12"/>
                <c:pt idx="0">
                  <c:v>9.9090000000000007</c:v>
                </c:pt>
                <c:pt idx="1">
                  <c:v>10.488899999999999</c:v>
                </c:pt>
                <c:pt idx="2">
                  <c:v>11.049799999999999</c:v>
                </c:pt>
                <c:pt idx="3">
                  <c:v>11.2371</c:v>
                </c:pt>
                <c:pt idx="4">
                  <c:v>10.3148</c:v>
                </c:pt>
                <c:pt idx="5">
                  <c:v>10.870900000000001</c:v>
                </c:pt>
                <c:pt idx="6">
                  <c:v>11.650600000000001</c:v>
                </c:pt>
                <c:pt idx="7">
                  <c:v>11.255800000000001</c:v>
                </c:pt>
                <c:pt idx="8">
                  <c:v>9.9201999999999995</c:v>
                </c:pt>
                <c:pt idx="9">
                  <c:v>9.8369</c:v>
                </c:pt>
                <c:pt idx="10">
                  <c:v>9.9818999999999996</c:v>
                </c:pt>
                <c:pt idx="11">
                  <c:v>10.329499999999999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E-446F-B4F9-7D219B7108B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'2L5LT12ST100I'!$E$22:$E$33</c:f>
              <c:numCache>
                <c:formatCode>0.0000</c:formatCode>
                <c:ptCount val="12"/>
                <c:pt idx="0">
                  <c:v>6.6829000000000001</c:v>
                </c:pt>
                <c:pt idx="1">
                  <c:v>6.3342000000000001</c:v>
                </c:pt>
                <c:pt idx="2">
                  <c:v>6.3571</c:v>
                </c:pt>
                <c:pt idx="3">
                  <c:v>6.3628999999999998</c:v>
                </c:pt>
                <c:pt idx="4">
                  <c:v>11.3962</c:v>
                </c:pt>
                <c:pt idx="5">
                  <c:v>10.6058</c:v>
                </c:pt>
                <c:pt idx="6">
                  <c:v>9.3745999999999992</c:v>
                </c:pt>
                <c:pt idx="7">
                  <c:v>9.4016000000000002</c:v>
                </c:pt>
                <c:pt idx="8">
                  <c:v>8.7690000000000001</c:v>
                </c:pt>
                <c:pt idx="9">
                  <c:v>8.1143000000000001</c:v>
                </c:pt>
                <c:pt idx="10">
                  <c:v>7.8456999999999999</c:v>
                </c:pt>
                <c:pt idx="11">
                  <c:v>7.5936000000000003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E-446F-B4F9-7D219B7108B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'2L5LT12ST100I'!$F$22:$F$33</c:f>
              <c:numCache>
                <c:formatCode>0.0000</c:formatCode>
                <c:ptCount val="12"/>
                <c:pt idx="0">
                  <c:v>30.812609999999999</c:v>
                </c:pt>
                <c:pt idx="1">
                  <c:v>19.896599999999999</c:v>
                </c:pt>
                <c:pt idx="2">
                  <c:v>17.308599999999998</c:v>
                </c:pt>
                <c:pt idx="3">
                  <c:v>15.7736</c:v>
                </c:pt>
                <c:pt idx="4">
                  <c:v>10.271599999999999</c:v>
                </c:pt>
                <c:pt idx="5">
                  <c:v>9.3947000000000003</c:v>
                </c:pt>
                <c:pt idx="6">
                  <c:v>9.3740000000000006</c:v>
                </c:pt>
                <c:pt idx="7">
                  <c:v>8.8777000000000008</c:v>
                </c:pt>
                <c:pt idx="8">
                  <c:v>8.3284000000000002</c:v>
                </c:pt>
                <c:pt idx="9">
                  <c:v>7.8636999999999997</c:v>
                </c:pt>
                <c:pt idx="10">
                  <c:v>7.6650999999999998</c:v>
                </c:pt>
                <c:pt idx="11">
                  <c:v>7.5613999999999999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E-446F-B4F9-7D219B7108BA}"/>
            </c:ext>
          </c:extLst>
        </c:ser>
        <c:ser>
          <c:idx val="4"/>
          <c:order val="4"/>
          <c:tx>
            <c:strRef>
              <c:f>'2L5LT12ST100I'!$C$21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('2L5LT12ST100I'!$H$5,'2L5LT12ST100I'!$H$9,'2L5LT12ST100I'!$H$13)</c:f>
              <c:numCache>
                <c:formatCode>0.0000</c:formatCode>
                <c:ptCount val="3"/>
                <c:pt idx="0">
                  <c:v>10.587999999999999</c:v>
                </c:pt>
                <c:pt idx="1">
                  <c:v>10.5281</c:v>
                </c:pt>
                <c:pt idx="2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FE-446F-B4F9-7D219B7108BA}"/>
            </c:ext>
          </c:extLst>
        </c:ser>
        <c:ser>
          <c:idx val="5"/>
          <c:order val="5"/>
          <c:tx>
            <c:strRef>
              <c:f>'2L5LT12ST100I'!$D$21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('2L5LT12ST100I'!$H$7,'2L5LT12ST100I'!$H$11,'2L5LT12ST100I'!$H$15)</c:f>
              <c:numCache>
                <c:formatCode>0.0000</c:formatCode>
                <c:ptCount val="3"/>
                <c:pt idx="0">
                  <c:v>10.671199999999999</c:v>
                </c:pt>
                <c:pt idx="1">
                  <c:v>11.023025000000001</c:v>
                </c:pt>
                <c:pt idx="2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E-446F-B4F9-7D219B7108BA}"/>
            </c:ext>
          </c:extLst>
        </c:ser>
        <c:ser>
          <c:idx val="6"/>
          <c:order val="6"/>
          <c:tx>
            <c:strRef>
              <c:f>'2L5LT12ST100I'!$E$21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('2L5LT12ST100I'!$H$6,'2L5LT12ST100I'!$H$10,'2L5LT12ST100I'!$H$14)</c:f>
              <c:numCache>
                <c:formatCode>0.0000</c:formatCode>
                <c:ptCount val="3"/>
                <c:pt idx="0">
                  <c:v>6.4342749999999995</c:v>
                </c:pt>
                <c:pt idx="1">
                  <c:v>10.194550000000001</c:v>
                </c:pt>
                <c:pt idx="2">
                  <c:v>8.0806500000000003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FE-446F-B4F9-7D219B7108BA}"/>
            </c:ext>
          </c:extLst>
        </c:ser>
        <c:ser>
          <c:idx val="7"/>
          <c:order val="7"/>
          <c:tx>
            <c:strRef>
              <c:f>'2L5LT12ST100I'!$F$21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('2L5LT12ST100I'!$H$8,'2L5LT12ST100I'!$H$12,'2L5LT12ST100I'!$H$16)</c:f>
              <c:numCache>
                <c:formatCode>0.0000</c:formatCode>
                <c:ptCount val="3"/>
                <c:pt idx="0">
                  <c:v>20.9478525</c:v>
                </c:pt>
                <c:pt idx="1">
                  <c:v>9.4795000000000016</c:v>
                </c:pt>
                <c:pt idx="2">
                  <c:v>7.8546499999999995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FE-446F-B4F9-7D219B7108B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3-4853-B077-41C80AB1ABF5}"/>
              </c:ext>
            </c:extLst>
          </c:dPt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('2L5LT12ST100I'!$I$5,'2L5LT12ST100I'!$I$9,'2L5LT12ST100I'!$I$13)</c:f>
              <c:numCache>
                <c:formatCode>0.0000</c:formatCode>
                <c:ptCount val="3"/>
                <c:pt idx="0">
                  <c:v>13.4467</c:v>
                </c:pt>
                <c:pt idx="1">
                  <c:v>10.705299999999999</c:v>
                </c:pt>
                <c:pt idx="2">
                  <c:v>10.869300000000001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3-4853-B077-41C80AB1ABF5}"/>
            </c:ext>
          </c:extLst>
        </c:ser>
        <c:ser>
          <c:idx val="9"/>
          <c:order val="9"/>
          <c:tx>
            <c:v>k CW restest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('2L5LT12ST100I'!$I$7,'2L5LT12ST100I'!$I$11,'2L5LT12ST100I'!$I$15)</c:f>
              <c:numCache>
                <c:formatCode>0.0000</c:formatCode>
                <c:ptCount val="3"/>
                <c:pt idx="0">
                  <c:v>11.091699999999999</c:v>
                </c:pt>
                <c:pt idx="1">
                  <c:v>13.0189</c:v>
                </c:pt>
                <c:pt idx="2">
                  <c:v>11.974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3-4853-B077-41C80AB1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'2L5LT12ST100I'!$I$22:$I$33</c:f>
              <c:numCache>
                <c:formatCode>0.0000</c:formatCode>
                <c:ptCount val="12"/>
                <c:pt idx="0">
                  <c:v>4.3205999999999998</c:v>
                </c:pt>
                <c:pt idx="1">
                  <c:v>4.1578999999999997</c:v>
                </c:pt>
                <c:pt idx="2">
                  <c:v>4.7119999999999997</c:v>
                </c:pt>
                <c:pt idx="3">
                  <c:v>4.7812999999999999</c:v>
                </c:pt>
                <c:pt idx="4">
                  <c:v>3.1831</c:v>
                </c:pt>
                <c:pt idx="5">
                  <c:v>3.1897000000000002</c:v>
                </c:pt>
                <c:pt idx="6">
                  <c:v>3.1541999999999999</c:v>
                </c:pt>
                <c:pt idx="7">
                  <c:v>3.0308999999999999</c:v>
                </c:pt>
                <c:pt idx="8">
                  <c:v>1.5531999999999999</c:v>
                </c:pt>
                <c:pt idx="9">
                  <c:v>1.5647</c:v>
                </c:pt>
                <c:pt idx="10">
                  <c:v>1.5061</c:v>
                </c:pt>
                <c:pt idx="11">
                  <c:v>1.5419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415-852C-8CB55D229B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'2L5LT12ST100I'!$J$22:$J$33</c:f>
              <c:numCache>
                <c:formatCode>0.0000</c:formatCode>
                <c:ptCount val="12"/>
                <c:pt idx="0">
                  <c:v>5.9132999999999996</c:v>
                </c:pt>
                <c:pt idx="1">
                  <c:v>5.3465999999999996</c:v>
                </c:pt>
                <c:pt idx="2">
                  <c:v>5.4249000000000001</c:v>
                </c:pt>
                <c:pt idx="3">
                  <c:v>5.1319999999999997</c:v>
                </c:pt>
                <c:pt idx="4">
                  <c:v>3.9001999999999999</c:v>
                </c:pt>
                <c:pt idx="5">
                  <c:v>3.5257000000000001</c:v>
                </c:pt>
                <c:pt idx="6">
                  <c:v>3.7319</c:v>
                </c:pt>
                <c:pt idx="7">
                  <c:v>3.92</c:v>
                </c:pt>
                <c:pt idx="8">
                  <c:v>2.0848</c:v>
                </c:pt>
                <c:pt idx="9">
                  <c:v>2.0528</c:v>
                </c:pt>
                <c:pt idx="10">
                  <c:v>2.0909</c:v>
                </c:pt>
                <c:pt idx="11">
                  <c:v>2.0413999999999999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E-4415-852C-8CB55D229B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'2L5LT12ST100I'!$K$22:$K$33</c:f>
              <c:numCache>
                <c:formatCode>0.0000</c:formatCode>
                <c:ptCount val="12"/>
                <c:pt idx="0">
                  <c:v>4.3662999999999998</c:v>
                </c:pt>
                <c:pt idx="1">
                  <c:v>4.2001999999999997</c:v>
                </c:pt>
                <c:pt idx="2">
                  <c:v>4.7645999999999997</c:v>
                </c:pt>
                <c:pt idx="3">
                  <c:v>4.8460999999999999</c:v>
                </c:pt>
                <c:pt idx="4">
                  <c:v>3.1625000000000001</c:v>
                </c:pt>
                <c:pt idx="5">
                  <c:v>3.1892999999999998</c:v>
                </c:pt>
                <c:pt idx="6">
                  <c:v>3.1766000000000001</c:v>
                </c:pt>
                <c:pt idx="7">
                  <c:v>3.0487000000000002</c:v>
                </c:pt>
                <c:pt idx="8">
                  <c:v>1.5528</c:v>
                </c:pt>
                <c:pt idx="9">
                  <c:v>1.5893999999999999</c:v>
                </c:pt>
                <c:pt idx="10">
                  <c:v>1.5299</c:v>
                </c:pt>
                <c:pt idx="11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E-4415-852C-8CB55D229B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E-4415-852C-8CB55D229B41}"/>
              </c:ext>
            </c:extLst>
          </c:dPt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'2L5LT12ST100I'!$L$22:$L$33</c:f>
              <c:numCache>
                <c:formatCode>0.0000</c:formatCode>
                <c:ptCount val="12"/>
                <c:pt idx="0">
                  <c:v>5.7426000000000004</c:v>
                </c:pt>
                <c:pt idx="1">
                  <c:v>5.2565</c:v>
                </c:pt>
                <c:pt idx="2">
                  <c:v>5.3613999999999997</c:v>
                </c:pt>
                <c:pt idx="3">
                  <c:v>5.0854999999999997</c:v>
                </c:pt>
                <c:pt idx="4">
                  <c:v>3.9007000000000001</c:v>
                </c:pt>
                <c:pt idx="5">
                  <c:v>3.5442</c:v>
                </c:pt>
                <c:pt idx="6">
                  <c:v>3.7652000000000001</c:v>
                </c:pt>
                <c:pt idx="7">
                  <c:v>3.9544999999999999</c:v>
                </c:pt>
                <c:pt idx="8">
                  <c:v>2.1153</c:v>
                </c:pt>
                <c:pt idx="9">
                  <c:v>2.0912000000000002</c:v>
                </c:pt>
                <c:pt idx="10">
                  <c:v>2.1366000000000001</c:v>
                </c:pt>
                <c:pt idx="11">
                  <c:v>2.0956999999999999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E-4415-852C-8CB55D229B41}"/>
            </c:ext>
          </c:extLst>
        </c:ser>
        <c:ser>
          <c:idx val="4"/>
          <c:order val="4"/>
          <c:tx>
            <c:strRef>
              <c:f>'2L5LT12ST100I'!$I$21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('2L5LT12ST100I'!$O$5,'2L5LT12ST100I'!$O$9,'2L5LT12ST100I'!$O$13)</c:f>
              <c:numCache>
                <c:formatCode>0.0000</c:formatCode>
                <c:ptCount val="3"/>
                <c:pt idx="0">
                  <c:v>4.4929500000000004</c:v>
                </c:pt>
                <c:pt idx="1">
                  <c:v>3.139475</c:v>
                </c:pt>
                <c:pt idx="2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8E-4415-852C-8CB55D229B41}"/>
            </c:ext>
          </c:extLst>
        </c:ser>
        <c:ser>
          <c:idx val="5"/>
          <c:order val="5"/>
          <c:tx>
            <c:strRef>
              <c:f>'2L5LT12ST100I'!$J$21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('2L5LT12ST100I'!$O$7,'2L5LT12ST100I'!$O$11,'2L5LT12ST100I'!$O$15)</c:f>
              <c:numCache>
                <c:formatCode>0.0000</c:formatCode>
                <c:ptCount val="3"/>
                <c:pt idx="0">
                  <c:v>5.4542000000000002</c:v>
                </c:pt>
                <c:pt idx="1">
                  <c:v>3.76945</c:v>
                </c:pt>
                <c:pt idx="2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8E-4415-852C-8CB55D229B41}"/>
            </c:ext>
          </c:extLst>
        </c:ser>
        <c:ser>
          <c:idx val="6"/>
          <c:order val="6"/>
          <c:tx>
            <c:strRef>
              <c:f>'2L5LT12ST100I'!$K$21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('2L5LT12ST100I'!$O$6,'2L5LT12ST100I'!$O$10,'2L5LT12ST100I'!$O$14)</c:f>
              <c:numCache>
                <c:formatCode>0.0000</c:formatCode>
                <c:ptCount val="3"/>
                <c:pt idx="0">
                  <c:v>4.5442999999999998</c:v>
                </c:pt>
                <c:pt idx="1">
                  <c:v>3.1442749999999999</c:v>
                </c:pt>
                <c:pt idx="2">
                  <c:v>1.563275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8E-4415-852C-8CB55D229B41}"/>
            </c:ext>
          </c:extLst>
        </c:ser>
        <c:ser>
          <c:idx val="7"/>
          <c:order val="7"/>
          <c:tx>
            <c:strRef>
              <c:f>'2L5LT12ST100I'!$L$21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('2L5LT12ST100I'!$O$8,'2L5LT12ST100I'!$O$12,'2L5LT12ST100I'!$O$16)</c:f>
              <c:numCache>
                <c:formatCode>0.0000</c:formatCode>
                <c:ptCount val="3"/>
                <c:pt idx="0">
                  <c:v>5.3615000000000004</c:v>
                </c:pt>
                <c:pt idx="1">
                  <c:v>3.79115</c:v>
                </c:pt>
                <c:pt idx="2">
                  <c:v>2.1097000000000001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8E-4415-852C-8CB55D22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9-42DC-BEA4-D189C5D630B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9-42DC-BEA4-D189C5D630B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9-42DC-BEA4-D189C5D630B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9-42DC-BEA4-D189C5D6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3.8073626963776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6-4396-B6D7-25A707C30E81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717695583521456"/>
                  <c:y val="-3.074542195193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6-4396-B6D7-25A707C30E81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-6.4187221554078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6-4396-B6D7-25A707C30E81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6-4396-B6D7-25A707C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 </a:t>
                </a:r>
                <a:r>
                  <a:rPr lang="en-US"/>
                  <a:t>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1-4E81-98B6-AA05C1F55C79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1-4E81-98B6-AA05C1F55C79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1-4E81-98B6-AA05C1F55C79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11-4E81-98B6-AA05C1F5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Spring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D-4DA1-93CB-50095E6BBB77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D-4DA1-93CB-50095E6BBB77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3D-4DA1-93CB-50095E6BBB77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D-4DA1-93CB-50095E6B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7A9F8-F281-EF81-806E-E7D75370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FF32D-A451-F256-3A37-D899B990A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DFF48-1B5D-D478-5DDD-976CBCAA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A738A-3441-F0F7-5E64-524701CE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4C08A-CE00-4CDB-9955-24C57917A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E2969-7234-4BCA-8C42-D87023CE6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F538-6B6E-4F65-817B-C07D9907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91176-C122-4CA5-B3AF-E38DAC234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77FE-64C8-43A5-A0FF-C3AA0562D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E53EC-5745-4E37-868B-958C66A7E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43BF-A6BD-46C0-A30C-A3CFC0C1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4AC2D-1B01-4C15-BBEC-0A0F8AC8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8796E-AF3D-4B31-8F27-A24F6ACB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C30E8-2FE4-46B8-853A-DACD0182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5AEDB-3E1E-4224-B996-5CBC46E29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34052-BABF-431B-B7E7-3FC92BCA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FB733-891F-440B-B990-CFB29F78B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26ED0-7D3B-47A4-B346-BB6D5935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53275-42D2-4A05-951E-9A1E4FA6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74ACA-E619-4637-9E76-DC5C0ADB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B14B5-3210-4BFD-AD6B-2778495C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B0B3E-5371-4FA6-A098-316C0BFE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171449</xdr:rowOff>
    </xdr:from>
    <xdr:to>
      <xdr:col>5</xdr:col>
      <xdr:colOff>0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16636-A87E-2E34-57B9-7B06A71D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418A1-AB06-4F3B-B2E5-94ED83F9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0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0A242-7FD1-46A8-B156-5FE4B83A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39EAE-EEB7-42A1-BDA2-51D4864D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560295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71929-C38C-4028-B068-BDDEA1A19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560294</xdr:colOff>
      <xdr:row>23</xdr:row>
      <xdr:rowOff>19051</xdr:rowOff>
    </xdr:from>
    <xdr:to>
      <xdr:col>34</xdr:col>
      <xdr:colOff>437029</xdr:colOff>
      <xdr:row>40</xdr:row>
      <xdr:rowOff>85726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750B9-B04F-433A-BC38-3ECF44A6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41</xdr:row>
      <xdr:rowOff>19051</xdr:rowOff>
    </xdr:from>
    <xdr:to>
      <xdr:col>23</xdr:col>
      <xdr:colOff>560295</xdr:colOff>
      <xdr:row>58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C512D-25ED-44B4-A937-BEF202E3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560294</xdr:colOff>
      <xdr:row>41</xdr:row>
      <xdr:rowOff>19051</xdr:rowOff>
    </xdr:from>
    <xdr:to>
      <xdr:col>34</xdr:col>
      <xdr:colOff>437029</xdr:colOff>
      <xdr:row>58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0D3EE8-69B5-4502-85E7-E64F1D3F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544606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2B934-75DB-4C2C-96AA-C7C21EE9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537882</xdr:colOff>
      <xdr:row>6</xdr:row>
      <xdr:rowOff>19051</xdr:rowOff>
    </xdr:from>
    <xdr:to>
      <xdr:col>20</xdr:col>
      <xdr:colOff>396688</xdr:colOff>
      <xdr:row>23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EEEF1-7416-4628-8F79-D51F7F37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19051</xdr:rowOff>
    </xdr:from>
    <xdr:to>
      <xdr:col>9</xdr:col>
      <xdr:colOff>544606</xdr:colOff>
      <xdr:row>41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50138-9E5F-47E9-90A4-19EA0BA81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537882</xdr:colOff>
      <xdr:row>24</xdr:row>
      <xdr:rowOff>19051</xdr:rowOff>
    </xdr:from>
    <xdr:to>
      <xdr:col>20</xdr:col>
      <xdr:colOff>396688</xdr:colOff>
      <xdr:row>41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C66C6-D3B1-438D-A75C-F1CFBF2FE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9146B0-7A1E-98AD-18B4-3924211F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D40F9-00CA-4B86-A667-E2370863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10</xdr:row>
      <xdr:rowOff>0</xdr:rowOff>
    </xdr:from>
    <xdr:to>
      <xdr:col>39</xdr:col>
      <xdr:colOff>666750</xdr:colOff>
      <xdr:row>32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EAFEF-519B-42DD-B9C6-81A2A277E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39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977A10-C076-4C19-9595-DE251D481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14177-786B-4C46-9491-6D5DFE70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28</xdr:col>
      <xdr:colOff>2655</xdr:colOff>
      <xdr:row>56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0B135-50CF-41D2-BDE3-25EC8566B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10</xdr:row>
      <xdr:rowOff>0</xdr:rowOff>
    </xdr:from>
    <xdr:to>
      <xdr:col>39</xdr:col>
      <xdr:colOff>666750</xdr:colOff>
      <xdr:row>32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DC137-39E0-46E6-96F1-C0C237688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40</xdr:col>
      <xdr:colOff>2655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3CDB6-EB98-4C24-91A1-DB8395178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20269-7FE0-488C-B92D-4C608B3C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E7EA2-F22C-4646-BF7F-23AA89FC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F7F89-CDF9-40C9-82D3-07F63804E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5CA05-D4CC-43C0-894F-077A6B505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D706C-BAA2-4C52-A6CF-DD48F755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1D5A5-1641-480D-BEBF-5C08E772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72D9-BEB7-449E-942C-D1C7C419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7A1E9-79E8-431A-B448-D94E50509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DA7C-D7B7-4B54-A6FD-A6A7A665F5DB}">
  <sheetPr codeName="Sheet1"/>
  <dimension ref="A1:F30"/>
  <sheetViews>
    <sheetView topLeftCell="A19" zoomScale="85" zoomScaleNormal="85" workbookViewId="0">
      <selection activeCell="O28" sqref="O28"/>
    </sheetView>
  </sheetViews>
  <sheetFormatPr defaultRowHeight="15" x14ac:dyDescent="0.25"/>
  <cols>
    <col min="1" max="1" width="27.25" customWidth="1"/>
    <col min="2" max="3" width="19" customWidth="1"/>
    <col min="4" max="4" width="23.875" customWidth="1"/>
    <col min="10" max="10" width="23.625" customWidth="1"/>
  </cols>
  <sheetData>
    <row r="1" spans="1:6" x14ac:dyDescent="0.25">
      <c r="A1" s="18" t="s">
        <v>0</v>
      </c>
      <c r="B1" s="18" t="s">
        <v>1</v>
      </c>
      <c r="C1" s="18" t="s">
        <v>4</v>
      </c>
      <c r="D1" s="18" t="s">
        <v>50</v>
      </c>
      <c r="E1" s="18" t="s">
        <v>51</v>
      </c>
      <c r="F1" s="18" t="s">
        <v>52</v>
      </c>
    </row>
    <row r="2" spans="1:6" x14ac:dyDescent="0.25">
      <c r="A2" s="45" t="s">
        <v>5</v>
      </c>
      <c r="B2" t="s">
        <v>2</v>
      </c>
      <c r="C2" s="3">
        <v>65</v>
      </c>
      <c r="D2" s="37">
        <v>0.63</v>
      </c>
      <c r="E2">
        <v>2</v>
      </c>
      <c r="F2">
        <v>4</v>
      </c>
    </row>
    <row r="3" spans="1:6" x14ac:dyDescent="0.25">
      <c r="A3" s="46"/>
      <c r="B3" s="2" t="s">
        <v>3</v>
      </c>
      <c r="C3" s="4">
        <v>62</v>
      </c>
      <c r="D3" s="38">
        <v>0.98</v>
      </c>
      <c r="E3">
        <v>2</v>
      </c>
      <c r="F3">
        <v>4</v>
      </c>
    </row>
    <row r="4" spans="1:6" x14ac:dyDescent="0.25">
      <c r="A4" s="45" t="s">
        <v>6</v>
      </c>
      <c r="B4" t="s">
        <v>2</v>
      </c>
      <c r="C4" s="3">
        <v>65</v>
      </c>
      <c r="D4" s="37">
        <v>0.59</v>
      </c>
      <c r="E4">
        <v>2</v>
      </c>
      <c r="F4">
        <v>4</v>
      </c>
    </row>
    <row r="5" spans="1:6" x14ac:dyDescent="0.25">
      <c r="A5" s="46"/>
      <c r="B5" s="2" t="s">
        <v>3</v>
      </c>
      <c r="C5" s="4">
        <v>62</v>
      </c>
      <c r="D5" s="38">
        <v>0.79</v>
      </c>
      <c r="E5">
        <v>2</v>
      </c>
      <c r="F5">
        <v>4</v>
      </c>
    </row>
    <row r="6" spans="1:6" x14ac:dyDescent="0.25">
      <c r="A6" s="45" t="s">
        <v>7</v>
      </c>
      <c r="B6" t="s">
        <v>2</v>
      </c>
      <c r="C6" s="3">
        <v>61</v>
      </c>
      <c r="D6" s="37">
        <v>0.49</v>
      </c>
      <c r="E6">
        <v>3</v>
      </c>
      <c r="F6">
        <v>4</v>
      </c>
    </row>
    <row r="7" spans="1:6" x14ac:dyDescent="0.25">
      <c r="A7" s="46"/>
      <c r="B7" s="2" t="s">
        <v>3</v>
      </c>
      <c r="C7" s="4">
        <v>55</v>
      </c>
      <c r="D7" s="38">
        <v>0.54</v>
      </c>
      <c r="E7">
        <v>3</v>
      </c>
      <c r="F7">
        <v>4</v>
      </c>
    </row>
    <row r="8" spans="1:6" x14ac:dyDescent="0.25">
      <c r="A8" s="45" t="s">
        <v>8</v>
      </c>
      <c r="B8" t="s">
        <v>2</v>
      </c>
      <c r="C8" s="3">
        <v>67</v>
      </c>
      <c r="D8" s="37">
        <v>0.67</v>
      </c>
      <c r="E8">
        <v>3</v>
      </c>
      <c r="F8">
        <v>4</v>
      </c>
    </row>
    <row r="9" spans="1:6" x14ac:dyDescent="0.25">
      <c r="A9" s="46"/>
      <c r="B9" s="2" t="s">
        <v>3</v>
      </c>
      <c r="C9" s="4">
        <v>54</v>
      </c>
      <c r="D9" s="38">
        <v>0.98</v>
      </c>
      <c r="E9">
        <v>3</v>
      </c>
      <c r="F9">
        <v>4</v>
      </c>
    </row>
    <row r="10" spans="1:6" x14ac:dyDescent="0.25">
      <c r="A10" s="45" t="s">
        <v>9</v>
      </c>
      <c r="B10" t="s">
        <v>2</v>
      </c>
      <c r="C10" s="3">
        <v>60</v>
      </c>
      <c r="D10" s="37">
        <v>0.49</v>
      </c>
      <c r="E10">
        <v>4</v>
      </c>
      <c r="F10">
        <v>4</v>
      </c>
    </row>
    <row r="11" spans="1:6" x14ac:dyDescent="0.25">
      <c r="A11" s="46"/>
      <c r="B11" s="2" t="s">
        <v>3</v>
      </c>
      <c r="C11" s="4">
        <v>41</v>
      </c>
      <c r="D11" s="38">
        <v>0.64</v>
      </c>
      <c r="E11">
        <v>4</v>
      </c>
      <c r="F11">
        <v>4</v>
      </c>
    </row>
    <row r="12" spans="1:6" x14ac:dyDescent="0.25">
      <c r="A12" s="45" t="s">
        <v>10</v>
      </c>
      <c r="B12" t="s">
        <v>2</v>
      </c>
      <c r="C12" s="3">
        <v>54</v>
      </c>
      <c r="D12" s="37">
        <v>0.43</v>
      </c>
      <c r="E12">
        <v>4</v>
      </c>
      <c r="F12">
        <v>4</v>
      </c>
    </row>
    <row r="13" spans="1:6" x14ac:dyDescent="0.25">
      <c r="A13" s="46"/>
      <c r="B13" s="2" t="s">
        <v>3</v>
      </c>
      <c r="C13" s="4">
        <v>43</v>
      </c>
      <c r="D13" s="38">
        <v>0.51</v>
      </c>
      <c r="E13">
        <v>4</v>
      </c>
      <c r="F13">
        <v>4</v>
      </c>
    </row>
    <row r="14" spans="1:6" x14ac:dyDescent="0.25">
      <c r="A14" s="45" t="s">
        <v>11</v>
      </c>
      <c r="B14" t="s">
        <v>2</v>
      </c>
      <c r="C14" s="3">
        <v>48</v>
      </c>
      <c r="D14" s="37">
        <v>0.42</v>
      </c>
      <c r="E14">
        <v>5</v>
      </c>
      <c r="F14">
        <v>2</v>
      </c>
    </row>
    <row r="15" spans="1:6" x14ac:dyDescent="0.25">
      <c r="A15" s="46"/>
      <c r="B15" s="2" t="s">
        <v>3</v>
      </c>
      <c r="C15" s="4">
        <v>35</v>
      </c>
      <c r="D15" s="38">
        <v>0.86</v>
      </c>
      <c r="E15">
        <v>5</v>
      </c>
      <c r="F15">
        <v>2</v>
      </c>
    </row>
    <row r="16" spans="1:6" x14ac:dyDescent="0.25">
      <c r="A16" s="45" t="s">
        <v>12</v>
      </c>
      <c r="B16" t="s">
        <v>2</v>
      </c>
      <c r="C16" s="3">
        <v>45</v>
      </c>
      <c r="D16" s="37">
        <v>0.37</v>
      </c>
      <c r="E16">
        <v>5</v>
      </c>
      <c r="F16">
        <v>2</v>
      </c>
    </row>
    <row r="17" spans="1:6" x14ac:dyDescent="0.25">
      <c r="A17" s="46"/>
      <c r="B17" s="2" t="s">
        <v>3</v>
      </c>
      <c r="C17" s="4">
        <v>36</v>
      </c>
      <c r="D17" s="38">
        <v>0.35</v>
      </c>
      <c r="E17">
        <v>5</v>
      </c>
      <c r="F17">
        <v>2</v>
      </c>
    </row>
    <row r="18" spans="1:6" x14ac:dyDescent="0.25">
      <c r="A18" s="45" t="s">
        <v>13</v>
      </c>
      <c r="B18" t="s">
        <v>2</v>
      </c>
      <c r="C18" s="3">
        <v>45</v>
      </c>
      <c r="D18" s="37">
        <v>0.35</v>
      </c>
      <c r="E18">
        <v>5</v>
      </c>
      <c r="F18">
        <v>4</v>
      </c>
    </row>
    <row r="19" spans="1:6" x14ac:dyDescent="0.25">
      <c r="A19" s="46"/>
      <c r="B19" s="2" t="s">
        <v>3</v>
      </c>
      <c r="C19" s="4">
        <v>38</v>
      </c>
      <c r="D19" s="38">
        <v>0.54</v>
      </c>
      <c r="E19">
        <v>5</v>
      </c>
      <c r="F19">
        <v>4</v>
      </c>
    </row>
    <row r="20" spans="1:6" x14ac:dyDescent="0.25">
      <c r="A20" s="45" t="s">
        <v>14</v>
      </c>
      <c r="B20" t="s">
        <v>2</v>
      </c>
      <c r="C20" s="3">
        <v>45</v>
      </c>
      <c r="D20" s="37">
        <v>0.28999999999999998</v>
      </c>
      <c r="E20">
        <v>5</v>
      </c>
      <c r="F20">
        <v>4</v>
      </c>
    </row>
    <row r="21" spans="1:6" x14ac:dyDescent="0.25">
      <c r="A21" s="46"/>
      <c r="B21" s="2" t="s">
        <v>3</v>
      </c>
      <c r="C21" s="4">
        <v>36</v>
      </c>
      <c r="D21" s="38">
        <v>0.38</v>
      </c>
      <c r="E21">
        <v>5</v>
      </c>
      <c r="F21">
        <v>4</v>
      </c>
    </row>
    <row r="22" spans="1:6" x14ac:dyDescent="0.25">
      <c r="A22" s="45" t="s">
        <v>15</v>
      </c>
      <c r="B22" t="s">
        <v>2</v>
      </c>
      <c r="C22" s="3">
        <v>48</v>
      </c>
      <c r="D22" s="37">
        <v>0.39</v>
      </c>
      <c r="E22">
        <v>5</v>
      </c>
      <c r="F22">
        <v>8</v>
      </c>
    </row>
    <row r="23" spans="1:6" x14ac:dyDescent="0.25">
      <c r="A23" s="46"/>
      <c r="B23" s="2" t="s">
        <v>3</v>
      </c>
      <c r="C23" s="4">
        <v>38</v>
      </c>
      <c r="D23" s="38">
        <v>0.55000000000000004</v>
      </c>
      <c r="E23">
        <v>5</v>
      </c>
      <c r="F23">
        <v>8</v>
      </c>
    </row>
    <row r="24" spans="1:6" x14ac:dyDescent="0.25">
      <c r="A24" s="45" t="s">
        <v>16</v>
      </c>
      <c r="B24" t="s">
        <v>2</v>
      </c>
      <c r="C24" s="3">
        <v>45</v>
      </c>
      <c r="D24" s="37">
        <v>0.27</v>
      </c>
      <c r="E24">
        <v>5</v>
      </c>
      <c r="F24">
        <v>8</v>
      </c>
    </row>
    <row r="25" spans="1:6" x14ac:dyDescent="0.25">
      <c r="A25" s="46"/>
      <c r="B25" s="2" t="s">
        <v>3</v>
      </c>
      <c r="C25" s="4">
        <v>36</v>
      </c>
      <c r="D25" s="38">
        <v>0.35</v>
      </c>
      <c r="E25">
        <v>5</v>
      </c>
      <c r="F25">
        <v>8</v>
      </c>
    </row>
    <row r="26" spans="1:6" x14ac:dyDescent="0.25">
      <c r="A26" s="45" t="s">
        <v>17</v>
      </c>
      <c r="B26" t="s">
        <v>2</v>
      </c>
      <c r="C26" s="3">
        <v>47</v>
      </c>
      <c r="D26" s="37">
        <v>0.45</v>
      </c>
      <c r="E26">
        <v>5</v>
      </c>
      <c r="F26">
        <v>12</v>
      </c>
    </row>
    <row r="27" spans="1:6" x14ac:dyDescent="0.25">
      <c r="A27" s="46"/>
      <c r="B27" s="2" t="s">
        <v>3</v>
      </c>
      <c r="C27" s="4">
        <v>37</v>
      </c>
      <c r="D27" s="38">
        <v>0.62</v>
      </c>
      <c r="E27">
        <v>5</v>
      </c>
      <c r="F27">
        <v>12</v>
      </c>
    </row>
    <row r="28" spans="1:6" x14ac:dyDescent="0.25">
      <c r="A28" s="45" t="s">
        <v>18</v>
      </c>
      <c r="B28" t="s">
        <v>2</v>
      </c>
      <c r="C28" s="3">
        <v>47</v>
      </c>
      <c r="D28" s="37">
        <v>0.24</v>
      </c>
      <c r="E28">
        <v>5</v>
      </c>
      <c r="F28">
        <v>12</v>
      </c>
    </row>
    <row r="29" spans="1:6" x14ac:dyDescent="0.25">
      <c r="A29" s="46"/>
      <c r="B29" s="2" t="s">
        <v>3</v>
      </c>
      <c r="C29" s="4">
        <v>37</v>
      </c>
      <c r="D29" s="38">
        <v>0.34</v>
      </c>
      <c r="E29">
        <v>5</v>
      </c>
      <c r="F29">
        <v>12</v>
      </c>
    </row>
    <row r="30" spans="1:6" x14ac:dyDescent="0.25">
      <c r="A30" s="1"/>
    </row>
  </sheetData>
  <mergeCells count="14">
    <mergeCell ref="A24:A25"/>
    <mergeCell ref="A26:A27"/>
    <mergeCell ref="A28:A29"/>
    <mergeCell ref="A10:A1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22:A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E338-15E9-49E9-A998-BB8B7A2CF9EE}">
  <sheetPr codeName="Sheet19"/>
  <dimension ref="A1:AH60"/>
  <sheetViews>
    <sheetView topLeftCell="K8" zoomScale="130" zoomScaleNormal="130" workbookViewId="0">
      <selection activeCell="L44" sqref="L44"/>
    </sheetView>
  </sheetViews>
  <sheetFormatPr defaultRowHeight="15" x14ac:dyDescent="0.25"/>
  <sheetData>
    <row r="1" spans="1:34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34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34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34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0.02</v>
      </c>
      <c r="T4" s="17" t="s">
        <v>3</v>
      </c>
      <c r="U4" s="17"/>
      <c r="V4" s="17"/>
      <c r="W4" s="17"/>
      <c r="X4" s="17"/>
      <c r="Y4" s="58">
        <v>0.57250000000000001</v>
      </c>
      <c r="Z4" s="58">
        <v>3.5000000000000003E-2</v>
      </c>
    </row>
    <row r="5" spans="1:34" x14ac:dyDescent="0.25">
      <c r="A5" s="69" t="s">
        <v>26</v>
      </c>
      <c r="B5" s="53">
        <v>0.02</v>
      </c>
      <c r="C5" s="59" t="s">
        <v>3</v>
      </c>
      <c r="D5" s="20"/>
      <c r="E5" s="9"/>
      <c r="F5" s="9"/>
      <c r="G5" s="9"/>
      <c r="H5" s="12" t="e">
        <f t="shared" ref="H5:H16" si="0">AVERAGE(D5:G5)</f>
        <v>#DIV/0!</v>
      </c>
      <c r="I5" s="12"/>
      <c r="K5" s="20"/>
      <c r="L5" s="9"/>
      <c r="M5" s="9"/>
      <c r="N5" s="9"/>
      <c r="O5" s="12" t="e">
        <f t="shared" ref="O5:O16" si="1">AVERAGE(K5:N5)</f>
        <v>#DIV/0!</v>
      </c>
      <c r="P5" s="12"/>
      <c r="R5" s="76"/>
      <c r="S5" s="56"/>
      <c r="T5" s="17" t="s">
        <v>2</v>
      </c>
      <c r="U5" s="17"/>
      <c r="V5" s="17"/>
      <c r="W5" s="17"/>
      <c r="X5" s="17"/>
      <c r="Y5" s="58"/>
      <c r="Z5" s="58"/>
    </row>
    <row r="6" spans="1:34" x14ac:dyDescent="0.25">
      <c r="A6" s="70"/>
      <c r="B6" s="54"/>
      <c r="C6" s="60"/>
      <c r="D6" s="21"/>
      <c r="E6" s="7"/>
      <c r="F6" s="7"/>
      <c r="G6" s="7"/>
      <c r="H6" s="13" t="e">
        <f t="shared" si="0"/>
        <v>#DIV/0!</v>
      </c>
      <c r="I6" s="13"/>
      <c r="K6" s="21"/>
      <c r="L6" s="7"/>
      <c r="M6" s="7"/>
      <c r="N6" s="7"/>
      <c r="O6" s="13" t="e">
        <f t="shared" si="1"/>
        <v>#DIV/0!</v>
      </c>
      <c r="P6" s="13"/>
      <c r="R6" s="76"/>
      <c r="S6" s="56">
        <f>B9</f>
        <v>0.04</v>
      </c>
      <c r="T6" s="17" t="s">
        <v>3</v>
      </c>
      <c r="U6" s="17"/>
      <c r="V6" s="17"/>
      <c r="W6" s="17"/>
      <c r="X6" s="17"/>
      <c r="Y6" s="58">
        <v>0.57250000000000001</v>
      </c>
      <c r="Z6" s="58">
        <v>4.3999999999999997E-2</v>
      </c>
    </row>
    <row r="7" spans="1:34" x14ac:dyDescent="0.25">
      <c r="A7" s="70"/>
      <c r="B7" s="54"/>
      <c r="C7" s="77" t="s">
        <v>2</v>
      </c>
      <c r="D7" s="20"/>
      <c r="E7" s="9"/>
      <c r="F7" s="9"/>
      <c r="G7" s="9"/>
      <c r="H7" s="14" t="e">
        <f t="shared" si="0"/>
        <v>#DIV/0!</v>
      </c>
      <c r="I7" s="14"/>
      <c r="J7" s="8"/>
      <c r="K7" s="20"/>
      <c r="L7" s="9"/>
      <c r="M7" s="9"/>
      <c r="N7" s="9"/>
      <c r="O7" s="14" t="e">
        <f t="shared" si="1"/>
        <v>#DIV/0!</v>
      </c>
      <c r="P7" s="14"/>
      <c r="R7" s="76"/>
      <c r="S7" s="56"/>
      <c r="T7" s="17" t="s">
        <v>2</v>
      </c>
      <c r="U7" s="17"/>
      <c r="V7" s="17"/>
      <c r="W7" s="17"/>
      <c r="X7" s="17"/>
      <c r="Y7" s="58"/>
      <c r="Z7" s="58"/>
    </row>
    <row r="8" spans="1:34" x14ac:dyDescent="0.25">
      <c r="A8" s="70"/>
      <c r="B8" s="55"/>
      <c r="C8" s="60"/>
      <c r="D8" s="21"/>
      <c r="E8" s="7"/>
      <c r="F8" s="7"/>
      <c r="G8" s="7"/>
      <c r="H8" s="13" t="e">
        <f>AVERAGE(D8:G8)</f>
        <v>#DIV/0!</v>
      </c>
      <c r="I8" s="13"/>
      <c r="J8" s="11"/>
      <c r="K8" s="21"/>
      <c r="L8" s="7"/>
      <c r="M8" s="7"/>
      <c r="N8" s="7"/>
      <c r="O8" s="13" t="e">
        <f>AVERAGE(K8:N8)</f>
        <v>#DIV/0!</v>
      </c>
      <c r="P8" s="13"/>
      <c r="R8" s="76"/>
      <c r="S8" s="85">
        <f>B13</f>
        <v>0.1</v>
      </c>
      <c r="T8" s="17" t="s">
        <v>3</v>
      </c>
      <c r="U8" s="17">
        <v>216</v>
      </c>
      <c r="V8" s="17">
        <v>218</v>
      </c>
      <c r="W8" s="17">
        <v>296</v>
      </c>
      <c r="X8" s="17">
        <v>208</v>
      </c>
      <c r="Y8" s="72">
        <f>0.5725+(2*PI()*0.02039)</f>
        <v>0.70061414841339176</v>
      </c>
      <c r="Z8" s="57">
        <v>6.3E-2</v>
      </c>
    </row>
    <row r="9" spans="1:34" x14ac:dyDescent="0.25">
      <c r="A9" s="70"/>
      <c r="B9" s="53">
        <v>0.04</v>
      </c>
      <c r="C9" s="59" t="s">
        <v>3</v>
      </c>
      <c r="D9" s="20"/>
      <c r="E9" s="9"/>
      <c r="F9" s="9"/>
      <c r="G9" s="9"/>
      <c r="H9" s="12" t="e">
        <f t="shared" si="0"/>
        <v>#DIV/0!</v>
      </c>
      <c r="I9" s="12"/>
      <c r="K9" s="20"/>
      <c r="L9" s="9"/>
      <c r="M9" s="9"/>
      <c r="N9" s="9"/>
      <c r="O9" s="12" t="e">
        <f t="shared" si="1"/>
        <v>#DIV/0!</v>
      </c>
      <c r="P9" s="12"/>
      <c r="R9" s="76"/>
      <c r="S9" s="85"/>
      <c r="T9" s="17" t="s">
        <v>2</v>
      </c>
      <c r="U9" s="17">
        <v>161</v>
      </c>
      <c r="V9" s="17">
        <v>183</v>
      </c>
      <c r="W9" s="17">
        <v>283</v>
      </c>
      <c r="X9" s="17">
        <v>232</v>
      </c>
      <c r="Y9" s="72"/>
      <c r="Z9" s="57"/>
    </row>
    <row r="10" spans="1:34" x14ac:dyDescent="0.25">
      <c r="A10" s="70"/>
      <c r="B10" s="54"/>
      <c r="C10" s="60"/>
      <c r="D10" s="21"/>
      <c r="E10" s="7"/>
      <c r="F10" s="7"/>
      <c r="G10" s="7"/>
      <c r="H10" s="13" t="e">
        <f t="shared" si="0"/>
        <v>#DIV/0!</v>
      </c>
      <c r="I10" s="13"/>
      <c r="K10" s="21"/>
      <c r="L10" s="7"/>
      <c r="M10" s="7"/>
      <c r="N10" s="7"/>
      <c r="O10" s="13" t="e">
        <f t="shared" si="1"/>
        <v>#DIV/0!</v>
      </c>
      <c r="P10" s="13"/>
    </row>
    <row r="11" spans="1:34" x14ac:dyDescent="0.25">
      <c r="A11" s="70"/>
      <c r="B11" s="54"/>
      <c r="C11" s="59" t="s">
        <v>2</v>
      </c>
      <c r="D11" s="20"/>
      <c r="E11" s="9"/>
      <c r="F11" s="9"/>
      <c r="G11" s="9"/>
      <c r="H11" s="12" t="e">
        <f t="shared" si="0"/>
        <v>#DIV/0!</v>
      </c>
      <c r="I11" s="12"/>
      <c r="K11" s="20"/>
      <c r="L11" s="9"/>
      <c r="M11" s="9"/>
      <c r="N11" s="9"/>
      <c r="O11" s="12" t="e">
        <f t="shared" si="1"/>
        <v>#DIV/0!</v>
      </c>
      <c r="P11" s="12"/>
      <c r="AF11" t="s">
        <v>75</v>
      </c>
    </row>
    <row r="12" spans="1:34" x14ac:dyDescent="0.25">
      <c r="A12" s="70"/>
      <c r="B12" s="55"/>
      <c r="C12" s="60"/>
      <c r="D12" s="21"/>
      <c r="E12" s="7"/>
      <c r="F12" s="7"/>
      <c r="G12" s="7"/>
      <c r="H12" s="13" t="e">
        <f t="shared" si="0"/>
        <v>#DIV/0!</v>
      </c>
      <c r="I12" s="13"/>
      <c r="K12" s="21"/>
      <c r="L12" s="7"/>
      <c r="M12" s="7"/>
      <c r="N12" s="7"/>
      <c r="O12" s="13" t="e">
        <f t="shared" si="1"/>
        <v>#DIV/0!</v>
      </c>
      <c r="P12" s="13"/>
      <c r="AE12" t="s">
        <v>71</v>
      </c>
      <c r="AF12" t="s">
        <v>73</v>
      </c>
      <c r="AG12" t="s">
        <v>72</v>
      </c>
      <c r="AH12" t="s">
        <v>74</v>
      </c>
    </row>
    <row r="13" spans="1:34" x14ac:dyDescent="0.25">
      <c r="A13" s="70"/>
      <c r="B13" s="86">
        <v>0.1</v>
      </c>
      <c r="C13" s="59" t="s">
        <v>3</v>
      </c>
      <c r="D13" s="20">
        <v>0.74609999999999999</v>
      </c>
      <c r="E13" s="9">
        <v>1.0036</v>
      </c>
      <c r="F13" s="9">
        <v>1.0750999999999999</v>
      </c>
      <c r="G13" s="9">
        <v>1.1839999999999999</v>
      </c>
      <c r="H13" s="12">
        <f t="shared" si="0"/>
        <v>1.0022</v>
      </c>
      <c r="I13" s="12"/>
      <c r="K13" s="20">
        <v>0.49469999999999997</v>
      </c>
      <c r="L13" s="9">
        <v>0.48870000000000002</v>
      </c>
      <c r="M13" s="9">
        <v>0.82889999999999997</v>
      </c>
      <c r="N13" s="9">
        <v>0.80410000000000004</v>
      </c>
      <c r="O13" s="12">
        <f t="shared" si="1"/>
        <v>0.65410000000000001</v>
      </c>
      <c r="P13" s="12"/>
      <c r="AD13" t="s">
        <v>2</v>
      </c>
      <c r="AE13" s="6">
        <f>0.8698*((4.5/4)^2.9553)*(6/4)</f>
        <v>1.847913813776088</v>
      </c>
      <c r="AF13">
        <v>1.8388</v>
      </c>
      <c r="AG13" s="6">
        <f>0.19*((4.5/4)^2.8648)*(6/4)</f>
        <v>0.39938027006157112</v>
      </c>
      <c r="AH13">
        <v>0.22309999999999999</v>
      </c>
    </row>
    <row r="14" spans="1:34" x14ac:dyDescent="0.25">
      <c r="A14" s="70"/>
      <c r="B14" s="87"/>
      <c r="C14" s="60"/>
      <c r="D14" s="21"/>
      <c r="E14" s="7"/>
      <c r="F14" s="7"/>
      <c r="G14" s="7"/>
      <c r="H14" s="13" t="e">
        <f t="shared" si="0"/>
        <v>#DIV/0!</v>
      </c>
      <c r="I14" s="13"/>
      <c r="K14" s="21"/>
      <c r="L14" s="7"/>
      <c r="M14" s="7"/>
      <c r="N14" s="7"/>
      <c r="O14" s="13" t="e">
        <f t="shared" si="1"/>
        <v>#DIV/0!</v>
      </c>
      <c r="P14" s="13"/>
      <c r="AD14" t="s">
        <v>3</v>
      </c>
      <c r="AE14" s="6">
        <f>0.5974*((4.5/4)^2.8344)*(6/4)</f>
        <v>1.2512473968086104</v>
      </c>
      <c r="AF14">
        <v>1.4093</v>
      </c>
      <c r="AG14" s="6">
        <f>0.1513*((4.5/4)^2.8884)*(6/4)</f>
        <v>0.31891807419402474</v>
      </c>
      <c r="AH14">
        <v>0.1918</v>
      </c>
    </row>
    <row r="15" spans="1:34" x14ac:dyDescent="0.25">
      <c r="A15" s="70"/>
      <c r="B15" s="87"/>
      <c r="C15" s="59" t="s">
        <v>2</v>
      </c>
      <c r="D15" s="20">
        <v>1.0145999999999999</v>
      </c>
      <c r="E15" s="9">
        <v>1.2297</v>
      </c>
      <c r="F15" s="9">
        <v>1.2994000000000001</v>
      </c>
      <c r="G15" s="9">
        <v>1.2270000000000001</v>
      </c>
      <c r="H15" s="12">
        <f t="shared" si="0"/>
        <v>1.1926750000000002</v>
      </c>
      <c r="I15" s="12"/>
      <c r="K15" s="20">
        <v>0.74829999999999997</v>
      </c>
      <c r="L15" s="9">
        <v>0.97030000000000005</v>
      </c>
      <c r="M15" s="9">
        <v>0.94940000000000002</v>
      </c>
      <c r="N15" s="9">
        <v>0.70499999999999996</v>
      </c>
      <c r="O15" s="12">
        <f t="shared" si="1"/>
        <v>0.84325000000000006</v>
      </c>
      <c r="P15" s="12"/>
    </row>
    <row r="16" spans="1:34" x14ac:dyDescent="0.25">
      <c r="A16" s="71"/>
      <c r="B16" s="88"/>
      <c r="C16" s="60"/>
      <c r="D16" s="21"/>
      <c r="E16" s="7"/>
      <c r="F16" s="7"/>
      <c r="G16" s="7"/>
      <c r="H16" s="13" t="e">
        <f t="shared" si="0"/>
        <v>#DIV/0!</v>
      </c>
      <c r="I16" s="13"/>
      <c r="K16" s="21"/>
      <c r="L16" s="7"/>
      <c r="M16" s="7"/>
      <c r="N16" s="7"/>
      <c r="O16" s="13" t="e">
        <f t="shared" si="1"/>
        <v>#DIV/0!</v>
      </c>
      <c r="P16" s="13"/>
      <c r="AF16" t="s">
        <v>76</v>
      </c>
    </row>
    <row r="17" spans="1:34" x14ac:dyDescent="0.25">
      <c r="AE17" t="s">
        <v>71</v>
      </c>
      <c r="AF17" t="s">
        <v>73</v>
      </c>
      <c r="AG17" t="s">
        <v>72</v>
      </c>
      <c r="AH17" t="s">
        <v>74</v>
      </c>
    </row>
    <row r="18" spans="1:34" x14ac:dyDescent="0.25">
      <c r="E18" s="6"/>
      <c r="AD18" t="s">
        <v>2</v>
      </c>
      <c r="AE18" s="6">
        <f>0.5662*((4.5/4)^2.7767)*EXP(0.29389*(6-4))</f>
        <v>1.4134312358181993</v>
      </c>
      <c r="AF18">
        <v>1.1927000000000001</v>
      </c>
      <c r="AG18" s="6">
        <f>0.2922*EXP(0.2332*(4.5-4))*(AG25/AG24)</f>
        <v>0.3724703643422323</v>
      </c>
      <c r="AH18">
        <v>0.84330000000000005</v>
      </c>
    </row>
    <row r="19" spans="1:34" x14ac:dyDescent="0.25">
      <c r="A19" t="s">
        <v>24</v>
      </c>
      <c r="AD19" t="s">
        <v>3</v>
      </c>
      <c r="AE19" s="6">
        <f>0.4866*((4.5/4)^2.9364)*EXP(0.272*(6-4))</f>
        <v>1.1847659650914246</v>
      </c>
      <c r="AF19" s="6">
        <v>1.002</v>
      </c>
      <c r="AG19" s="6">
        <f>0.2369*EXP(0.2289*(4.5-4))*(AH25/AH24)</f>
        <v>0.30861630832690523</v>
      </c>
      <c r="AH19">
        <v>0.65410000000000001</v>
      </c>
    </row>
    <row r="21" spans="1:3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34" x14ac:dyDescent="0.25">
      <c r="B22">
        <f>B$5</f>
        <v>0.02</v>
      </c>
      <c r="C22" s="6">
        <f>D5</f>
        <v>0</v>
      </c>
      <c r="D22" s="6">
        <f>D7</f>
        <v>0</v>
      </c>
      <c r="E22" s="6">
        <f>D6</f>
        <v>0</v>
      </c>
      <c r="F22" s="6">
        <f>D8</f>
        <v>0</v>
      </c>
      <c r="I22" s="6">
        <f>K5</f>
        <v>0</v>
      </c>
      <c r="J22" s="6">
        <f>K7</f>
        <v>0</v>
      </c>
      <c r="K22" s="6">
        <f>K6</f>
        <v>0</v>
      </c>
      <c r="L22" s="6">
        <f>K8</f>
        <v>0</v>
      </c>
    </row>
    <row r="23" spans="1:34" x14ac:dyDescent="0.25">
      <c r="B23">
        <f>B$5</f>
        <v>0.02</v>
      </c>
      <c r="C23" s="6">
        <f>E5</f>
        <v>0</v>
      </c>
      <c r="D23" s="6">
        <f>E7</f>
        <v>0</v>
      </c>
      <c r="E23" s="6">
        <f>E6</f>
        <v>0</v>
      </c>
      <c r="F23" s="6">
        <f>E8</f>
        <v>0</v>
      </c>
      <c r="I23" s="6">
        <f>L5</f>
        <v>0</v>
      </c>
      <c r="J23" s="6">
        <f>L7</f>
        <v>0</v>
      </c>
      <c r="K23" s="6">
        <f>L6</f>
        <v>0</v>
      </c>
      <c r="L23" s="6">
        <f>L8</f>
        <v>0</v>
      </c>
      <c r="AG23" t="s">
        <v>2</v>
      </c>
      <c r="AH23" t="s">
        <v>3</v>
      </c>
    </row>
    <row r="24" spans="1:34" x14ac:dyDescent="0.25">
      <c r="B24">
        <f>B$5</f>
        <v>0.02</v>
      </c>
      <c r="C24" s="6">
        <f>F5</f>
        <v>0</v>
      </c>
      <c r="D24" s="6">
        <f>F7</f>
        <v>0</v>
      </c>
      <c r="E24" s="6">
        <f>F6</f>
        <v>0</v>
      </c>
      <c r="F24" s="6">
        <f>F8</f>
        <v>0</v>
      </c>
      <c r="I24" s="6">
        <f>M5</f>
        <v>0</v>
      </c>
      <c r="J24" s="6">
        <f>M7</f>
        <v>0</v>
      </c>
      <c r="K24" s="6">
        <f>M6</f>
        <v>0</v>
      </c>
      <c r="L24" s="6">
        <f>M8</f>
        <v>0</v>
      </c>
      <c r="AF24">
        <v>4</v>
      </c>
      <c r="AG24">
        <f>-0.0128*AF24^2+0.2444*AF24-0.2684</f>
        <v>0.50439999999999996</v>
      </c>
      <c r="AH24">
        <f>-0.0116*AF24^2+0.2206*AF24-0.3199</f>
        <v>0.37689999999999996</v>
      </c>
    </row>
    <row r="25" spans="1:34" x14ac:dyDescent="0.25">
      <c r="B25">
        <f>B$5</f>
        <v>0.02</v>
      </c>
      <c r="C25" s="6">
        <f>G5</f>
        <v>0</v>
      </c>
      <c r="D25" s="6">
        <f>G7</f>
        <v>0</v>
      </c>
      <c r="E25" s="6">
        <f>G6</f>
        <v>0</v>
      </c>
      <c r="F25" s="6">
        <f>G8</f>
        <v>0</v>
      </c>
      <c r="I25" s="6">
        <f>N5</f>
        <v>0</v>
      </c>
      <c r="J25" s="6">
        <f>N7</f>
        <v>0</v>
      </c>
      <c r="K25" s="6">
        <f>N6</f>
        <v>0</v>
      </c>
      <c r="L25" s="6">
        <f>N8</f>
        <v>0</v>
      </c>
      <c r="AF25">
        <v>4.5</v>
      </c>
      <c r="AG25">
        <f>-0.0128*AF25^2+0.2444*AF25-0.2684</f>
        <v>0.57220000000000004</v>
      </c>
      <c r="AH25">
        <f>-0.0116*AF25^2+0.2206*AF25-0.3199</f>
        <v>0.4378999999999999</v>
      </c>
    </row>
    <row r="26" spans="1:34" x14ac:dyDescent="0.25">
      <c r="B26">
        <f>B$9</f>
        <v>0.04</v>
      </c>
      <c r="C26" s="6">
        <f>D9</f>
        <v>0</v>
      </c>
      <c r="D26" s="6">
        <f>D11</f>
        <v>0</v>
      </c>
      <c r="E26" s="6">
        <f>D10</f>
        <v>0</v>
      </c>
      <c r="F26" s="6">
        <f>D12</f>
        <v>0</v>
      </c>
      <c r="I26" s="6">
        <f>K9</f>
        <v>0</v>
      </c>
      <c r="J26" s="6">
        <f>K11</f>
        <v>0</v>
      </c>
      <c r="K26" s="6">
        <f>K10</f>
        <v>0</v>
      </c>
      <c r="L26" s="6">
        <f>K12</f>
        <v>0</v>
      </c>
    </row>
    <row r="27" spans="1:34" x14ac:dyDescent="0.25">
      <c r="B27">
        <f>B$9</f>
        <v>0.04</v>
      </c>
      <c r="C27" s="6">
        <f>E9</f>
        <v>0</v>
      </c>
      <c r="D27" s="6">
        <f>E11</f>
        <v>0</v>
      </c>
      <c r="E27" s="6">
        <f>E10</f>
        <v>0</v>
      </c>
      <c r="F27" s="6">
        <f>E12</f>
        <v>0</v>
      </c>
      <c r="I27" s="6">
        <f>L9</f>
        <v>0</v>
      </c>
      <c r="J27" s="6">
        <f>L11</f>
        <v>0</v>
      </c>
      <c r="K27" s="6">
        <f>L10</f>
        <v>0</v>
      </c>
      <c r="L27" s="6">
        <f>L12</f>
        <v>0</v>
      </c>
    </row>
    <row r="28" spans="1:34" x14ac:dyDescent="0.25">
      <c r="B28">
        <f>B$9</f>
        <v>0.04</v>
      </c>
      <c r="C28" s="6">
        <f>F9</f>
        <v>0</v>
      </c>
      <c r="D28" s="6">
        <f>F11</f>
        <v>0</v>
      </c>
      <c r="E28" s="6">
        <f>F10</f>
        <v>0</v>
      </c>
      <c r="F28" s="6">
        <f>F12</f>
        <v>0</v>
      </c>
      <c r="I28" s="6">
        <f>M9</f>
        <v>0</v>
      </c>
      <c r="J28" s="6">
        <f>M11</f>
        <v>0</v>
      </c>
      <c r="K28" s="6">
        <f>M10</f>
        <v>0</v>
      </c>
      <c r="L28" s="6">
        <f>M12</f>
        <v>0</v>
      </c>
    </row>
    <row r="29" spans="1:34" x14ac:dyDescent="0.25">
      <c r="B29">
        <f>B$9</f>
        <v>0.04</v>
      </c>
      <c r="C29" s="6">
        <f>G9</f>
        <v>0</v>
      </c>
      <c r="D29" s="6">
        <f>G11</f>
        <v>0</v>
      </c>
      <c r="E29" s="6">
        <f>G10</f>
        <v>0</v>
      </c>
      <c r="F29" s="6">
        <f>G12</f>
        <v>0</v>
      </c>
      <c r="I29" s="6">
        <f>N9</f>
        <v>0</v>
      </c>
      <c r="J29" s="6">
        <f>N11</f>
        <v>0</v>
      </c>
      <c r="K29" s="6">
        <f>N10</f>
        <v>0</v>
      </c>
      <c r="L29" s="6">
        <f>N12</f>
        <v>0</v>
      </c>
    </row>
    <row r="30" spans="1:34" x14ac:dyDescent="0.25">
      <c r="B30" s="23">
        <f>B$13</f>
        <v>0.1</v>
      </c>
      <c r="C30" s="6">
        <f>D13</f>
        <v>0.74609999999999999</v>
      </c>
      <c r="D30" s="6">
        <f>D15</f>
        <v>1.0145999999999999</v>
      </c>
      <c r="E30" s="6">
        <f>D14</f>
        <v>0</v>
      </c>
      <c r="F30" s="6">
        <f>D16</f>
        <v>0</v>
      </c>
      <c r="I30" s="6">
        <f>K13</f>
        <v>0.49469999999999997</v>
      </c>
      <c r="J30" s="6">
        <f>K15</f>
        <v>0.74829999999999997</v>
      </c>
      <c r="K30" s="6">
        <f>K14</f>
        <v>0</v>
      </c>
      <c r="L30" s="6">
        <f>K16</f>
        <v>0</v>
      </c>
    </row>
    <row r="31" spans="1:34" x14ac:dyDescent="0.25">
      <c r="B31" s="23">
        <f>B$13</f>
        <v>0.1</v>
      </c>
      <c r="C31" s="6">
        <f>E13</f>
        <v>1.0036</v>
      </c>
      <c r="D31" s="6">
        <f>E15</f>
        <v>1.2297</v>
      </c>
      <c r="E31" s="6">
        <f>E14</f>
        <v>0</v>
      </c>
      <c r="F31" s="6">
        <f>E16</f>
        <v>0</v>
      </c>
      <c r="I31" s="6">
        <f>L13</f>
        <v>0.48870000000000002</v>
      </c>
      <c r="J31" s="6">
        <f>L15</f>
        <v>0.97030000000000005</v>
      </c>
      <c r="K31" s="6">
        <f>L14</f>
        <v>0</v>
      </c>
      <c r="L31" s="6">
        <f>L16</f>
        <v>0</v>
      </c>
    </row>
    <row r="32" spans="1:34" x14ac:dyDescent="0.25">
      <c r="B32" s="23">
        <f>B$13</f>
        <v>0.1</v>
      </c>
      <c r="C32" s="6">
        <f>F13</f>
        <v>1.0750999999999999</v>
      </c>
      <c r="D32" s="6">
        <f>F15</f>
        <v>1.2994000000000001</v>
      </c>
      <c r="E32" s="6">
        <f>F14</f>
        <v>0</v>
      </c>
      <c r="F32" s="6">
        <f>F16</f>
        <v>0</v>
      </c>
      <c r="I32" s="6">
        <f>M13</f>
        <v>0.82889999999999997</v>
      </c>
      <c r="J32" s="6">
        <f>M15</f>
        <v>0.94940000000000002</v>
      </c>
      <c r="K32" s="6">
        <f>M14</f>
        <v>0</v>
      </c>
      <c r="L32" s="6">
        <f>M16</f>
        <v>0</v>
      </c>
    </row>
    <row r="33" spans="1:14" x14ac:dyDescent="0.25">
      <c r="B33" s="23">
        <f>B$13</f>
        <v>0.1</v>
      </c>
      <c r="C33" s="6">
        <f>G13</f>
        <v>1.1839999999999999</v>
      </c>
      <c r="D33" s="6">
        <f>G15</f>
        <v>1.2270000000000001</v>
      </c>
      <c r="E33" s="6">
        <f>G14</f>
        <v>0</v>
      </c>
      <c r="F33" s="6">
        <f>G16</f>
        <v>0</v>
      </c>
      <c r="I33" s="6">
        <f>N13</f>
        <v>0.80410000000000004</v>
      </c>
      <c r="J33" s="6">
        <f>N15</f>
        <v>0.70499999999999996</v>
      </c>
      <c r="K33" s="6">
        <f>N14</f>
        <v>0</v>
      </c>
      <c r="L33" s="6">
        <f>N16</f>
        <v>0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</v>
      </c>
      <c r="D35" s="6">
        <f t="shared" ref="D35:F35" si="2">MAX(D22:D25)</f>
        <v>0</v>
      </c>
      <c r="E35" s="6">
        <f t="shared" si="2"/>
        <v>0</v>
      </c>
      <c r="F35" s="6">
        <f t="shared" si="2"/>
        <v>0</v>
      </c>
      <c r="G35" s="6">
        <f>AVERAGE(C35,E35)</f>
        <v>0</v>
      </c>
      <c r="H35" s="6">
        <f>AVERAGE(D35,F35)</f>
        <v>0</v>
      </c>
      <c r="I35" s="6">
        <f>MAX(I22:I25)</f>
        <v>0</v>
      </c>
      <c r="J35" s="6">
        <f t="shared" ref="J35:L35" si="3">MAX(J22:J25)</f>
        <v>0</v>
      </c>
      <c r="K35" s="6">
        <f t="shared" si="3"/>
        <v>0</v>
      </c>
      <c r="L35" s="6">
        <f t="shared" si="3"/>
        <v>0</v>
      </c>
      <c r="M35" s="6">
        <f>AVERAGE(I35,K35)</f>
        <v>0</v>
      </c>
      <c r="N35" s="6">
        <f>AVERAGE(J35,L35)</f>
        <v>0</v>
      </c>
    </row>
    <row r="36" spans="1:14" x14ac:dyDescent="0.25">
      <c r="B36">
        <f>B$9</f>
        <v>0.04</v>
      </c>
      <c r="C36" s="6">
        <f>MAX(C26:C29)</f>
        <v>0</v>
      </c>
      <c r="D36" s="6">
        <f t="shared" ref="D36:F36" si="4">MAX(D26:D29)</f>
        <v>0</v>
      </c>
      <c r="E36" s="6">
        <f t="shared" si="4"/>
        <v>0</v>
      </c>
      <c r="F36" s="6">
        <f t="shared" si="4"/>
        <v>0</v>
      </c>
      <c r="G36" s="6">
        <f t="shared" ref="G36:H37" si="5">AVERAGE(C36,E36)</f>
        <v>0</v>
      </c>
      <c r="H36" s="6">
        <f t="shared" si="5"/>
        <v>0</v>
      </c>
      <c r="I36" s="6">
        <f>MAX(I26:I29)</f>
        <v>0</v>
      </c>
      <c r="J36" s="6">
        <f t="shared" ref="J36:L36" si="6">MAX(J26:J29)</f>
        <v>0</v>
      </c>
      <c r="K36" s="6">
        <f t="shared" si="6"/>
        <v>0</v>
      </c>
      <c r="L36" s="6">
        <f t="shared" si="6"/>
        <v>0</v>
      </c>
      <c r="M36" s="6">
        <f t="shared" ref="M36:N37" si="7">AVERAGE(I36,K36)</f>
        <v>0</v>
      </c>
      <c r="N36" s="6">
        <f t="shared" si="7"/>
        <v>0</v>
      </c>
    </row>
    <row r="37" spans="1:14" x14ac:dyDescent="0.25">
      <c r="B37" s="23">
        <f>B$13</f>
        <v>0.1</v>
      </c>
      <c r="C37" s="6">
        <f>MAX(C30:C33)</f>
        <v>1.1839999999999999</v>
      </c>
      <c r="D37" s="6">
        <f t="shared" ref="D37:F37" si="8">MAX(D30:D33)</f>
        <v>1.2994000000000001</v>
      </c>
      <c r="E37" s="6">
        <f t="shared" si="8"/>
        <v>0</v>
      </c>
      <c r="F37" s="6">
        <f t="shared" si="8"/>
        <v>0</v>
      </c>
      <c r="G37" s="6">
        <f t="shared" si="5"/>
        <v>0.59199999999999997</v>
      </c>
      <c r="H37" s="6">
        <f t="shared" si="5"/>
        <v>0.64970000000000006</v>
      </c>
      <c r="I37" s="6">
        <f>MAX(I30:I33)</f>
        <v>0.82889999999999997</v>
      </c>
      <c r="J37" s="6">
        <f t="shared" ref="J37:L37" si="9">MAX(J30:J33)</f>
        <v>0.97030000000000005</v>
      </c>
      <c r="K37" s="6">
        <f t="shared" si="9"/>
        <v>0</v>
      </c>
      <c r="L37" s="6">
        <f t="shared" si="9"/>
        <v>0</v>
      </c>
      <c r="M37" s="6">
        <f t="shared" si="7"/>
        <v>0.41444999999999999</v>
      </c>
      <c r="N37" s="6">
        <f t="shared" si="7"/>
        <v>0.48515000000000003</v>
      </c>
    </row>
    <row r="39" spans="1:14" x14ac:dyDescent="0.25">
      <c r="A39" t="s">
        <v>49</v>
      </c>
      <c r="B39">
        <f>B22</f>
        <v>0.02</v>
      </c>
      <c r="C39" s="6">
        <f>MIN(C22:C25)</f>
        <v>0</v>
      </c>
      <c r="D39" s="6">
        <f t="shared" ref="D39:F39" si="10">MIN(D22:D25)</f>
        <v>0</v>
      </c>
      <c r="E39" s="6">
        <f t="shared" si="10"/>
        <v>0</v>
      </c>
      <c r="F39" s="6">
        <f t="shared" si="10"/>
        <v>0</v>
      </c>
      <c r="G39" s="6">
        <f>AVERAGE(C39,E39)</f>
        <v>0</v>
      </c>
      <c r="H39" s="6">
        <f>AVERAGE(D39,F39)</f>
        <v>0</v>
      </c>
      <c r="I39" s="6">
        <f>MIN(I22:I25)</f>
        <v>0</v>
      </c>
      <c r="J39" s="6">
        <f t="shared" ref="J39:L39" si="11">MIN(J22:J25)</f>
        <v>0</v>
      </c>
      <c r="K39" s="6">
        <f t="shared" si="11"/>
        <v>0</v>
      </c>
      <c r="L39" s="6">
        <f t="shared" si="11"/>
        <v>0</v>
      </c>
      <c r="M39" s="6">
        <f>AVERAGE(I39,K39)</f>
        <v>0</v>
      </c>
      <c r="N39" s="6">
        <f>AVERAGE(J39,L39)</f>
        <v>0</v>
      </c>
    </row>
    <row r="40" spans="1:14" x14ac:dyDescent="0.25">
      <c r="B40">
        <f>B26</f>
        <v>0.04</v>
      </c>
      <c r="C40" s="6">
        <f>MIN(C26:C29)</f>
        <v>0</v>
      </c>
      <c r="D40" s="6">
        <f t="shared" ref="D40:F40" si="12">MIN(D26:D29)</f>
        <v>0</v>
      </c>
      <c r="E40" s="6">
        <f t="shared" si="12"/>
        <v>0</v>
      </c>
      <c r="F40" s="6">
        <f t="shared" si="12"/>
        <v>0</v>
      </c>
      <c r="G40" s="6">
        <f t="shared" ref="G40:H41" si="13">AVERAGE(C40,E40)</f>
        <v>0</v>
      </c>
      <c r="H40" s="6">
        <f t="shared" si="13"/>
        <v>0</v>
      </c>
      <c r="I40" s="6">
        <f>MIN(I26:I29)</f>
        <v>0</v>
      </c>
      <c r="J40" s="6">
        <f t="shared" ref="J40:L40" si="14">MIN(J26:J29)</f>
        <v>0</v>
      </c>
      <c r="K40" s="6">
        <f t="shared" si="14"/>
        <v>0</v>
      </c>
      <c r="L40" s="6">
        <f t="shared" si="14"/>
        <v>0</v>
      </c>
      <c r="M40" s="6">
        <f t="shared" ref="M40:N41" si="15">AVERAGE(I40,K40)</f>
        <v>0</v>
      </c>
      <c r="N40" s="6">
        <f t="shared" si="15"/>
        <v>0</v>
      </c>
    </row>
    <row r="41" spans="1:14" x14ac:dyDescent="0.25">
      <c r="B41" s="23">
        <f>B30</f>
        <v>0.1</v>
      </c>
      <c r="C41" s="6">
        <f>MIN(C30:C33)</f>
        <v>0.74609999999999999</v>
      </c>
      <c r="D41" s="6">
        <f t="shared" ref="D41:F41" si="16">MIN(D30:D33)</f>
        <v>1.0145999999999999</v>
      </c>
      <c r="E41" s="6">
        <f t="shared" si="16"/>
        <v>0</v>
      </c>
      <c r="F41" s="6">
        <f t="shared" si="16"/>
        <v>0</v>
      </c>
      <c r="G41" s="6">
        <f t="shared" si="13"/>
        <v>0.37304999999999999</v>
      </c>
      <c r="H41" s="6">
        <f t="shared" si="13"/>
        <v>0.50729999999999997</v>
      </c>
      <c r="I41" s="6">
        <f>MIN(I30:I33)</f>
        <v>0.48870000000000002</v>
      </c>
      <c r="J41" s="6">
        <f t="shared" ref="J41:L41" si="17">MIN(J30:J33)</f>
        <v>0.70499999999999996</v>
      </c>
      <c r="K41" s="6">
        <f t="shared" si="17"/>
        <v>0</v>
      </c>
      <c r="L41" s="6">
        <f t="shared" si="17"/>
        <v>0</v>
      </c>
      <c r="M41" s="6">
        <f t="shared" si="15"/>
        <v>0.24435000000000001</v>
      </c>
      <c r="N41" s="6">
        <f t="shared" si="15"/>
        <v>0.35249999999999998</v>
      </c>
    </row>
    <row r="47" spans="1:14" x14ac:dyDescent="0.25">
      <c r="G47" s="82" t="s">
        <v>83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0.02</v>
      </c>
      <c r="J48" s="79"/>
      <c r="K48" s="79">
        <v>0.04</v>
      </c>
      <c r="L48" s="79"/>
      <c r="M48" s="89">
        <v>0.1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/>
      <c r="J50" s="41"/>
      <c r="K50" s="41"/>
      <c r="L50" s="41"/>
      <c r="M50" s="41">
        <v>0.74609999999999999</v>
      </c>
      <c r="N50" s="41">
        <v>1.0145999999999999</v>
      </c>
    </row>
    <row r="51" spans="7:14" x14ac:dyDescent="0.25">
      <c r="G51" s="79"/>
      <c r="H51" s="40" t="s">
        <v>78</v>
      </c>
      <c r="I51" s="41"/>
      <c r="J51" s="41"/>
      <c r="K51" s="41"/>
      <c r="L51" s="41"/>
      <c r="M51" s="41">
        <v>1.0036</v>
      </c>
      <c r="N51" s="41">
        <v>1.2297</v>
      </c>
    </row>
    <row r="52" spans="7:14" x14ac:dyDescent="0.25">
      <c r="G52" s="79"/>
      <c r="H52" s="40" t="s">
        <v>79</v>
      </c>
      <c r="I52" s="41"/>
      <c r="J52" s="41"/>
      <c r="K52" s="41"/>
      <c r="L52" s="41"/>
      <c r="M52" s="41">
        <v>1.0750999999999999</v>
      </c>
      <c r="N52" s="41">
        <v>1.2994000000000001</v>
      </c>
    </row>
    <row r="53" spans="7:14" x14ac:dyDescent="0.25">
      <c r="G53" s="79"/>
      <c r="H53" s="40" t="s">
        <v>80</v>
      </c>
      <c r="I53" s="41"/>
      <c r="J53" s="41"/>
      <c r="K53" s="41"/>
      <c r="L53" s="41"/>
      <c r="M53" s="41">
        <v>1.1839999999999999</v>
      </c>
      <c r="N53" s="41">
        <v>1.2270000000000001</v>
      </c>
    </row>
    <row r="54" spans="7:14" x14ac:dyDescent="0.25">
      <c r="G54" s="79"/>
      <c r="H54" s="40" t="s">
        <v>25</v>
      </c>
      <c r="I54" s="42" t="e">
        <f t="shared" ref="I54:N54" si="18">AVERAGE(I50:I53)</f>
        <v>#DIV/0!</v>
      </c>
      <c r="J54" s="42" t="e">
        <f t="shared" si="18"/>
        <v>#DIV/0!</v>
      </c>
      <c r="K54" s="42" t="e">
        <f t="shared" si="18"/>
        <v>#DIV/0!</v>
      </c>
      <c r="L54" s="42" t="e">
        <f t="shared" si="18"/>
        <v>#DIV/0!</v>
      </c>
      <c r="M54" s="42">
        <f t="shared" si="18"/>
        <v>1.0022</v>
      </c>
      <c r="N54" s="42">
        <f t="shared" si="18"/>
        <v>1.1926750000000002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/>
      <c r="J56" s="41"/>
      <c r="K56" s="41"/>
      <c r="L56" s="41"/>
      <c r="M56" s="41">
        <v>0.49469999999999997</v>
      </c>
      <c r="N56" s="41">
        <v>0.74829999999999997</v>
      </c>
    </row>
    <row r="57" spans="7:14" x14ac:dyDescent="0.25">
      <c r="G57" s="79"/>
      <c r="H57" s="40" t="s">
        <v>78</v>
      </c>
      <c r="I57" s="41"/>
      <c r="J57" s="41"/>
      <c r="K57" s="41"/>
      <c r="L57" s="41"/>
      <c r="M57" s="41">
        <v>0.48870000000000002</v>
      </c>
      <c r="N57" s="41">
        <v>0.97030000000000005</v>
      </c>
    </row>
    <row r="58" spans="7:14" x14ac:dyDescent="0.25">
      <c r="G58" s="79"/>
      <c r="H58" s="40" t="s">
        <v>79</v>
      </c>
      <c r="I58" s="41"/>
      <c r="J58" s="41"/>
      <c r="K58" s="41"/>
      <c r="L58" s="41"/>
      <c r="M58" s="41">
        <v>0.82889999999999997</v>
      </c>
      <c r="N58" s="41">
        <v>0.94940000000000002</v>
      </c>
    </row>
    <row r="59" spans="7:14" x14ac:dyDescent="0.25">
      <c r="G59" s="79"/>
      <c r="H59" s="40" t="s">
        <v>80</v>
      </c>
      <c r="I59" s="41"/>
      <c r="J59" s="41"/>
      <c r="K59" s="41"/>
      <c r="L59" s="41"/>
      <c r="M59" s="41">
        <v>0.80410000000000004</v>
      </c>
      <c r="N59" s="41">
        <v>0.70499999999999996</v>
      </c>
    </row>
    <row r="60" spans="7:14" x14ac:dyDescent="0.25">
      <c r="G60" s="79"/>
      <c r="H60" s="40" t="s">
        <v>25</v>
      </c>
      <c r="I60" s="42" t="e">
        <f t="shared" ref="I60:N60" si="19">AVERAGE(I56:I59)</f>
        <v>#DIV/0!</v>
      </c>
      <c r="J60" s="42" t="e">
        <f t="shared" si="19"/>
        <v>#DIV/0!</v>
      </c>
      <c r="K60" s="42" t="e">
        <f t="shared" si="19"/>
        <v>#DIV/0!</v>
      </c>
      <c r="L60" s="42" t="e">
        <f t="shared" si="19"/>
        <v>#DIV/0!</v>
      </c>
      <c r="M60" s="42">
        <f t="shared" si="19"/>
        <v>0.65410000000000001</v>
      </c>
      <c r="N60" s="42">
        <f t="shared" si="19"/>
        <v>0.84325000000000006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A1:O1"/>
    <mergeCell ref="R1:X1"/>
    <mergeCell ref="A2:C4"/>
    <mergeCell ref="D2:I2"/>
    <mergeCell ref="K2:P2"/>
    <mergeCell ref="R2:T3"/>
    <mergeCell ref="U2:X2"/>
    <mergeCell ref="D3:I3"/>
    <mergeCell ref="K3:P3"/>
    <mergeCell ref="R4:R9"/>
    <mergeCell ref="A5:A16"/>
    <mergeCell ref="B5:B8"/>
    <mergeCell ref="C5:C6"/>
    <mergeCell ref="S6:S7"/>
    <mergeCell ref="S4:S5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CD5A-B58D-4399-B083-35118238CC41}">
  <sheetPr codeName="Sheet10"/>
  <dimension ref="A1:Z60"/>
  <sheetViews>
    <sheetView topLeftCell="A40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0.01</v>
      </c>
      <c r="T4" s="17" t="s">
        <v>3</v>
      </c>
      <c r="U4" s="17">
        <v>40</v>
      </c>
      <c r="V4" s="17">
        <v>35</v>
      </c>
      <c r="W4" s="17">
        <v>43</v>
      </c>
      <c r="X4" s="17">
        <v>36</v>
      </c>
      <c r="Y4" s="58">
        <v>0.57250000000000001</v>
      </c>
      <c r="Z4" s="58">
        <v>3.5000000000000003E-2</v>
      </c>
    </row>
    <row r="5" spans="1:26" x14ac:dyDescent="0.25">
      <c r="A5" s="69" t="s">
        <v>26</v>
      </c>
      <c r="B5" s="53">
        <v>0.01</v>
      </c>
      <c r="C5" s="59" t="s">
        <v>3</v>
      </c>
      <c r="D5" s="20">
        <v>0.28970000000000001</v>
      </c>
      <c r="E5" s="9">
        <v>0.3407</v>
      </c>
      <c r="F5" s="9">
        <v>0.40789999999999998</v>
      </c>
      <c r="G5" s="9">
        <v>0.46400000000000002</v>
      </c>
      <c r="H5" s="12">
        <f t="shared" ref="H5:H16" si="0">AVERAGE(D5:G5)</f>
        <v>0.37557499999999999</v>
      </c>
      <c r="I5" s="12">
        <v>1.0026999999999999</v>
      </c>
      <c r="K5" s="20">
        <v>0.4168</v>
      </c>
      <c r="L5" s="9">
        <v>0.33200000000000002</v>
      </c>
      <c r="M5" s="9">
        <v>0.23769999999999999</v>
      </c>
      <c r="N5" s="9">
        <v>0.29389999999999999</v>
      </c>
      <c r="O5" s="12">
        <f t="shared" ref="O5:O16" si="1">AVERAGE(K5:N5)</f>
        <v>0.3201</v>
      </c>
      <c r="P5" s="12">
        <v>0.24729999999999999</v>
      </c>
      <c r="R5" s="76"/>
      <c r="S5" s="56"/>
      <c r="T5" s="17" t="s">
        <v>2</v>
      </c>
      <c r="U5" s="17">
        <v>32</v>
      </c>
      <c r="V5" s="17">
        <v>34</v>
      </c>
      <c r="W5" s="17">
        <v>39</v>
      </c>
      <c r="X5" s="17">
        <v>33</v>
      </c>
      <c r="Y5" s="58"/>
      <c r="Z5" s="58"/>
    </row>
    <row r="6" spans="1:26" x14ac:dyDescent="0.25">
      <c r="A6" s="70"/>
      <c r="B6" s="54"/>
      <c r="C6" s="60"/>
      <c r="D6" s="21">
        <v>0.52029999999999998</v>
      </c>
      <c r="E6" s="7">
        <v>0.41880000000000001</v>
      </c>
      <c r="F6" s="7">
        <v>0.36070000000000002</v>
      </c>
      <c r="G6" s="7">
        <v>0.38340000000000002</v>
      </c>
      <c r="H6" s="13">
        <f t="shared" si="0"/>
        <v>0.42080000000000001</v>
      </c>
      <c r="I6" s="13"/>
      <c r="K6" s="21">
        <v>0.41320000000000001</v>
      </c>
      <c r="L6" s="7">
        <v>0.33090000000000003</v>
      </c>
      <c r="M6" s="7">
        <v>0.2382</v>
      </c>
      <c r="N6" s="7">
        <v>0.29470000000000002</v>
      </c>
      <c r="O6" s="13">
        <f t="shared" si="1"/>
        <v>0.31924999999999998</v>
      </c>
      <c r="P6" s="13"/>
      <c r="R6" s="76"/>
      <c r="S6" s="56">
        <f>B9</f>
        <v>0.02</v>
      </c>
      <c r="T6" s="17" t="s">
        <v>3</v>
      </c>
      <c r="U6" s="17">
        <v>52</v>
      </c>
      <c r="V6" s="17">
        <v>33</v>
      </c>
      <c r="W6" s="17">
        <v>33</v>
      </c>
      <c r="X6" s="17">
        <v>37</v>
      </c>
      <c r="Y6" s="58">
        <v>0.57250000000000001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0.30780000000000002</v>
      </c>
      <c r="E7" s="9">
        <v>0.3322</v>
      </c>
      <c r="F7" s="9">
        <v>0.46779999999999999</v>
      </c>
      <c r="G7" s="9">
        <v>0.54420000000000002</v>
      </c>
      <c r="H7" s="14">
        <f t="shared" si="0"/>
        <v>0.41300000000000003</v>
      </c>
      <c r="I7" s="14">
        <v>0.81699999999999995</v>
      </c>
      <c r="J7" s="8"/>
      <c r="K7" s="24">
        <v>1.0053000000000001</v>
      </c>
      <c r="L7" s="9">
        <v>0.32369999999999999</v>
      </c>
      <c r="M7" s="9">
        <v>0.28039999999999998</v>
      </c>
      <c r="N7" s="9">
        <v>0.2858</v>
      </c>
      <c r="O7" s="14">
        <f t="shared" si="1"/>
        <v>0.47380000000000005</v>
      </c>
      <c r="P7" s="14">
        <v>0.2233</v>
      </c>
      <c r="R7" s="76"/>
      <c r="S7" s="56"/>
      <c r="T7" s="17" t="s">
        <v>2</v>
      </c>
      <c r="U7" s="17">
        <v>39</v>
      </c>
      <c r="V7" s="17">
        <v>42</v>
      </c>
      <c r="W7" s="17">
        <v>38</v>
      </c>
      <c r="X7" s="17">
        <v>38</v>
      </c>
      <c r="Y7" s="58"/>
      <c r="Z7" s="58"/>
    </row>
    <row r="8" spans="1:26" x14ac:dyDescent="0.25">
      <c r="A8" s="70"/>
      <c r="B8" s="55"/>
      <c r="C8" s="60"/>
      <c r="D8" s="21">
        <v>0.42030000000000001</v>
      </c>
      <c r="E8" s="7">
        <v>0.28839999999999999</v>
      </c>
      <c r="F8" s="7">
        <v>0.2712</v>
      </c>
      <c r="G8" s="7">
        <v>0.24970000000000001</v>
      </c>
      <c r="H8" s="13">
        <f t="shared" si="0"/>
        <v>0.30740000000000001</v>
      </c>
      <c r="I8" s="13"/>
      <c r="J8" s="11"/>
      <c r="K8" s="25">
        <v>1.0009999999999999</v>
      </c>
      <c r="L8" s="7">
        <v>0.3246</v>
      </c>
      <c r="M8" s="7">
        <v>0.2828</v>
      </c>
      <c r="N8" s="7">
        <v>0.28970000000000001</v>
      </c>
      <c r="O8" s="13">
        <f t="shared" si="1"/>
        <v>0.47452499999999997</v>
      </c>
      <c r="P8" s="13"/>
      <c r="R8" s="76"/>
      <c r="S8" s="85">
        <f>B13</f>
        <v>0.04</v>
      </c>
      <c r="T8" s="17" t="s">
        <v>3</v>
      </c>
      <c r="U8" s="17">
        <v>45</v>
      </c>
      <c r="V8" s="17">
        <v>43</v>
      </c>
      <c r="W8" s="17">
        <v>42</v>
      </c>
      <c r="X8" s="17">
        <v>61</v>
      </c>
      <c r="Y8" s="58">
        <v>0.57250000000000001</v>
      </c>
      <c r="Z8" s="57">
        <v>6.3E-2</v>
      </c>
    </row>
    <row r="9" spans="1:26" x14ac:dyDescent="0.25">
      <c r="A9" s="70"/>
      <c r="B9" s="53">
        <v>0.02</v>
      </c>
      <c r="C9" s="59" t="s">
        <v>3</v>
      </c>
      <c r="D9" s="20">
        <v>0.3367</v>
      </c>
      <c r="E9" s="9">
        <v>0.44700000000000001</v>
      </c>
      <c r="F9" s="9">
        <v>0.39960000000000001</v>
      </c>
      <c r="G9" s="9">
        <v>0.43709999999999999</v>
      </c>
      <c r="H9" s="12">
        <f t="shared" si="0"/>
        <v>0.40510000000000002</v>
      </c>
      <c r="I9" s="12">
        <v>0.76280000000000003</v>
      </c>
      <c r="K9" s="20">
        <v>0.19120000000000001</v>
      </c>
      <c r="L9" s="9">
        <v>0.187</v>
      </c>
      <c r="M9" s="9">
        <v>0.1915</v>
      </c>
      <c r="N9" s="9">
        <v>0.19420000000000001</v>
      </c>
      <c r="O9" s="12">
        <f t="shared" si="1"/>
        <v>0.19097500000000001</v>
      </c>
      <c r="P9" s="12">
        <v>7.6300000000000007E-2</v>
      </c>
      <c r="R9" s="76"/>
      <c r="S9" s="85"/>
      <c r="T9" s="17" t="s">
        <v>2</v>
      </c>
      <c r="U9" s="17">
        <v>37</v>
      </c>
      <c r="V9" s="17">
        <v>40</v>
      </c>
      <c r="W9" s="17">
        <v>47</v>
      </c>
      <c r="X9" s="17">
        <v>50</v>
      </c>
      <c r="Y9" s="58"/>
      <c r="Z9" s="57"/>
    </row>
    <row r="10" spans="1:26" x14ac:dyDescent="0.25">
      <c r="A10" s="70"/>
      <c r="B10" s="54"/>
      <c r="C10" s="60"/>
      <c r="D10" s="21">
        <v>0.73970000000000002</v>
      </c>
      <c r="E10" s="7">
        <v>0.63339999999999996</v>
      </c>
      <c r="F10" s="7">
        <v>0.60599999999999998</v>
      </c>
      <c r="G10" s="7">
        <v>0.51949999999999996</v>
      </c>
      <c r="H10" s="13">
        <f t="shared" si="0"/>
        <v>0.62464999999999993</v>
      </c>
      <c r="I10" s="13"/>
      <c r="K10" s="21">
        <v>0.18659999999999999</v>
      </c>
      <c r="L10" s="7">
        <v>0.18479999999999999</v>
      </c>
      <c r="M10" s="7">
        <v>0.18909999999999999</v>
      </c>
      <c r="N10" s="7">
        <v>0.19320000000000001</v>
      </c>
      <c r="O10" s="13">
        <f t="shared" si="1"/>
        <v>0.18842500000000001</v>
      </c>
      <c r="P10" s="13"/>
    </row>
    <row r="11" spans="1:26" x14ac:dyDescent="0.25">
      <c r="A11" s="70"/>
      <c r="B11" s="54"/>
      <c r="C11" s="59" t="s">
        <v>2</v>
      </c>
      <c r="D11" s="20">
        <v>0.26140000000000002</v>
      </c>
      <c r="E11" s="9">
        <v>0.42630000000000001</v>
      </c>
      <c r="F11" s="9">
        <v>0.47749999999999998</v>
      </c>
      <c r="G11" s="9">
        <v>0.4486</v>
      </c>
      <c r="H11" s="12">
        <f t="shared" si="0"/>
        <v>0.40344999999999998</v>
      </c>
      <c r="I11" s="12">
        <v>0.68969999999999998</v>
      </c>
      <c r="K11" s="20">
        <v>0.2336</v>
      </c>
      <c r="L11" s="9">
        <v>0.26640000000000003</v>
      </c>
      <c r="M11" s="9">
        <v>0.22770000000000001</v>
      </c>
      <c r="N11" s="9">
        <v>0.254</v>
      </c>
      <c r="O11" s="12">
        <f t="shared" si="1"/>
        <v>0.245425</v>
      </c>
      <c r="P11" s="12">
        <v>0.14480000000000001</v>
      </c>
    </row>
    <row r="12" spans="1:26" x14ac:dyDescent="0.25">
      <c r="A12" s="70"/>
      <c r="B12" s="55"/>
      <c r="C12" s="60"/>
      <c r="D12" s="21">
        <v>0.23719999999999999</v>
      </c>
      <c r="E12" s="7">
        <v>0.2172</v>
      </c>
      <c r="F12" s="7">
        <v>0.20519999999999999</v>
      </c>
      <c r="G12" s="7">
        <v>0.20849999999999999</v>
      </c>
      <c r="H12" s="13">
        <f t="shared" si="0"/>
        <v>0.217025</v>
      </c>
      <c r="I12" s="13"/>
      <c r="K12" s="21">
        <v>0.23449999999999999</v>
      </c>
      <c r="L12" s="7">
        <v>0.27289999999999998</v>
      </c>
      <c r="M12" s="7">
        <v>0.23480000000000001</v>
      </c>
      <c r="N12" s="7">
        <v>0.26119999999999999</v>
      </c>
      <c r="O12" s="13">
        <f t="shared" si="1"/>
        <v>0.25085000000000002</v>
      </c>
      <c r="P12" s="13"/>
    </row>
    <row r="13" spans="1:26" x14ac:dyDescent="0.25">
      <c r="A13" s="70"/>
      <c r="B13" s="86">
        <v>0.04</v>
      </c>
      <c r="C13" s="59" t="s">
        <v>3</v>
      </c>
      <c r="D13" s="20">
        <v>0.23730000000000001</v>
      </c>
      <c r="E13" s="9">
        <v>0.34260000000000002</v>
      </c>
      <c r="F13" s="9">
        <v>0.36470000000000002</v>
      </c>
      <c r="G13" s="9">
        <v>0.373</v>
      </c>
      <c r="H13" s="12">
        <f t="shared" si="0"/>
        <v>0.32940000000000003</v>
      </c>
      <c r="I13" s="12">
        <v>0.57950000000000002</v>
      </c>
      <c r="K13" s="20">
        <v>9.5899999999999999E-2</v>
      </c>
      <c r="L13" s="9">
        <v>7.9000000000000001E-2</v>
      </c>
      <c r="M13" s="9">
        <v>7.7499999999999999E-2</v>
      </c>
      <c r="N13" s="9">
        <v>8.4199999999999997E-2</v>
      </c>
      <c r="O13" s="12">
        <f t="shared" si="1"/>
        <v>8.4150000000000003E-2</v>
      </c>
      <c r="P13" s="12">
        <v>6.3700000000000007E-2</v>
      </c>
    </row>
    <row r="14" spans="1:26" x14ac:dyDescent="0.25">
      <c r="A14" s="70"/>
      <c r="B14" s="87"/>
      <c r="C14" s="60"/>
      <c r="D14" s="21">
        <v>0.497</v>
      </c>
      <c r="E14" s="7">
        <v>0.39479999999999998</v>
      </c>
      <c r="F14" s="7">
        <v>0.36449999999999999</v>
      </c>
      <c r="G14" s="7">
        <v>0.3427</v>
      </c>
      <c r="H14" s="13">
        <f t="shared" si="0"/>
        <v>0.39974999999999999</v>
      </c>
      <c r="I14" s="13"/>
      <c r="K14" s="21">
        <v>9.0200000000000002E-2</v>
      </c>
      <c r="L14" s="7">
        <v>7.7799999999999994E-2</v>
      </c>
      <c r="M14" s="7">
        <v>7.7499999999999999E-2</v>
      </c>
      <c r="N14" s="7">
        <v>8.4900000000000003E-2</v>
      </c>
      <c r="O14" s="13">
        <f>AVERAGE(K14:N14)</f>
        <v>8.2600000000000007E-2</v>
      </c>
      <c r="P14" s="13"/>
    </row>
    <row r="15" spans="1:26" x14ac:dyDescent="0.25">
      <c r="A15" s="70"/>
      <c r="B15" s="87"/>
      <c r="C15" s="59" t="s">
        <v>2</v>
      </c>
      <c r="D15" s="20">
        <v>0.36299999999999999</v>
      </c>
      <c r="E15" s="9">
        <v>0.39760000000000001</v>
      </c>
      <c r="F15" s="9">
        <v>0.42409999999999998</v>
      </c>
      <c r="G15" s="9">
        <v>0.41489999999999999</v>
      </c>
      <c r="H15" s="12">
        <f t="shared" si="0"/>
        <v>0.39989999999999998</v>
      </c>
      <c r="I15" s="12">
        <v>0.61580000000000001</v>
      </c>
      <c r="K15" s="20">
        <v>0.20780000000000001</v>
      </c>
      <c r="L15" s="9">
        <v>0.1938</v>
      </c>
      <c r="M15" s="9">
        <v>0.2122</v>
      </c>
      <c r="N15" s="9">
        <v>0.20130000000000001</v>
      </c>
      <c r="O15" s="12">
        <f t="shared" si="1"/>
        <v>0.20377500000000001</v>
      </c>
      <c r="P15" s="12">
        <v>0.1129</v>
      </c>
    </row>
    <row r="16" spans="1:26" x14ac:dyDescent="0.25">
      <c r="A16" s="71"/>
      <c r="B16" s="88"/>
      <c r="C16" s="60"/>
      <c r="D16" s="21">
        <v>0.25940000000000002</v>
      </c>
      <c r="E16" s="7">
        <v>0.24129999999999999</v>
      </c>
      <c r="F16" s="7">
        <v>0.2306</v>
      </c>
      <c r="G16" s="7">
        <v>0.21820000000000001</v>
      </c>
      <c r="H16" s="13">
        <f t="shared" si="0"/>
        <v>0.237375</v>
      </c>
      <c r="I16" s="13"/>
      <c r="K16" s="21">
        <v>0.2122</v>
      </c>
      <c r="L16" s="7">
        <v>0.2</v>
      </c>
      <c r="M16" s="7">
        <v>0.22059999999999999</v>
      </c>
      <c r="N16" s="7">
        <v>0.21</v>
      </c>
      <c r="O16" s="13">
        <f t="shared" si="1"/>
        <v>0.2107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0.28970000000000001</v>
      </c>
      <c r="D22" s="6">
        <f>D7</f>
        <v>0.30780000000000002</v>
      </c>
      <c r="E22" s="6">
        <f>D6</f>
        <v>0.52029999999999998</v>
      </c>
      <c r="F22" s="6">
        <f>D8</f>
        <v>0.42030000000000001</v>
      </c>
      <c r="I22" s="6">
        <f>K5</f>
        <v>0.4168</v>
      </c>
      <c r="J22" s="6">
        <f>K7</f>
        <v>1.0053000000000001</v>
      </c>
      <c r="K22" s="6">
        <f>K6</f>
        <v>0.41320000000000001</v>
      </c>
      <c r="L22" s="6">
        <f>K8</f>
        <v>1.0009999999999999</v>
      </c>
    </row>
    <row r="23" spans="1:12" x14ac:dyDescent="0.25">
      <c r="B23">
        <f>B$5</f>
        <v>0.01</v>
      </c>
      <c r="C23" s="6">
        <f>E5</f>
        <v>0.3407</v>
      </c>
      <c r="D23" s="6">
        <f>E7</f>
        <v>0.3322</v>
      </c>
      <c r="E23" s="6">
        <f>E6</f>
        <v>0.41880000000000001</v>
      </c>
      <c r="F23" s="6">
        <f>E8</f>
        <v>0.28839999999999999</v>
      </c>
      <c r="I23" s="6">
        <f>L5</f>
        <v>0.33200000000000002</v>
      </c>
      <c r="J23" s="6">
        <f>L7</f>
        <v>0.32369999999999999</v>
      </c>
      <c r="K23" s="6">
        <f>L6</f>
        <v>0.33090000000000003</v>
      </c>
      <c r="L23" s="6">
        <f>L8</f>
        <v>0.3246</v>
      </c>
    </row>
    <row r="24" spans="1:12" x14ac:dyDescent="0.25">
      <c r="B24">
        <f>B$5</f>
        <v>0.01</v>
      </c>
      <c r="C24" s="6">
        <f>F5</f>
        <v>0.40789999999999998</v>
      </c>
      <c r="D24" s="6">
        <f>F7</f>
        <v>0.46779999999999999</v>
      </c>
      <c r="E24" s="6">
        <f>F6</f>
        <v>0.36070000000000002</v>
      </c>
      <c r="F24" s="6">
        <f>F8</f>
        <v>0.2712</v>
      </c>
      <c r="I24" s="6">
        <f>M5</f>
        <v>0.23769999999999999</v>
      </c>
      <c r="J24" s="6">
        <f>M7</f>
        <v>0.28039999999999998</v>
      </c>
      <c r="K24" s="6">
        <f>M6</f>
        <v>0.2382</v>
      </c>
      <c r="L24" s="6">
        <f>M8</f>
        <v>0.2828</v>
      </c>
    </row>
    <row r="25" spans="1:12" x14ac:dyDescent="0.25">
      <c r="B25">
        <f>B$5</f>
        <v>0.01</v>
      </c>
      <c r="C25" s="6">
        <f>G5</f>
        <v>0.46400000000000002</v>
      </c>
      <c r="D25" s="6">
        <f>G7</f>
        <v>0.54420000000000002</v>
      </c>
      <c r="E25" s="6">
        <f>G6</f>
        <v>0.38340000000000002</v>
      </c>
      <c r="F25" s="6">
        <f>G8</f>
        <v>0.24970000000000001</v>
      </c>
      <c r="I25" s="6">
        <f>N5</f>
        <v>0.29389999999999999</v>
      </c>
      <c r="J25" s="6">
        <f>N7</f>
        <v>0.2858</v>
      </c>
      <c r="K25" s="6">
        <f>N6</f>
        <v>0.29470000000000002</v>
      </c>
      <c r="L25" s="6">
        <f>N8</f>
        <v>0.28970000000000001</v>
      </c>
    </row>
    <row r="26" spans="1:12" x14ac:dyDescent="0.25">
      <c r="B26">
        <f>B$9</f>
        <v>0.02</v>
      </c>
      <c r="C26" s="6">
        <f>D9</f>
        <v>0.3367</v>
      </c>
      <c r="D26" s="6">
        <f>D11</f>
        <v>0.26140000000000002</v>
      </c>
      <c r="E26" s="6">
        <f>D10</f>
        <v>0.73970000000000002</v>
      </c>
      <c r="F26" s="6">
        <f>D12</f>
        <v>0.23719999999999999</v>
      </c>
      <c r="I26" s="6">
        <f>K9</f>
        <v>0.19120000000000001</v>
      </c>
      <c r="J26" s="6">
        <f>K11</f>
        <v>0.2336</v>
      </c>
      <c r="K26" s="6">
        <f>K10</f>
        <v>0.18659999999999999</v>
      </c>
      <c r="L26" s="6">
        <f>K12</f>
        <v>0.23449999999999999</v>
      </c>
    </row>
    <row r="27" spans="1:12" x14ac:dyDescent="0.25">
      <c r="B27">
        <f>B$9</f>
        <v>0.02</v>
      </c>
      <c r="C27" s="6">
        <f>E9</f>
        <v>0.44700000000000001</v>
      </c>
      <c r="D27" s="6">
        <f>E11</f>
        <v>0.42630000000000001</v>
      </c>
      <c r="E27" s="6">
        <f>E10</f>
        <v>0.63339999999999996</v>
      </c>
      <c r="F27" s="6">
        <f>E12</f>
        <v>0.2172</v>
      </c>
      <c r="I27" s="6">
        <f>L9</f>
        <v>0.187</v>
      </c>
      <c r="J27" s="6">
        <f>L11</f>
        <v>0.26640000000000003</v>
      </c>
      <c r="K27" s="6">
        <f>L10</f>
        <v>0.18479999999999999</v>
      </c>
      <c r="L27" s="6">
        <f>L12</f>
        <v>0.27289999999999998</v>
      </c>
    </row>
    <row r="28" spans="1:12" x14ac:dyDescent="0.25">
      <c r="B28">
        <f>B$9</f>
        <v>0.02</v>
      </c>
      <c r="C28" s="6">
        <f>F9</f>
        <v>0.39960000000000001</v>
      </c>
      <c r="D28" s="6">
        <f>F11</f>
        <v>0.47749999999999998</v>
      </c>
      <c r="E28" s="6">
        <f>F10</f>
        <v>0.60599999999999998</v>
      </c>
      <c r="F28" s="6">
        <f>F12</f>
        <v>0.20519999999999999</v>
      </c>
      <c r="I28" s="6">
        <f>M9</f>
        <v>0.1915</v>
      </c>
      <c r="J28" s="6">
        <f>M11</f>
        <v>0.22770000000000001</v>
      </c>
      <c r="K28" s="6">
        <f>M10</f>
        <v>0.18909999999999999</v>
      </c>
      <c r="L28" s="6">
        <f>M12</f>
        <v>0.23480000000000001</v>
      </c>
    </row>
    <row r="29" spans="1:12" x14ac:dyDescent="0.25">
      <c r="B29">
        <f>B$9</f>
        <v>0.02</v>
      </c>
      <c r="C29" s="6">
        <f>G9</f>
        <v>0.43709999999999999</v>
      </c>
      <c r="D29" s="6">
        <f>G11</f>
        <v>0.4486</v>
      </c>
      <c r="E29" s="6">
        <f>G10</f>
        <v>0.51949999999999996</v>
      </c>
      <c r="F29" s="6">
        <f>G12</f>
        <v>0.20849999999999999</v>
      </c>
      <c r="I29" s="6">
        <f>N9</f>
        <v>0.19420000000000001</v>
      </c>
      <c r="J29" s="6">
        <f>N11</f>
        <v>0.254</v>
      </c>
      <c r="K29" s="6">
        <f>N10</f>
        <v>0.19320000000000001</v>
      </c>
      <c r="L29" s="6">
        <f>N12</f>
        <v>0.26119999999999999</v>
      </c>
    </row>
    <row r="30" spans="1:12" x14ac:dyDescent="0.25">
      <c r="B30" s="23">
        <f>B$13</f>
        <v>0.04</v>
      </c>
      <c r="C30" s="6">
        <f>D13</f>
        <v>0.23730000000000001</v>
      </c>
      <c r="D30" s="6">
        <f>D15</f>
        <v>0.36299999999999999</v>
      </c>
      <c r="E30" s="6">
        <f>D14</f>
        <v>0.497</v>
      </c>
      <c r="F30" s="6">
        <f>D16</f>
        <v>0.25940000000000002</v>
      </c>
      <c r="I30" s="6">
        <f>K13</f>
        <v>9.5899999999999999E-2</v>
      </c>
      <c r="J30" s="6">
        <f>K15</f>
        <v>0.20780000000000001</v>
      </c>
      <c r="K30" s="6">
        <f>K14</f>
        <v>9.0200000000000002E-2</v>
      </c>
      <c r="L30" s="6">
        <f>K16</f>
        <v>0.2122</v>
      </c>
    </row>
    <row r="31" spans="1:12" x14ac:dyDescent="0.25">
      <c r="B31" s="23">
        <f>B$13</f>
        <v>0.04</v>
      </c>
      <c r="C31" s="6">
        <f>E13</f>
        <v>0.34260000000000002</v>
      </c>
      <c r="D31" s="6">
        <f>E15</f>
        <v>0.39760000000000001</v>
      </c>
      <c r="E31" s="6">
        <f>E14</f>
        <v>0.39479999999999998</v>
      </c>
      <c r="F31" s="6">
        <f>E16</f>
        <v>0.24129999999999999</v>
      </c>
      <c r="I31" s="6">
        <f>L13</f>
        <v>7.9000000000000001E-2</v>
      </c>
      <c r="J31" s="6">
        <f>L15</f>
        <v>0.1938</v>
      </c>
      <c r="K31" s="6">
        <f>L14</f>
        <v>7.7799999999999994E-2</v>
      </c>
      <c r="L31" s="6">
        <f>L16</f>
        <v>0.2</v>
      </c>
    </row>
    <row r="32" spans="1:12" x14ac:dyDescent="0.25">
      <c r="B32" s="23">
        <f>B$13</f>
        <v>0.04</v>
      </c>
      <c r="C32" s="6">
        <f>F13</f>
        <v>0.36470000000000002</v>
      </c>
      <c r="D32" s="6">
        <f>F15</f>
        <v>0.42409999999999998</v>
      </c>
      <c r="E32" s="6">
        <f>F14</f>
        <v>0.36449999999999999</v>
      </c>
      <c r="F32" s="6">
        <f>F16</f>
        <v>0.2306</v>
      </c>
      <c r="I32" s="6">
        <f>M13</f>
        <v>7.7499999999999999E-2</v>
      </c>
      <c r="J32" s="6">
        <f>M15</f>
        <v>0.2122</v>
      </c>
      <c r="K32" s="6">
        <f>M14</f>
        <v>7.7499999999999999E-2</v>
      </c>
      <c r="L32" s="6">
        <f>M16</f>
        <v>0.22059999999999999</v>
      </c>
    </row>
    <row r="33" spans="1:14" x14ac:dyDescent="0.25">
      <c r="B33" s="23">
        <f>B$13</f>
        <v>0.04</v>
      </c>
      <c r="C33" s="6">
        <f>G13</f>
        <v>0.373</v>
      </c>
      <c r="D33" s="6">
        <f>G15</f>
        <v>0.41489999999999999</v>
      </c>
      <c r="E33" s="6">
        <f>G14</f>
        <v>0.3427</v>
      </c>
      <c r="F33" s="6">
        <f>G16</f>
        <v>0.21820000000000001</v>
      </c>
      <c r="I33" s="6">
        <f>N13</f>
        <v>8.4199999999999997E-2</v>
      </c>
      <c r="J33" s="6">
        <f>N15</f>
        <v>0.20130000000000001</v>
      </c>
      <c r="K33" s="6">
        <f>N14</f>
        <v>8.4900000000000003E-2</v>
      </c>
      <c r="L33" s="6">
        <f>N16</f>
        <v>0.21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0.46400000000000002</v>
      </c>
      <c r="D35" s="6">
        <f t="shared" ref="D35:F35" si="2">MAX(D22:D25)</f>
        <v>0.54420000000000002</v>
      </c>
      <c r="E35" s="6">
        <f t="shared" si="2"/>
        <v>0.52029999999999998</v>
      </c>
      <c r="F35" s="6">
        <f t="shared" si="2"/>
        <v>0.42030000000000001</v>
      </c>
      <c r="G35" s="6">
        <f>AVERAGE(C35,E35)</f>
        <v>0.49214999999999998</v>
      </c>
      <c r="H35" s="6">
        <f>AVERAGE(D35,F35)</f>
        <v>0.48225000000000001</v>
      </c>
      <c r="I35" s="6">
        <f>MAX(I22:I25)</f>
        <v>0.4168</v>
      </c>
      <c r="J35" s="6">
        <f t="shared" ref="J35:L35" si="3">MAX(J22:J25)</f>
        <v>1.0053000000000001</v>
      </c>
      <c r="K35" s="6">
        <f t="shared" si="3"/>
        <v>0.41320000000000001</v>
      </c>
      <c r="L35" s="6">
        <f t="shared" si="3"/>
        <v>1.0009999999999999</v>
      </c>
      <c r="M35" s="6">
        <f>AVERAGE(I35,K35)</f>
        <v>0.41500000000000004</v>
      </c>
      <c r="N35" s="6">
        <f>AVERAGE(J35,L35)</f>
        <v>1.00315</v>
      </c>
    </row>
    <row r="36" spans="1:14" x14ac:dyDescent="0.25">
      <c r="B36">
        <f>B$9</f>
        <v>0.02</v>
      </c>
      <c r="C36" s="6">
        <f>MAX(C26:C29)</f>
        <v>0.44700000000000001</v>
      </c>
      <c r="D36" s="6">
        <f t="shared" ref="D36:F36" si="4">MAX(D26:D29)</f>
        <v>0.47749999999999998</v>
      </c>
      <c r="E36" s="6">
        <f t="shared" si="4"/>
        <v>0.73970000000000002</v>
      </c>
      <c r="F36" s="6">
        <f t="shared" si="4"/>
        <v>0.23719999999999999</v>
      </c>
      <c r="G36" s="6">
        <f t="shared" ref="G36:G37" si="5">AVERAGE(C36,E36)</f>
        <v>0.59335000000000004</v>
      </c>
      <c r="H36" s="6">
        <f t="shared" ref="H36:H37" si="6">AVERAGE(D36,F36)</f>
        <v>0.35735</v>
      </c>
      <c r="I36" s="6">
        <f>MAX(I26:I29)</f>
        <v>0.19420000000000001</v>
      </c>
      <c r="J36" s="6">
        <f t="shared" ref="J36:L36" si="7">MAX(J26:J29)</f>
        <v>0.26640000000000003</v>
      </c>
      <c r="K36" s="6">
        <f t="shared" si="7"/>
        <v>0.19320000000000001</v>
      </c>
      <c r="L36" s="6">
        <f t="shared" si="7"/>
        <v>0.27289999999999998</v>
      </c>
      <c r="M36" s="6">
        <f t="shared" ref="M36:M37" si="8">AVERAGE(I36,K36)</f>
        <v>0.19370000000000001</v>
      </c>
      <c r="N36" s="6">
        <f t="shared" ref="N36:N37" si="9">AVERAGE(J36,L36)</f>
        <v>0.26965</v>
      </c>
    </row>
    <row r="37" spans="1:14" x14ac:dyDescent="0.25">
      <c r="B37" s="23">
        <f>B$13</f>
        <v>0.04</v>
      </c>
      <c r="C37" s="6">
        <f>MAX(C30:C33)</f>
        <v>0.373</v>
      </c>
      <c r="D37" s="6">
        <f t="shared" ref="D37:F37" si="10">MAX(D30:D33)</f>
        <v>0.42409999999999998</v>
      </c>
      <c r="E37" s="6">
        <f t="shared" si="10"/>
        <v>0.497</v>
      </c>
      <c r="F37" s="6">
        <f t="shared" si="10"/>
        <v>0.25940000000000002</v>
      </c>
      <c r="G37" s="6">
        <f t="shared" si="5"/>
        <v>0.435</v>
      </c>
      <c r="H37" s="6">
        <f t="shared" si="6"/>
        <v>0.34175</v>
      </c>
      <c r="I37" s="6">
        <f>MAX(I30:I33)</f>
        <v>9.5899999999999999E-2</v>
      </c>
      <c r="J37" s="6">
        <f t="shared" ref="J37:L37" si="11">MAX(J30:J33)</f>
        <v>0.2122</v>
      </c>
      <c r="K37" s="6">
        <f t="shared" si="11"/>
        <v>9.0200000000000002E-2</v>
      </c>
      <c r="L37" s="6">
        <f t="shared" si="11"/>
        <v>0.22059999999999999</v>
      </c>
      <c r="M37" s="6">
        <f t="shared" si="8"/>
        <v>9.3049999999999994E-2</v>
      </c>
      <c r="N37" s="6">
        <f t="shared" si="9"/>
        <v>0.21639999999999998</v>
      </c>
    </row>
    <row r="39" spans="1:14" x14ac:dyDescent="0.25">
      <c r="A39" t="s">
        <v>49</v>
      </c>
      <c r="B39">
        <f>B22</f>
        <v>0.01</v>
      </c>
      <c r="C39" s="6">
        <f>MIN(C22:C25)</f>
        <v>0.28970000000000001</v>
      </c>
      <c r="D39" s="6">
        <f t="shared" ref="D39:F39" si="12">MIN(D22:D25)</f>
        <v>0.30780000000000002</v>
      </c>
      <c r="E39" s="6">
        <f t="shared" si="12"/>
        <v>0.36070000000000002</v>
      </c>
      <c r="F39" s="6">
        <f t="shared" si="12"/>
        <v>0.24970000000000001</v>
      </c>
      <c r="G39" s="6">
        <f>AVERAGE(C39,E39)</f>
        <v>0.32520000000000004</v>
      </c>
      <c r="H39" s="6">
        <f>AVERAGE(D39,F39)</f>
        <v>0.27875</v>
      </c>
      <c r="I39" s="6">
        <f>MIN(I22:I25)</f>
        <v>0.23769999999999999</v>
      </c>
      <c r="J39" s="6">
        <f t="shared" ref="J39:L39" si="13">MIN(J22:J25)</f>
        <v>0.28039999999999998</v>
      </c>
      <c r="K39" s="6">
        <f t="shared" si="13"/>
        <v>0.2382</v>
      </c>
      <c r="L39" s="6">
        <f t="shared" si="13"/>
        <v>0.2828</v>
      </c>
      <c r="M39" s="6">
        <f>AVERAGE(I39,K39)</f>
        <v>0.23794999999999999</v>
      </c>
      <c r="N39" s="6">
        <f>AVERAGE(J39,L39)</f>
        <v>0.28159999999999996</v>
      </c>
    </row>
    <row r="40" spans="1:14" x14ac:dyDescent="0.25">
      <c r="B40">
        <f>B26</f>
        <v>0.02</v>
      </c>
      <c r="C40" s="6">
        <f>MIN(C26:C29)</f>
        <v>0.3367</v>
      </c>
      <c r="D40" s="6">
        <f t="shared" ref="D40:F40" si="14">MIN(D26:D29)</f>
        <v>0.26140000000000002</v>
      </c>
      <c r="E40" s="6">
        <f t="shared" si="14"/>
        <v>0.51949999999999996</v>
      </c>
      <c r="F40" s="6">
        <f t="shared" si="14"/>
        <v>0.20519999999999999</v>
      </c>
      <c r="G40" s="6">
        <f t="shared" ref="G40:G41" si="15">AVERAGE(C40,E40)</f>
        <v>0.42809999999999998</v>
      </c>
      <c r="H40" s="6">
        <f t="shared" ref="H40:H41" si="16">AVERAGE(D40,F40)</f>
        <v>0.23330000000000001</v>
      </c>
      <c r="I40" s="6">
        <f>MIN(I26:I29)</f>
        <v>0.187</v>
      </c>
      <c r="J40" s="6">
        <f t="shared" ref="J40:L40" si="17">MIN(J26:J29)</f>
        <v>0.22770000000000001</v>
      </c>
      <c r="K40" s="6">
        <f t="shared" si="17"/>
        <v>0.18479999999999999</v>
      </c>
      <c r="L40" s="6">
        <f t="shared" si="17"/>
        <v>0.23449999999999999</v>
      </c>
      <c r="M40" s="6">
        <f t="shared" ref="M40:M41" si="18">AVERAGE(I40,K40)</f>
        <v>0.18590000000000001</v>
      </c>
      <c r="N40" s="6">
        <f t="shared" ref="N40:N41" si="19">AVERAGE(J40,L40)</f>
        <v>0.2311</v>
      </c>
    </row>
    <row r="41" spans="1:14" x14ac:dyDescent="0.25">
      <c r="B41" s="23">
        <f>B30</f>
        <v>0.04</v>
      </c>
      <c r="C41" s="6">
        <f>MIN(C30:C33)</f>
        <v>0.23730000000000001</v>
      </c>
      <c r="D41" s="6">
        <f t="shared" ref="D41:F41" si="20">MIN(D30:D33)</f>
        <v>0.36299999999999999</v>
      </c>
      <c r="E41" s="6">
        <f t="shared" si="20"/>
        <v>0.3427</v>
      </c>
      <c r="F41" s="6">
        <f t="shared" si="20"/>
        <v>0.21820000000000001</v>
      </c>
      <c r="G41" s="6">
        <f t="shared" si="15"/>
        <v>0.29000000000000004</v>
      </c>
      <c r="H41" s="6">
        <f t="shared" si="16"/>
        <v>0.29059999999999997</v>
      </c>
      <c r="I41" s="6">
        <f>MIN(I30:I33)</f>
        <v>7.7499999999999999E-2</v>
      </c>
      <c r="J41" s="6">
        <f t="shared" ref="J41:L41" si="21">MIN(J30:J33)</f>
        <v>0.1938</v>
      </c>
      <c r="K41" s="6">
        <f t="shared" si="21"/>
        <v>7.7499999999999999E-2</v>
      </c>
      <c r="L41" s="6">
        <f t="shared" si="21"/>
        <v>0.2</v>
      </c>
      <c r="M41" s="6">
        <f t="shared" si="18"/>
        <v>7.7499999999999999E-2</v>
      </c>
      <c r="N41" s="6">
        <f t="shared" si="19"/>
        <v>0.19690000000000002</v>
      </c>
    </row>
    <row r="47" spans="1:14" x14ac:dyDescent="0.25">
      <c r="G47" s="82" t="s">
        <v>91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0.01</v>
      </c>
      <c r="J48" s="79"/>
      <c r="K48" s="79">
        <v>0.02</v>
      </c>
      <c r="L48" s="79"/>
      <c r="M48" s="89">
        <v>0.04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0.28970000000000001</v>
      </c>
      <c r="J50" s="41">
        <v>0.30780000000000002</v>
      </c>
      <c r="K50" s="41">
        <v>0.3367</v>
      </c>
      <c r="L50" s="41">
        <v>0.26140000000000002</v>
      </c>
      <c r="M50" s="41">
        <v>0.23730000000000001</v>
      </c>
      <c r="N50" s="41">
        <v>0.36299999999999999</v>
      </c>
    </row>
    <row r="51" spans="7:14" x14ac:dyDescent="0.25">
      <c r="G51" s="79"/>
      <c r="H51" s="40" t="s">
        <v>78</v>
      </c>
      <c r="I51" s="41">
        <v>0.3407</v>
      </c>
      <c r="J51" s="41">
        <v>0.3322</v>
      </c>
      <c r="K51" s="41">
        <v>0.44700000000000001</v>
      </c>
      <c r="L51" s="41">
        <v>0.42630000000000001</v>
      </c>
      <c r="M51" s="41">
        <v>0.34260000000000002</v>
      </c>
      <c r="N51" s="41">
        <v>0.39760000000000001</v>
      </c>
    </row>
    <row r="52" spans="7:14" x14ac:dyDescent="0.25">
      <c r="G52" s="79"/>
      <c r="H52" s="40" t="s">
        <v>79</v>
      </c>
      <c r="I52" s="41">
        <v>0.40789999999999998</v>
      </c>
      <c r="J52" s="41">
        <v>0.46779999999999999</v>
      </c>
      <c r="K52" s="41">
        <v>0.39960000000000001</v>
      </c>
      <c r="L52" s="41">
        <v>0.47749999999999998</v>
      </c>
      <c r="M52" s="41">
        <v>0.36470000000000002</v>
      </c>
      <c r="N52" s="41">
        <v>0.42409999999999998</v>
      </c>
    </row>
    <row r="53" spans="7:14" x14ac:dyDescent="0.25">
      <c r="G53" s="79"/>
      <c r="H53" s="40" t="s">
        <v>80</v>
      </c>
      <c r="I53" s="41">
        <v>0.46400000000000002</v>
      </c>
      <c r="J53" s="41">
        <v>0.54420000000000002</v>
      </c>
      <c r="K53" s="41">
        <v>0.43709999999999999</v>
      </c>
      <c r="L53" s="41">
        <v>0.4486</v>
      </c>
      <c r="M53" s="41">
        <v>0.373</v>
      </c>
      <c r="N53" s="41">
        <v>0.41489999999999999</v>
      </c>
    </row>
    <row r="54" spans="7:14" x14ac:dyDescent="0.25">
      <c r="G54" s="79"/>
      <c r="H54" s="40" t="s">
        <v>25</v>
      </c>
      <c r="I54" s="42">
        <f t="shared" ref="I54:N54" si="22">AVERAGE(I50:I53)</f>
        <v>0.37557499999999999</v>
      </c>
      <c r="J54" s="42">
        <f t="shared" si="22"/>
        <v>0.41300000000000003</v>
      </c>
      <c r="K54" s="42">
        <f t="shared" si="22"/>
        <v>0.40510000000000002</v>
      </c>
      <c r="L54" s="42">
        <f t="shared" si="22"/>
        <v>0.40344999999999998</v>
      </c>
      <c r="M54" s="42">
        <f t="shared" si="22"/>
        <v>0.32940000000000003</v>
      </c>
      <c r="N54" s="42">
        <f t="shared" si="22"/>
        <v>0.39989999999999998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0.4168</v>
      </c>
      <c r="J56" s="41">
        <v>1.0053000000000001</v>
      </c>
      <c r="K56" s="41">
        <v>0.19120000000000001</v>
      </c>
      <c r="L56" s="41">
        <v>0.2336</v>
      </c>
      <c r="M56" s="41">
        <v>9.5899999999999999E-2</v>
      </c>
      <c r="N56" s="41">
        <v>0.20780000000000001</v>
      </c>
    </row>
    <row r="57" spans="7:14" x14ac:dyDescent="0.25">
      <c r="G57" s="79"/>
      <c r="H57" s="40" t="s">
        <v>78</v>
      </c>
      <c r="I57" s="41">
        <v>0.33200000000000002</v>
      </c>
      <c r="J57" s="41">
        <v>0.32369999999999999</v>
      </c>
      <c r="K57" s="41">
        <v>0.187</v>
      </c>
      <c r="L57" s="41">
        <v>0.26640000000000003</v>
      </c>
      <c r="M57" s="41">
        <v>7.9000000000000001E-2</v>
      </c>
      <c r="N57" s="41">
        <v>0.1938</v>
      </c>
    </row>
    <row r="58" spans="7:14" x14ac:dyDescent="0.25">
      <c r="G58" s="79"/>
      <c r="H58" s="40" t="s">
        <v>79</v>
      </c>
      <c r="I58" s="41">
        <v>0.23769999999999999</v>
      </c>
      <c r="J58" s="41">
        <v>0.28039999999999998</v>
      </c>
      <c r="K58" s="41">
        <v>0.1915</v>
      </c>
      <c r="L58" s="41">
        <v>0.22770000000000001</v>
      </c>
      <c r="M58" s="41">
        <v>7.7499999999999999E-2</v>
      </c>
      <c r="N58" s="41">
        <v>0.2122</v>
      </c>
    </row>
    <row r="59" spans="7:14" x14ac:dyDescent="0.25">
      <c r="G59" s="79"/>
      <c r="H59" s="40" t="s">
        <v>80</v>
      </c>
      <c r="I59" s="41">
        <v>0.29389999999999999</v>
      </c>
      <c r="J59" s="41">
        <v>0.2858</v>
      </c>
      <c r="K59" s="41">
        <v>0.19420000000000001</v>
      </c>
      <c r="L59" s="41">
        <v>0.254</v>
      </c>
      <c r="M59" s="41">
        <v>8.4199999999999997E-2</v>
      </c>
      <c r="N59" s="41">
        <v>0.20130000000000001</v>
      </c>
    </row>
    <row r="60" spans="7:14" x14ac:dyDescent="0.25">
      <c r="G60" s="79"/>
      <c r="H60" s="40" t="s">
        <v>25</v>
      </c>
      <c r="I60" s="42">
        <f t="shared" ref="I60:N60" si="23">AVERAGE(I56:I59)</f>
        <v>0.3201</v>
      </c>
      <c r="J60" s="42">
        <f t="shared" si="23"/>
        <v>0.47380000000000005</v>
      </c>
      <c r="K60" s="42">
        <f t="shared" si="23"/>
        <v>0.19097500000000001</v>
      </c>
      <c r="L60" s="42">
        <f t="shared" si="23"/>
        <v>0.245425</v>
      </c>
      <c r="M60" s="42">
        <f t="shared" si="23"/>
        <v>8.4150000000000003E-2</v>
      </c>
      <c r="N60" s="42">
        <f t="shared" si="23"/>
        <v>0.20377500000000001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CAED-8827-4C65-8E29-4B3F54FB1201}">
  <sheetPr codeName="Sheet11"/>
  <dimension ref="A1:Z60"/>
  <sheetViews>
    <sheetView topLeftCell="G44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0.01</v>
      </c>
      <c r="T4" s="17" t="s">
        <v>3</v>
      </c>
      <c r="U4" s="17">
        <v>36</v>
      </c>
      <c r="V4" s="17">
        <v>43</v>
      </c>
      <c r="W4" s="17">
        <v>48</v>
      </c>
      <c r="X4" s="17">
        <v>35</v>
      </c>
      <c r="Y4" s="58">
        <v>0.57250000000000001</v>
      </c>
      <c r="Z4" s="58">
        <v>3.5000000000000003E-2</v>
      </c>
    </row>
    <row r="5" spans="1:26" x14ac:dyDescent="0.25">
      <c r="A5" s="69" t="s">
        <v>26</v>
      </c>
      <c r="B5" s="53">
        <v>0.01</v>
      </c>
      <c r="C5" s="59" t="s">
        <v>3</v>
      </c>
      <c r="D5" s="20">
        <v>0.48170000000000002</v>
      </c>
      <c r="E5" s="9">
        <v>0.71560000000000001</v>
      </c>
      <c r="F5" s="9">
        <v>0.58660000000000001</v>
      </c>
      <c r="G5" s="9">
        <v>0.67820000000000003</v>
      </c>
      <c r="H5" s="12">
        <f t="shared" ref="H5:H16" si="0">AVERAGE(D5:G5)</f>
        <v>0.61552499999999999</v>
      </c>
      <c r="I5" s="12">
        <v>1.0586</v>
      </c>
      <c r="K5" s="20">
        <v>0.36720000000000003</v>
      </c>
      <c r="L5" s="9">
        <v>0.40279999999999999</v>
      </c>
      <c r="M5" s="9">
        <v>0.28660000000000002</v>
      </c>
      <c r="N5" s="9">
        <v>0.34989999999999999</v>
      </c>
      <c r="O5" s="12">
        <f t="shared" ref="O5:O16" si="1">AVERAGE(K5:N5)</f>
        <v>0.35162499999999997</v>
      </c>
      <c r="P5" s="12">
        <v>7.7600000000000002E-2</v>
      </c>
      <c r="R5" s="76"/>
      <c r="S5" s="56"/>
      <c r="T5" s="17" t="s">
        <v>2</v>
      </c>
      <c r="U5" s="17">
        <v>30</v>
      </c>
      <c r="V5" s="17">
        <v>28</v>
      </c>
      <c r="W5" s="17">
        <v>35</v>
      </c>
      <c r="X5" s="17">
        <v>34</v>
      </c>
      <c r="Y5" s="58"/>
      <c r="Z5" s="58"/>
    </row>
    <row r="6" spans="1:26" x14ac:dyDescent="0.25">
      <c r="A6" s="70"/>
      <c r="B6" s="54"/>
      <c r="C6" s="60"/>
      <c r="D6" s="21">
        <v>0.91359999999999997</v>
      </c>
      <c r="E6" s="7">
        <v>0.76119999999999999</v>
      </c>
      <c r="F6" s="7">
        <v>0.64759999999999995</v>
      </c>
      <c r="G6" s="7">
        <v>0.64680000000000004</v>
      </c>
      <c r="H6" s="13">
        <f t="shared" si="0"/>
        <v>0.74229999999999996</v>
      </c>
      <c r="I6" s="13"/>
      <c r="K6" s="21">
        <v>0.3649</v>
      </c>
      <c r="L6" s="7">
        <v>0.40250000000000002</v>
      </c>
      <c r="M6" s="7">
        <v>0.28620000000000001</v>
      </c>
      <c r="N6" s="7">
        <v>0.35010000000000002</v>
      </c>
      <c r="O6" s="13">
        <f t="shared" si="1"/>
        <v>0.35092500000000004</v>
      </c>
      <c r="P6" s="13"/>
      <c r="R6" s="76"/>
      <c r="S6" s="56">
        <f>B9</f>
        <v>0.02</v>
      </c>
      <c r="T6" s="17" t="s">
        <v>3</v>
      </c>
      <c r="U6" s="17">
        <v>36</v>
      </c>
      <c r="V6" s="17">
        <v>33</v>
      </c>
      <c r="W6" s="17">
        <v>43</v>
      </c>
      <c r="X6" s="17">
        <v>32</v>
      </c>
      <c r="Y6" s="58">
        <v>0.57250000000000001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0.45660000000000001</v>
      </c>
      <c r="E7" s="9">
        <v>0.79049999999999998</v>
      </c>
      <c r="F7" s="9">
        <v>0.76929999999999998</v>
      </c>
      <c r="G7" s="9">
        <v>0.73009999999999997</v>
      </c>
      <c r="H7" s="14">
        <f t="shared" si="0"/>
        <v>0.68662500000000004</v>
      </c>
      <c r="I7" s="14">
        <v>0.93889999999999996</v>
      </c>
      <c r="J7" s="8"/>
      <c r="K7" s="20">
        <v>1.0359</v>
      </c>
      <c r="L7" s="9">
        <v>0.42749999999999999</v>
      </c>
      <c r="M7" s="9">
        <v>0.45939999999999998</v>
      </c>
      <c r="N7" s="9">
        <v>0.42849999999999999</v>
      </c>
      <c r="O7" s="14">
        <f t="shared" si="1"/>
        <v>0.58782500000000004</v>
      </c>
      <c r="P7" s="14">
        <v>6.2600000000000003E-2</v>
      </c>
      <c r="R7" s="76"/>
      <c r="S7" s="56"/>
      <c r="T7" s="17" t="s">
        <v>2</v>
      </c>
      <c r="U7" s="17">
        <v>35</v>
      </c>
      <c r="V7" s="17">
        <v>35</v>
      </c>
      <c r="W7" s="17">
        <v>39</v>
      </c>
      <c r="X7" s="17">
        <v>40</v>
      </c>
      <c r="Y7" s="58"/>
      <c r="Z7" s="58"/>
    </row>
    <row r="8" spans="1:26" x14ac:dyDescent="0.25">
      <c r="A8" s="70"/>
      <c r="B8" s="55"/>
      <c r="C8" s="60"/>
      <c r="D8" s="21">
        <v>0.42009999999999997</v>
      </c>
      <c r="E8" s="7">
        <v>0.38390000000000002</v>
      </c>
      <c r="F8" s="7">
        <v>0.36170000000000002</v>
      </c>
      <c r="G8" s="7">
        <v>0.35060000000000002</v>
      </c>
      <c r="H8" s="13">
        <f t="shared" si="0"/>
        <v>0.37907500000000005</v>
      </c>
      <c r="I8" s="13"/>
      <c r="J8" s="11"/>
      <c r="K8" s="21">
        <v>1.0368999999999999</v>
      </c>
      <c r="L8" s="7">
        <v>0.43099999999999999</v>
      </c>
      <c r="M8" s="7">
        <v>0.46429999999999999</v>
      </c>
      <c r="N8" s="7">
        <v>0.43259999999999998</v>
      </c>
      <c r="O8" s="13">
        <f t="shared" si="1"/>
        <v>0.59119999999999995</v>
      </c>
      <c r="P8" s="13"/>
      <c r="R8" s="76"/>
      <c r="S8" s="85">
        <f>B13</f>
        <v>0.04</v>
      </c>
      <c r="T8" s="17" t="s">
        <v>3</v>
      </c>
      <c r="U8" s="17">
        <v>40</v>
      </c>
      <c r="V8" s="17">
        <v>39</v>
      </c>
      <c r="W8" s="17">
        <v>38</v>
      </c>
      <c r="X8" s="17">
        <v>42</v>
      </c>
      <c r="Y8" s="58">
        <v>0.57250000000000001</v>
      </c>
      <c r="Z8" s="57">
        <v>6.3E-2</v>
      </c>
    </row>
    <row r="9" spans="1:26" x14ac:dyDescent="0.25">
      <c r="A9" s="70"/>
      <c r="B9" s="53">
        <v>0.02</v>
      </c>
      <c r="C9" s="59" t="s">
        <v>3</v>
      </c>
      <c r="D9" s="20">
        <v>0.3392</v>
      </c>
      <c r="E9" s="9">
        <v>0.50319999999999998</v>
      </c>
      <c r="F9" s="9">
        <v>0.56599999999999995</v>
      </c>
      <c r="G9" s="9">
        <v>0.63849999999999996</v>
      </c>
      <c r="H9" s="12">
        <f t="shared" si="0"/>
        <v>0.51172499999999999</v>
      </c>
      <c r="I9" s="12">
        <v>0.67969999999999997</v>
      </c>
      <c r="K9" s="20">
        <v>0.2482</v>
      </c>
      <c r="L9" s="9">
        <v>0.28820000000000001</v>
      </c>
      <c r="M9" s="9">
        <v>0.25030000000000002</v>
      </c>
      <c r="N9" s="9">
        <v>0.26619999999999999</v>
      </c>
      <c r="O9" s="12">
        <f t="shared" si="1"/>
        <v>0.26322499999999999</v>
      </c>
      <c r="P9" s="12">
        <v>7.6999999999999999E-2</v>
      </c>
      <c r="R9" s="76"/>
      <c r="S9" s="85"/>
      <c r="T9" s="17" t="s">
        <v>2</v>
      </c>
      <c r="U9" s="17">
        <v>45</v>
      </c>
      <c r="V9" s="17">
        <v>38</v>
      </c>
      <c r="W9" s="17">
        <v>41</v>
      </c>
      <c r="X9" s="17">
        <v>40</v>
      </c>
      <c r="Y9" s="58"/>
      <c r="Z9" s="57"/>
    </row>
    <row r="10" spans="1:26" x14ac:dyDescent="0.25">
      <c r="A10" s="70"/>
      <c r="B10" s="54"/>
      <c r="C10" s="60"/>
      <c r="D10" s="21">
        <v>0.76559999999999995</v>
      </c>
      <c r="E10" s="7">
        <v>0.59340000000000004</v>
      </c>
      <c r="F10" s="7">
        <v>0.51949999999999996</v>
      </c>
      <c r="G10" s="7">
        <v>0.51119999999999999</v>
      </c>
      <c r="H10" s="13">
        <f t="shared" si="0"/>
        <v>0.59742499999999998</v>
      </c>
      <c r="I10" s="13"/>
      <c r="K10" s="21">
        <v>0.24299999999999999</v>
      </c>
      <c r="L10" s="7">
        <v>0.28699999999999998</v>
      </c>
      <c r="M10" s="7">
        <v>0.25090000000000001</v>
      </c>
      <c r="N10" s="7">
        <v>0.26779999999999998</v>
      </c>
      <c r="O10" s="13">
        <f t="shared" si="1"/>
        <v>0.26217499999999999</v>
      </c>
      <c r="P10" s="13"/>
    </row>
    <row r="11" spans="1:26" x14ac:dyDescent="0.25">
      <c r="A11" s="70"/>
      <c r="B11" s="54"/>
      <c r="C11" s="59" t="s">
        <v>2</v>
      </c>
      <c r="D11" s="20">
        <v>0.41599999999999998</v>
      </c>
      <c r="E11" s="9">
        <v>0.58220000000000005</v>
      </c>
      <c r="F11" s="9">
        <v>0.62860000000000005</v>
      </c>
      <c r="G11" s="9">
        <v>0.73240000000000005</v>
      </c>
      <c r="H11" s="12">
        <f t="shared" si="0"/>
        <v>0.58979999999999999</v>
      </c>
      <c r="I11" s="12">
        <v>0.78390000000000004</v>
      </c>
      <c r="K11" s="20">
        <v>0.35780000000000001</v>
      </c>
      <c r="L11" s="9">
        <v>0.3463</v>
      </c>
      <c r="M11" s="9">
        <v>0.35449999999999998</v>
      </c>
      <c r="N11" s="9">
        <v>0.43890000000000001</v>
      </c>
      <c r="O11" s="12">
        <f t="shared" si="1"/>
        <v>0.37437500000000001</v>
      </c>
      <c r="P11" s="12">
        <v>7.5800000000000006E-2</v>
      </c>
    </row>
    <row r="12" spans="1:26" x14ac:dyDescent="0.25">
      <c r="A12" s="70"/>
      <c r="B12" s="55"/>
      <c r="C12" s="60"/>
      <c r="D12" s="21">
        <v>0.39950000000000002</v>
      </c>
      <c r="E12" s="7">
        <v>0.34260000000000002</v>
      </c>
      <c r="F12" s="7">
        <v>0.3175</v>
      </c>
      <c r="G12" s="7">
        <v>0.31</v>
      </c>
      <c r="H12" s="13">
        <f t="shared" si="0"/>
        <v>0.34240000000000004</v>
      </c>
      <c r="I12" s="13"/>
      <c r="K12" s="21">
        <v>0.35820000000000002</v>
      </c>
      <c r="L12" s="7">
        <v>0.3513</v>
      </c>
      <c r="M12" s="7">
        <v>0.36130000000000001</v>
      </c>
      <c r="N12" s="7">
        <v>0.44850000000000001</v>
      </c>
      <c r="O12" s="13">
        <f t="shared" si="1"/>
        <v>0.37982499999999997</v>
      </c>
      <c r="P12" s="13"/>
    </row>
    <row r="13" spans="1:26" x14ac:dyDescent="0.25">
      <c r="A13" s="70"/>
      <c r="B13" s="86">
        <v>0.04</v>
      </c>
      <c r="C13" s="59" t="s">
        <v>3</v>
      </c>
      <c r="D13" s="20">
        <v>0.3236</v>
      </c>
      <c r="E13" s="9">
        <v>0.52270000000000005</v>
      </c>
      <c r="F13" s="9">
        <v>0.55840000000000001</v>
      </c>
      <c r="G13" s="9">
        <v>0.5464</v>
      </c>
      <c r="H13" s="12">
        <f t="shared" si="0"/>
        <v>0.48777500000000001</v>
      </c>
      <c r="I13" s="12">
        <v>0.72509999999999997</v>
      </c>
      <c r="K13" s="20">
        <v>0.25559999999999999</v>
      </c>
      <c r="L13" s="9">
        <v>0.28170000000000001</v>
      </c>
      <c r="M13" s="9">
        <v>0.31040000000000001</v>
      </c>
      <c r="N13" s="9">
        <v>0.2898</v>
      </c>
      <c r="O13" s="12">
        <f t="shared" si="1"/>
        <v>0.28437499999999999</v>
      </c>
      <c r="P13" s="12">
        <v>9.4299999999999995E-2</v>
      </c>
    </row>
    <row r="14" spans="1:26" x14ac:dyDescent="0.25">
      <c r="A14" s="70"/>
      <c r="B14" s="87"/>
      <c r="C14" s="60"/>
      <c r="D14" s="21">
        <v>0.66659999999999997</v>
      </c>
      <c r="E14" s="7">
        <v>0.52190000000000003</v>
      </c>
      <c r="F14" s="7">
        <v>0.47660000000000002</v>
      </c>
      <c r="G14" s="7">
        <v>0.44740000000000002</v>
      </c>
      <c r="H14" s="13">
        <f t="shared" si="0"/>
        <v>0.52812499999999996</v>
      </c>
      <c r="I14" s="13"/>
      <c r="K14" s="21">
        <v>0.24759999999999999</v>
      </c>
      <c r="L14" s="7">
        <v>0.28179999999999999</v>
      </c>
      <c r="M14" s="7">
        <v>0.3125</v>
      </c>
      <c r="N14" s="7">
        <v>0.29239999999999999</v>
      </c>
      <c r="O14" s="13">
        <f>AVERAGE(K14:N14)</f>
        <v>0.28357500000000002</v>
      </c>
      <c r="P14" s="13"/>
    </row>
    <row r="15" spans="1:26" x14ac:dyDescent="0.25">
      <c r="A15" s="70"/>
      <c r="B15" s="87"/>
      <c r="C15" s="59" t="s">
        <v>2</v>
      </c>
      <c r="D15" s="20">
        <v>0.36299999999999999</v>
      </c>
      <c r="E15" s="9">
        <v>0.50660000000000005</v>
      </c>
      <c r="F15" s="9">
        <v>0.53849999999999998</v>
      </c>
      <c r="G15" s="9">
        <v>0.58399999999999996</v>
      </c>
      <c r="H15" s="12">
        <f t="shared" si="0"/>
        <v>0.49802500000000005</v>
      </c>
      <c r="I15" s="12">
        <v>0.52149999999999996</v>
      </c>
      <c r="K15" s="20">
        <v>0.26500000000000001</v>
      </c>
      <c r="L15" s="9">
        <v>0.28189999999999998</v>
      </c>
      <c r="M15" s="9">
        <v>0.26910000000000001</v>
      </c>
      <c r="N15" s="9">
        <v>0.27160000000000001</v>
      </c>
      <c r="O15" s="12">
        <f t="shared" si="1"/>
        <v>0.27189999999999998</v>
      </c>
      <c r="P15" s="12">
        <v>5.91E-2</v>
      </c>
    </row>
    <row r="16" spans="1:26" x14ac:dyDescent="0.25">
      <c r="A16" s="71"/>
      <c r="B16" s="88"/>
      <c r="C16" s="60"/>
      <c r="D16" s="21">
        <v>0.35899999999999999</v>
      </c>
      <c r="E16" s="7">
        <v>0.32469999999999999</v>
      </c>
      <c r="F16" s="7">
        <v>0.30470000000000003</v>
      </c>
      <c r="G16" s="7">
        <v>0.28949999999999998</v>
      </c>
      <c r="H16" s="13">
        <f t="shared" si="0"/>
        <v>0.31947499999999995</v>
      </c>
      <c r="I16" s="13"/>
      <c r="K16" s="21">
        <v>0.26519999999999999</v>
      </c>
      <c r="L16" s="7">
        <v>0.2883</v>
      </c>
      <c r="M16" s="7">
        <v>0.27710000000000001</v>
      </c>
      <c r="N16" s="7">
        <v>0.28179999999999999</v>
      </c>
      <c r="O16" s="13">
        <f t="shared" si="1"/>
        <v>0.27810000000000001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0.48170000000000002</v>
      </c>
      <c r="D22" s="6">
        <f>D7</f>
        <v>0.45660000000000001</v>
      </c>
      <c r="E22" s="6">
        <f>D6</f>
        <v>0.91359999999999997</v>
      </c>
      <c r="F22" s="6">
        <f>D8</f>
        <v>0.42009999999999997</v>
      </c>
      <c r="I22" s="6">
        <f>K5</f>
        <v>0.36720000000000003</v>
      </c>
      <c r="J22" s="6">
        <f>K7</f>
        <v>1.0359</v>
      </c>
      <c r="K22" s="6">
        <f>K6</f>
        <v>0.3649</v>
      </c>
      <c r="L22" s="6">
        <f>K8</f>
        <v>1.0368999999999999</v>
      </c>
    </row>
    <row r="23" spans="1:12" x14ac:dyDescent="0.25">
      <c r="B23">
        <f>B$5</f>
        <v>0.01</v>
      </c>
      <c r="C23" s="6">
        <f>E5</f>
        <v>0.71560000000000001</v>
      </c>
      <c r="D23" s="6">
        <f>E7</f>
        <v>0.79049999999999998</v>
      </c>
      <c r="E23" s="6">
        <f>E6</f>
        <v>0.76119999999999999</v>
      </c>
      <c r="F23" s="6">
        <f>E8</f>
        <v>0.38390000000000002</v>
      </c>
      <c r="I23" s="6">
        <f>L5</f>
        <v>0.40279999999999999</v>
      </c>
      <c r="J23" s="6">
        <f>L7</f>
        <v>0.42749999999999999</v>
      </c>
      <c r="K23" s="6">
        <f>L6</f>
        <v>0.40250000000000002</v>
      </c>
      <c r="L23" s="6">
        <f>L8</f>
        <v>0.43099999999999999</v>
      </c>
    </row>
    <row r="24" spans="1:12" x14ac:dyDescent="0.25">
      <c r="B24">
        <f>B$5</f>
        <v>0.01</v>
      </c>
      <c r="C24" s="6">
        <f>F5</f>
        <v>0.58660000000000001</v>
      </c>
      <c r="D24" s="6">
        <f>F7</f>
        <v>0.76929999999999998</v>
      </c>
      <c r="E24" s="6">
        <f>F6</f>
        <v>0.64759999999999995</v>
      </c>
      <c r="F24" s="6">
        <f>F8</f>
        <v>0.36170000000000002</v>
      </c>
      <c r="I24" s="6">
        <f>M5</f>
        <v>0.28660000000000002</v>
      </c>
      <c r="J24" s="6">
        <f>M7</f>
        <v>0.45939999999999998</v>
      </c>
      <c r="K24" s="6">
        <f>M6</f>
        <v>0.28620000000000001</v>
      </c>
      <c r="L24" s="6">
        <f>M8</f>
        <v>0.46429999999999999</v>
      </c>
    </row>
    <row r="25" spans="1:12" x14ac:dyDescent="0.25">
      <c r="B25">
        <f>B$5</f>
        <v>0.01</v>
      </c>
      <c r="C25" s="6">
        <f>G5</f>
        <v>0.67820000000000003</v>
      </c>
      <c r="D25" s="6">
        <f>G7</f>
        <v>0.73009999999999997</v>
      </c>
      <c r="E25" s="6">
        <f>G6</f>
        <v>0.64680000000000004</v>
      </c>
      <c r="F25" s="6">
        <f>G8</f>
        <v>0.35060000000000002</v>
      </c>
      <c r="I25" s="6">
        <f>N5</f>
        <v>0.34989999999999999</v>
      </c>
      <c r="J25" s="6">
        <f>N7</f>
        <v>0.42849999999999999</v>
      </c>
      <c r="K25" s="6">
        <f>N6</f>
        <v>0.35010000000000002</v>
      </c>
      <c r="L25" s="6">
        <f>N8</f>
        <v>0.43259999999999998</v>
      </c>
    </row>
    <row r="26" spans="1:12" x14ac:dyDescent="0.25">
      <c r="B26">
        <f>B$9</f>
        <v>0.02</v>
      </c>
      <c r="C26" s="6">
        <f>D9</f>
        <v>0.3392</v>
      </c>
      <c r="D26" s="6">
        <f>D11</f>
        <v>0.41599999999999998</v>
      </c>
      <c r="E26" s="6">
        <f>D10</f>
        <v>0.76559999999999995</v>
      </c>
      <c r="F26" s="6">
        <f>D12</f>
        <v>0.39950000000000002</v>
      </c>
      <c r="I26" s="6">
        <f>K9</f>
        <v>0.2482</v>
      </c>
      <c r="J26" s="6">
        <f>K11</f>
        <v>0.35780000000000001</v>
      </c>
      <c r="K26" s="6">
        <f>K10</f>
        <v>0.24299999999999999</v>
      </c>
      <c r="L26" s="6">
        <f>K12</f>
        <v>0.35820000000000002</v>
      </c>
    </row>
    <row r="27" spans="1:12" x14ac:dyDescent="0.25">
      <c r="B27">
        <f>B$9</f>
        <v>0.02</v>
      </c>
      <c r="C27" s="6">
        <f>E9</f>
        <v>0.50319999999999998</v>
      </c>
      <c r="D27" s="6">
        <f>E11</f>
        <v>0.58220000000000005</v>
      </c>
      <c r="E27" s="6">
        <f>E10</f>
        <v>0.59340000000000004</v>
      </c>
      <c r="F27" s="6">
        <f>E12</f>
        <v>0.34260000000000002</v>
      </c>
      <c r="I27" s="6">
        <f>L9</f>
        <v>0.28820000000000001</v>
      </c>
      <c r="J27" s="6">
        <f>L11</f>
        <v>0.3463</v>
      </c>
      <c r="K27" s="6">
        <f>L10</f>
        <v>0.28699999999999998</v>
      </c>
      <c r="L27" s="6">
        <f>L12</f>
        <v>0.3513</v>
      </c>
    </row>
    <row r="28" spans="1:12" x14ac:dyDescent="0.25">
      <c r="B28">
        <f>B$9</f>
        <v>0.02</v>
      </c>
      <c r="C28" s="6">
        <f>F9</f>
        <v>0.56599999999999995</v>
      </c>
      <c r="D28" s="6">
        <f>F11</f>
        <v>0.62860000000000005</v>
      </c>
      <c r="E28" s="6">
        <f>F10</f>
        <v>0.51949999999999996</v>
      </c>
      <c r="F28" s="6">
        <f>F12</f>
        <v>0.3175</v>
      </c>
      <c r="I28" s="6">
        <f>M9</f>
        <v>0.25030000000000002</v>
      </c>
      <c r="J28" s="6">
        <f>M11</f>
        <v>0.35449999999999998</v>
      </c>
      <c r="K28" s="6">
        <f>M10</f>
        <v>0.25090000000000001</v>
      </c>
      <c r="L28" s="6">
        <f>M12</f>
        <v>0.36130000000000001</v>
      </c>
    </row>
    <row r="29" spans="1:12" x14ac:dyDescent="0.25">
      <c r="B29">
        <f>B$9</f>
        <v>0.02</v>
      </c>
      <c r="C29" s="6">
        <f>G9</f>
        <v>0.63849999999999996</v>
      </c>
      <c r="D29" s="6">
        <f>G11</f>
        <v>0.73240000000000005</v>
      </c>
      <c r="E29" s="6">
        <f>G10</f>
        <v>0.51119999999999999</v>
      </c>
      <c r="F29" s="6">
        <f>G12</f>
        <v>0.31</v>
      </c>
      <c r="I29" s="6">
        <f>N9</f>
        <v>0.26619999999999999</v>
      </c>
      <c r="J29" s="6">
        <f>N11</f>
        <v>0.43890000000000001</v>
      </c>
      <c r="K29" s="6">
        <f>N10</f>
        <v>0.26779999999999998</v>
      </c>
      <c r="L29" s="6">
        <f>N12</f>
        <v>0.44850000000000001</v>
      </c>
    </row>
    <row r="30" spans="1:12" x14ac:dyDescent="0.25">
      <c r="B30" s="23">
        <f>B$13</f>
        <v>0.04</v>
      </c>
      <c r="C30" s="6">
        <f>D13</f>
        <v>0.3236</v>
      </c>
      <c r="D30" s="6">
        <f>D15</f>
        <v>0.36299999999999999</v>
      </c>
      <c r="E30" s="6">
        <f>D14</f>
        <v>0.66659999999999997</v>
      </c>
      <c r="F30" s="6">
        <f>D16</f>
        <v>0.35899999999999999</v>
      </c>
      <c r="I30" s="6">
        <f>K13</f>
        <v>0.25559999999999999</v>
      </c>
      <c r="J30" s="6">
        <f>K15</f>
        <v>0.26500000000000001</v>
      </c>
      <c r="K30" s="6">
        <f>K14</f>
        <v>0.24759999999999999</v>
      </c>
      <c r="L30" s="6">
        <f>K16</f>
        <v>0.26519999999999999</v>
      </c>
    </row>
    <row r="31" spans="1:12" x14ac:dyDescent="0.25">
      <c r="B31" s="23">
        <f>B$13</f>
        <v>0.04</v>
      </c>
      <c r="C31" s="6">
        <f>E13</f>
        <v>0.52270000000000005</v>
      </c>
      <c r="D31" s="6">
        <f>E15</f>
        <v>0.50660000000000005</v>
      </c>
      <c r="E31" s="6">
        <f>E14</f>
        <v>0.52190000000000003</v>
      </c>
      <c r="F31" s="6">
        <f>E16</f>
        <v>0.32469999999999999</v>
      </c>
      <c r="I31" s="6">
        <f>L13</f>
        <v>0.28170000000000001</v>
      </c>
      <c r="J31" s="6">
        <f>L15</f>
        <v>0.28189999999999998</v>
      </c>
      <c r="K31" s="6">
        <f>L14</f>
        <v>0.28179999999999999</v>
      </c>
      <c r="L31" s="6">
        <f>L16</f>
        <v>0.2883</v>
      </c>
    </row>
    <row r="32" spans="1:12" x14ac:dyDescent="0.25">
      <c r="B32" s="23">
        <f>B$13</f>
        <v>0.04</v>
      </c>
      <c r="C32" s="6">
        <f>F13</f>
        <v>0.55840000000000001</v>
      </c>
      <c r="D32" s="6">
        <f>F15</f>
        <v>0.53849999999999998</v>
      </c>
      <c r="E32" s="6">
        <f>F14</f>
        <v>0.47660000000000002</v>
      </c>
      <c r="F32" s="6">
        <f>F16</f>
        <v>0.30470000000000003</v>
      </c>
      <c r="I32" s="6">
        <f>M13</f>
        <v>0.31040000000000001</v>
      </c>
      <c r="J32" s="6">
        <f>M15</f>
        <v>0.26910000000000001</v>
      </c>
      <c r="K32" s="6">
        <f>M14</f>
        <v>0.3125</v>
      </c>
      <c r="L32" s="6">
        <f>M16</f>
        <v>0.27710000000000001</v>
      </c>
    </row>
    <row r="33" spans="1:14" x14ac:dyDescent="0.25">
      <c r="B33" s="23">
        <f>B$13</f>
        <v>0.04</v>
      </c>
      <c r="C33" s="6">
        <f>G13</f>
        <v>0.5464</v>
      </c>
      <c r="D33" s="6">
        <f>G15</f>
        <v>0.58399999999999996</v>
      </c>
      <c r="E33" s="6">
        <f>G14</f>
        <v>0.44740000000000002</v>
      </c>
      <c r="F33" s="6">
        <f>G16</f>
        <v>0.28949999999999998</v>
      </c>
      <c r="I33" s="6">
        <f>N13</f>
        <v>0.2898</v>
      </c>
      <c r="J33" s="6">
        <f>N15</f>
        <v>0.27160000000000001</v>
      </c>
      <c r="K33" s="6">
        <f>N14</f>
        <v>0.29239999999999999</v>
      </c>
      <c r="L33" s="6">
        <f>N16</f>
        <v>0.28179999999999999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0.71560000000000001</v>
      </c>
      <c r="D35" s="6">
        <f t="shared" ref="D35:F35" si="2">MAX(D22:D25)</f>
        <v>0.79049999999999998</v>
      </c>
      <c r="E35" s="6">
        <f t="shared" si="2"/>
        <v>0.91359999999999997</v>
      </c>
      <c r="F35" s="6">
        <f t="shared" si="2"/>
        <v>0.42009999999999997</v>
      </c>
      <c r="G35" s="6">
        <f>AVERAGE(C35,E35)</f>
        <v>0.81459999999999999</v>
      </c>
      <c r="H35" s="6">
        <f>AVERAGE(D35,F35)</f>
        <v>0.60529999999999995</v>
      </c>
      <c r="I35" s="6">
        <f>MAX(I22:I25)</f>
        <v>0.40279999999999999</v>
      </c>
      <c r="J35" s="6">
        <f t="shared" ref="J35:L35" si="3">MAX(J22:J25)</f>
        <v>1.0359</v>
      </c>
      <c r="K35" s="6">
        <f t="shared" si="3"/>
        <v>0.40250000000000002</v>
      </c>
      <c r="L35" s="6">
        <f t="shared" si="3"/>
        <v>1.0368999999999999</v>
      </c>
      <c r="M35" s="6">
        <f>AVERAGE(I35,K35)</f>
        <v>0.40265000000000001</v>
      </c>
      <c r="N35" s="6">
        <f>AVERAGE(J35,L35)</f>
        <v>1.0364</v>
      </c>
    </row>
    <row r="36" spans="1:14" x14ac:dyDescent="0.25">
      <c r="B36">
        <f>B$9</f>
        <v>0.02</v>
      </c>
      <c r="C36" s="6">
        <f>MAX(C26:C29)</f>
        <v>0.63849999999999996</v>
      </c>
      <c r="D36" s="6">
        <f t="shared" ref="D36:F36" si="4">MAX(D26:D29)</f>
        <v>0.73240000000000005</v>
      </c>
      <c r="E36" s="6">
        <f t="shared" si="4"/>
        <v>0.76559999999999995</v>
      </c>
      <c r="F36" s="6">
        <f t="shared" si="4"/>
        <v>0.39950000000000002</v>
      </c>
      <c r="G36" s="6">
        <f t="shared" ref="G36:G37" si="5">AVERAGE(C36,E36)</f>
        <v>0.70204999999999995</v>
      </c>
      <c r="H36" s="6">
        <f t="shared" ref="H36:H37" si="6">AVERAGE(D36,F36)</f>
        <v>0.56595000000000006</v>
      </c>
      <c r="I36" s="6">
        <f>MAX(I26:I29)</f>
        <v>0.28820000000000001</v>
      </c>
      <c r="J36" s="6">
        <f t="shared" ref="J36:L36" si="7">MAX(J26:J29)</f>
        <v>0.43890000000000001</v>
      </c>
      <c r="K36" s="6">
        <f t="shared" si="7"/>
        <v>0.28699999999999998</v>
      </c>
      <c r="L36" s="6">
        <f t="shared" si="7"/>
        <v>0.44850000000000001</v>
      </c>
      <c r="M36" s="6">
        <f t="shared" ref="M36:M37" si="8">AVERAGE(I36,K36)</f>
        <v>0.28759999999999997</v>
      </c>
      <c r="N36" s="6">
        <f t="shared" ref="N36:N37" si="9">AVERAGE(J36,L36)</f>
        <v>0.44369999999999998</v>
      </c>
    </row>
    <row r="37" spans="1:14" x14ac:dyDescent="0.25">
      <c r="B37" s="23">
        <f>B$13</f>
        <v>0.04</v>
      </c>
      <c r="C37" s="6">
        <f>MAX(C30:C33)</f>
        <v>0.55840000000000001</v>
      </c>
      <c r="D37" s="6">
        <f t="shared" ref="D37:F37" si="10">MAX(D30:D33)</f>
        <v>0.58399999999999996</v>
      </c>
      <c r="E37" s="6">
        <f t="shared" si="10"/>
        <v>0.66659999999999997</v>
      </c>
      <c r="F37" s="6">
        <f t="shared" si="10"/>
        <v>0.35899999999999999</v>
      </c>
      <c r="G37" s="6">
        <f t="shared" si="5"/>
        <v>0.61250000000000004</v>
      </c>
      <c r="H37" s="6">
        <f t="shared" si="6"/>
        <v>0.47149999999999997</v>
      </c>
      <c r="I37" s="6">
        <f>MAX(I30:I33)</f>
        <v>0.31040000000000001</v>
      </c>
      <c r="J37" s="6">
        <f t="shared" ref="J37:L37" si="11">MAX(J30:J33)</f>
        <v>0.28189999999999998</v>
      </c>
      <c r="K37" s="6">
        <f t="shared" si="11"/>
        <v>0.3125</v>
      </c>
      <c r="L37" s="6">
        <f t="shared" si="11"/>
        <v>0.2883</v>
      </c>
      <c r="M37" s="6">
        <f t="shared" si="8"/>
        <v>0.31145</v>
      </c>
      <c r="N37" s="6">
        <f t="shared" si="9"/>
        <v>0.28510000000000002</v>
      </c>
    </row>
    <row r="39" spans="1:14" x14ac:dyDescent="0.25">
      <c r="A39" t="s">
        <v>49</v>
      </c>
      <c r="B39">
        <f>B22</f>
        <v>0.01</v>
      </c>
      <c r="C39" s="6">
        <f>MIN(C22:C25)</f>
        <v>0.48170000000000002</v>
      </c>
      <c r="D39" s="6">
        <f t="shared" ref="D39:F39" si="12">MIN(D22:D25)</f>
        <v>0.45660000000000001</v>
      </c>
      <c r="E39" s="6">
        <f t="shared" si="12"/>
        <v>0.64680000000000004</v>
      </c>
      <c r="F39" s="6">
        <f t="shared" si="12"/>
        <v>0.35060000000000002</v>
      </c>
      <c r="G39" s="6">
        <f>AVERAGE(C39,E39)</f>
        <v>0.56425000000000003</v>
      </c>
      <c r="H39" s="6">
        <f>AVERAGE(D39,F39)</f>
        <v>0.40360000000000001</v>
      </c>
      <c r="I39" s="6">
        <f>MIN(I22:I25)</f>
        <v>0.28660000000000002</v>
      </c>
      <c r="J39" s="6">
        <f t="shared" ref="J39:L39" si="13">MIN(J22:J25)</f>
        <v>0.42749999999999999</v>
      </c>
      <c r="K39" s="6">
        <f t="shared" si="13"/>
        <v>0.28620000000000001</v>
      </c>
      <c r="L39" s="6">
        <f t="shared" si="13"/>
        <v>0.43099999999999999</v>
      </c>
      <c r="M39" s="6">
        <f>AVERAGE(I39,K39)</f>
        <v>0.28639999999999999</v>
      </c>
      <c r="N39" s="6">
        <f>AVERAGE(J39,L39)</f>
        <v>0.42925000000000002</v>
      </c>
    </row>
    <row r="40" spans="1:14" x14ac:dyDescent="0.25">
      <c r="B40">
        <f>B26</f>
        <v>0.02</v>
      </c>
      <c r="C40" s="6">
        <f>MIN(C26:C29)</f>
        <v>0.3392</v>
      </c>
      <c r="D40" s="6">
        <f t="shared" ref="D40:F40" si="14">MIN(D26:D29)</f>
        <v>0.41599999999999998</v>
      </c>
      <c r="E40" s="6">
        <f t="shared" si="14"/>
        <v>0.51119999999999999</v>
      </c>
      <c r="F40" s="6">
        <f t="shared" si="14"/>
        <v>0.31</v>
      </c>
      <c r="G40" s="6">
        <f t="shared" ref="G40:G41" si="15">AVERAGE(C40,E40)</f>
        <v>0.42520000000000002</v>
      </c>
      <c r="H40" s="6">
        <f t="shared" ref="H40:H41" si="16">AVERAGE(D40,F40)</f>
        <v>0.36299999999999999</v>
      </c>
      <c r="I40" s="6">
        <f>MIN(I26:I29)</f>
        <v>0.2482</v>
      </c>
      <c r="J40" s="6">
        <f t="shared" ref="J40:L40" si="17">MIN(J26:J29)</f>
        <v>0.3463</v>
      </c>
      <c r="K40" s="6">
        <f t="shared" si="17"/>
        <v>0.24299999999999999</v>
      </c>
      <c r="L40" s="6">
        <f t="shared" si="17"/>
        <v>0.3513</v>
      </c>
      <c r="M40" s="6">
        <f t="shared" ref="M40:M41" si="18">AVERAGE(I40,K40)</f>
        <v>0.24559999999999998</v>
      </c>
      <c r="N40" s="6">
        <f t="shared" ref="N40:N41" si="19">AVERAGE(J40,L40)</f>
        <v>0.3488</v>
      </c>
    </row>
    <row r="41" spans="1:14" x14ac:dyDescent="0.25">
      <c r="B41" s="23">
        <f>B30</f>
        <v>0.04</v>
      </c>
      <c r="C41" s="6">
        <f>MIN(C30:C33)</f>
        <v>0.3236</v>
      </c>
      <c r="D41" s="6">
        <f t="shared" ref="D41:F41" si="20">MIN(D30:D33)</f>
        <v>0.36299999999999999</v>
      </c>
      <c r="E41" s="6">
        <f t="shared" si="20"/>
        <v>0.44740000000000002</v>
      </c>
      <c r="F41" s="6">
        <f t="shared" si="20"/>
        <v>0.28949999999999998</v>
      </c>
      <c r="G41" s="6">
        <f t="shared" si="15"/>
        <v>0.38550000000000001</v>
      </c>
      <c r="H41" s="6">
        <f t="shared" si="16"/>
        <v>0.32624999999999998</v>
      </c>
      <c r="I41" s="6">
        <f>MIN(I30:I33)</f>
        <v>0.25559999999999999</v>
      </c>
      <c r="J41" s="6">
        <f t="shared" ref="J41:L41" si="21">MIN(J30:J33)</f>
        <v>0.26500000000000001</v>
      </c>
      <c r="K41" s="6">
        <f t="shared" si="21"/>
        <v>0.24759999999999999</v>
      </c>
      <c r="L41" s="6">
        <f t="shared" si="21"/>
        <v>0.26519999999999999</v>
      </c>
      <c r="M41" s="6">
        <f t="shared" si="18"/>
        <v>0.25159999999999999</v>
      </c>
      <c r="N41" s="6">
        <f t="shared" si="19"/>
        <v>0.2651</v>
      </c>
    </row>
    <row r="47" spans="1:14" x14ac:dyDescent="0.25">
      <c r="G47" s="82" t="s">
        <v>92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0.01</v>
      </c>
      <c r="J48" s="79"/>
      <c r="K48" s="79">
        <v>0.02</v>
      </c>
      <c r="L48" s="79"/>
      <c r="M48" s="89">
        <v>0.04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0.48170000000000002</v>
      </c>
      <c r="J50" s="41">
        <v>0.45660000000000001</v>
      </c>
      <c r="K50" s="41">
        <v>0.3392</v>
      </c>
      <c r="L50" s="41">
        <v>0.41599999999999998</v>
      </c>
      <c r="M50" s="41">
        <v>0.3236</v>
      </c>
      <c r="N50" s="41">
        <v>0.36299999999999999</v>
      </c>
    </row>
    <row r="51" spans="7:14" x14ac:dyDescent="0.25">
      <c r="G51" s="79"/>
      <c r="H51" s="40" t="s">
        <v>78</v>
      </c>
      <c r="I51" s="41">
        <v>0.71560000000000001</v>
      </c>
      <c r="J51" s="41">
        <v>0.79049999999999998</v>
      </c>
      <c r="K51" s="41">
        <v>0.50319999999999998</v>
      </c>
      <c r="L51" s="41">
        <v>0.58220000000000005</v>
      </c>
      <c r="M51" s="41">
        <v>0.52270000000000005</v>
      </c>
      <c r="N51" s="41">
        <v>0.50660000000000005</v>
      </c>
    </row>
    <row r="52" spans="7:14" x14ac:dyDescent="0.25">
      <c r="G52" s="79"/>
      <c r="H52" s="40" t="s">
        <v>79</v>
      </c>
      <c r="I52" s="41">
        <v>0.58660000000000001</v>
      </c>
      <c r="J52" s="41">
        <v>0.76929999999999998</v>
      </c>
      <c r="K52" s="41">
        <v>0.56599999999999995</v>
      </c>
      <c r="L52" s="41">
        <v>0.62860000000000005</v>
      </c>
      <c r="M52" s="41">
        <v>0.55840000000000001</v>
      </c>
      <c r="N52" s="41">
        <v>0.53849999999999998</v>
      </c>
    </row>
    <row r="53" spans="7:14" x14ac:dyDescent="0.25">
      <c r="G53" s="79"/>
      <c r="H53" s="40" t="s">
        <v>80</v>
      </c>
      <c r="I53" s="41">
        <v>0.67820000000000003</v>
      </c>
      <c r="J53" s="41">
        <v>0.73009999999999997</v>
      </c>
      <c r="K53" s="41">
        <v>0.63849999999999996</v>
      </c>
      <c r="L53" s="41">
        <v>0.73240000000000005</v>
      </c>
      <c r="M53" s="41">
        <v>0.5464</v>
      </c>
      <c r="N53" s="41">
        <v>0.58399999999999996</v>
      </c>
    </row>
    <row r="54" spans="7:14" x14ac:dyDescent="0.25">
      <c r="G54" s="79"/>
      <c r="H54" s="40" t="s">
        <v>25</v>
      </c>
      <c r="I54" s="42">
        <f t="shared" ref="I54:N54" si="22">AVERAGE(I50:I53)</f>
        <v>0.61552499999999999</v>
      </c>
      <c r="J54" s="42">
        <f t="shared" si="22"/>
        <v>0.68662500000000004</v>
      </c>
      <c r="K54" s="42">
        <f t="shared" si="22"/>
        <v>0.51172499999999999</v>
      </c>
      <c r="L54" s="42">
        <f t="shared" si="22"/>
        <v>0.58979999999999999</v>
      </c>
      <c r="M54" s="42">
        <f t="shared" si="22"/>
        <v>0.48777500000000001</v>
      </c>
      <c r="N54" s="42">
        <f t="shared" si="22"/>
        <v>0.49802500000000005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0.36720000000000003</v>
      </c>
      <c r="J56" s="41">
        <v>1.0359</v>
      </c>
      <c r="K56" s="41">
        <v>0.2482</v>
      </c>
      <c r="L56" s="41">
        <v>0.35780000000000001</v>
      </c>
      <c r="M56" s="41">
        <v>0.25559999999999999</v>
      </c>
      <c r="N56" s="41">
        <v>0.26500000000000001</v>
      </c>
    </row>
    <row r="57" spans="7:14" x14ac:dyDescent="0.25">
      <c r="G57" s="79"/>
      <c r="H57" s="40" t="s">
        <v>78</v>
      </c>
      <c r="I57" s="41">
        <v>0.40279999999999999</v>
      </c>
      <c r="J57" s="41">
        <v>0.42749999999999999</v>
      </c>
      <c r="K57" s="41">
        <v>0.28820000000000001</v>
      </c>
      <c r="L57" s="41">
        <v>0.3463</v>
      </c>
      <c r="M57" s="41">
        <v>0.28170000000000001</v>
      </c>
      <c r="N57" s="41">
        <v>0.28189999999999998</v>
      </c>
    </row>
    <row r="58" spans="7:14" x14ac:dyDescent="0.25">
      <c r="G58" s="79"/>
      <c r="H58" s="40" t="s">
        <v>79</v>
      </c>
      <c r="I58" s="41">
        <v>0.28660000000000002</v>
      </c>
      <c r="J58" s="41">
        <v>0.45939999999999998</v>
      </c>
      <c r="K58" s="41">
        <v>0.25030000000000002</v>
      </c>
      <c r="L58" s="41">
        <v>0.35449999999999998</v>
      </c>
      <c r="M58" s="41">
        <v>0.31040000000000001</v>
      </c>
      <c r="N58" s="41">
        <v>0.26910000000000001</v>
      </c>
    </row>
    <row r="59" spans="7:14" x14ac:dyDescent="0.25">
      <c r="G59" s="79"/>
      <c r="H59" s="40" t="s">
        <v>80</v>
      </c>
      <c r="I59" s="41">
        <v>0.34989999999999999</v>
      </c>
      <c r="J59" s="41">
        <v>0.42849999999999999</v>
      </c>
      <c r="K59" s="41">
        <v>0.26619999999999999</v>
      </c>
      <c r="L59" s="41">
        <v>0.43890000000000001</v>
      </c>
      <c r="M59" s="41">
        <v>0.2898</v>
      </c>
      <c r="N59" s="41">
        <v>0.27160000000000001</v>
      </c>
    </row>
    <row r="60" spans="7:14" x14ac:dyDescent="0.25">
      <c r="G60" s="79"/>
      <c r="H60" s="40" t="s">
        <v>25</v>
      </c>
      <c r="I60" s="42">
        <f t="shared" ref="I60:N60" si="23">AVERAGE(I56:I59)</f>
        <v>0.35162499999999997</v>
      </c>
      <c r="J60" s="42">
        <f t="shared" si="23"/>
        <v>0.58782500000000004</v>
      </c>
      <c r="K60" s="42">
        <f t="shared" si="23"/>
        <v>0.26322499999999999</v>
      </c>
      <c r="L60" s="42">
        <f t="shared" si="23"/>
        <v>0.37437500000000001</v>
      </c>
      <c r="M60" s="42">
        <f t="shared" si="23"/>
        <v>0.28437499999999999</v>
      </c>
      <c r="N60" s="42">
        <f t="shared" si="23"/>
        <v>0.27189999999999998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A1:O1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Y4:Y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2460-8241-4B59-B125-CBA1E17ABB00}">
  <sheetPr codeName="Sheet12"/>
  <dimension ref="A1:Z60"/>
  <sheetViews>
    <sheetView topLeftCell="G41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0.02</v>
      </c>
      <c r="T4" s="17" t="s">
        <v>3</v>
      </c>
      <c r="U4" s="17">
        <v>16</v>
      </c>
      <c r="V4" s="17">
        <v>36</v>
      </c>
      <c r="W4" s="17">
        <v>39</v>
      </c>
      <c r="X4" s="17">
        <v>41</v>
      </c>
      <c r="Y4" s="58">
        <v>0.57250000000000001</v>
      </c>
      <c r="Z4" s="58">
        <v>3.5000000000000003E-2</v>
      </c>
    </row>
    <row r="5" spans="1:26" x14ac:dyDescent="0.25">
      <c r="A5" s="69" t="s">
        <v>26</v>
      </c>
      <c r="B5" s="53">
        <v>0.02</v>
      </c>
      <c r="C5" s="59" t="s">
        <v>3</v>
      </c>
      <c r="D5" s="20">
        <v>0.435</v>
      </c>
      <c r="E5" s="9">
        <v>1.0373000000000001</v>
      </c>
      <c r="F5" s="9">
        <v>0.93559999999999999</v>
      </c>
      <c r="G5" s="9">
        <v>1.0373000000000001</v>
      </c>
      <c r="H5" s="12">
        <f t="shared" ref="H5:H16" si="0">AVERAGE(D5:G5)</f>
        <v>0.86130000000000007</v>
      </c>
      <c r="I5" s="12">
        <v>1.1926000000000001</v>
      </c>
      <c r="K5" s="20">
        <v>0.56479999999999997</v>
      </c>
      <c r="L5" s="9">
        <v>0.4763</v>
      </c>
      <c r="M5" s="9">
        <v>0.61080000000000001</v>
      </c>
      <c r="N5" s="9">
        <v>0.54049999999999998</v>
      </c>
      <c r="O5" s="12">
        <f t="shared" ref="O5:O16" si="1">AVERAGE(K5:N5)</f>
        <v>0.54810000000000003</v>
      </c>
      <c r="P5" s="12">
        <v>0.16700000000000001</v>
      </c>
      <c r="R5" s="76"/>
      <c r="S5" s="56"/>
      <c r="T5" s="17" t="s">
        <v>2</v>
      </c>
      <c r="U5" s="17">
        <v>28</v>
      </c>
      <c r="V5" s="17">
        <v>35</v>
      </c>
      <c r="W5" s="17">
        <v>35</v>
      </c>
      <c r="X5" s="17">
        <v>35</v>
      </c>
      <c r="Y5" s="58"/>
      <c r="Z5" s="58"/>
    </row>
    <row r="6" spans="1:26" x14ac:dyDescent="0.25">
      <c r="A6" s="70"/>
      <c r="B6" s="54"/>
      <c r="C6" s="60"/>
      <c r="D6" s="21">
        <v>0.31759999999999999</v>
      </c>
      <c r="E6" s="7">
        <v>0.31</v>
      </c>
      <c r="F6" s="7">
        <v>0.2959</v>
      </c>
      <c r="G6" s="7">
        <v>0.29239999999999999</v>
      </c>
      <c r="H6" s="13">
        <f t="shared" si="0"/>
        <v>0.303975</v>
      </c>
      <c r="I6" s="13"/>
      <c r="K6" s="21">
        <v>0.55149999999999999</v>
      </c>
      <c r="L6" s="7">
        <v>0.48899999999999999</v>
      </c>
      <c r="M6" s="7">
        <v>0.62739999999999996</v>
      </c>
      <c r="N6" s="7">
        <v>0.55759999999999998</v>
      </c>
      <c r="O6" s="13">
        <f t="shared" si="1"/>
        <v>0.55637499999999995</v>
      </c>
      <c r="P6" s="13"/>
      <c r="R6" s="76"/>
      <c r="S6" s="56">
        <f>B9</f>
        <v>0.04</v>
      </c>
      <c r="T6" s="17" t="s">
        <v>3</v>
      </c>
      <c r="U6" s="17">
        <v>38</v>
      </c>
      <c r="V6" s="17">
        <v>53</v>
      </c>
      <c r="W6" s="17">
        <v>32</v>
      </c>
      <c r="X6" s="17">
        <v>34</v>
      </c>
      <c r="Y6" s="58">
        <v>0.57250000000000001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1.4418</v>
      </c>
      <c r="E7" s="9">
        <v>1.8637999999999999</v>
      </c>
      <c r="F7" s="9">
        <v>0.51819999999999999</v>
      </c>
      <c r="G7" s="9">
        <v>1.4189000000000001</v>
      </c>
      <c r="H7" s="14">
        <f t="shared" si="0"/>
        <v>1.310675</v>
      </c>
      <c r="I7" s="14">
        <v>1.3531</v>
      </c>
      <c r="J7" s="8"/>
      <c r="K7" s="20">
        <v>0.77070000000000005</v>
      </c>
      <c r="L7" s="9">
        <v>0.68579999999999997</v>
      </c>
      <c r="M7" s="9">
        <v>0.64</v>
      </c>
      <c r="N7" s="9">
        <v>0.74370000000000003</v>
      </c>
      <c r="O7" s="14">
        <f t="shared" si="1"/>
        <v>0.71005000000000007</v>
      </c>
      <c r="P7" s="14">
        <v>0.28410000000000002</v>
      </c>
      <c r="R7" s="76"/>
      <c r="S7" s="56"/>
      <c r="T7" s="17" t="s">
        <v>2</v>
      </c>
      <c r="U7" s="17">
        <v>42</v>
      </c>
      <c r="V7" s="17">
        <v>43</v>
      </c>
      <c r="W7" s="17">
        <v>55</v>
      </c>
      <c r="X7" s="17">
        <v>38</v>
      </c>
      <c r="Y7" s="58"/>
      <c r="Z7" s="58"/>
    </row>
    <row r="8" spans="1:26" x14ac:dyDescent="0.25">
      <c r="A8" s="70"/>
      <c r="B8" s="55"/>
      <c r="C8" s="60"/>
      <c r="D8" s="21">
        <v>1.0903</v>
      </c>
      <c r="E8" s="7">
        <v>1.5139</v>
      </c>
      <c r="F8" s="7">
        <v>2.1493000000000002</v>
      </c>
      <c r="G8" s="7">
        <v>2.8206000000000002</v>
      </c>
      <c r="H8" s="13">
        <f t="shared" si="0"/>
        <v>1.8935250000000003</v>
      </c>
      <c r="I8" s="13"/>
      <c r="J8" s="11"/>
      <c r="K8" s="21">
        <v>0.77400000000000002</v>
      </c>
      <c r="L8" s="7">
        <v>0.68810000000000004</v>
      </c>
      <c r="M8" s="7">
        <v>0.62790000000000001</v>
      </c>
      <c r="N8" s="7">
        <v>0.73399999999999999</v>
      </c>
      <c r="O8" s="13">
        <f t="shared" si="1"/>
        <v>0.70599999999999996</v>
      </c>
      <c r="P8" s="13"/>
      <c r="R8" s="76"/>
      <c r="S8" s="85">
        <f>B13</f>
        <v>0.1</v>
      </c>
      <c r="T8" s="17" t="s">
        <v>3</v>
      </c>
      <c r="U8" s="17">
        <v>31</v>
      </c>
      <c r="V8" s="17">
        <v>34</v>
      </c>
      <c r="W8" s="17">
        <v>38</v>
      </c>
      <c r="X8" s="17">
        <v>33</v>
      </c>
      <c r="Y8" s="72">
        <f>0.5725+(2*PI()*0.02039)</f>
        <v>0.70061414841339176</v>
      </c>
      <c r="Z8" s="57">
        <v>6.3E-2</v>
      </c>
    </row>
    <row r="9" spans="1:26" x14ac:dyDescent="0.25">
      <c r="A9" s="70"/>
      <c r="B9" s="53">
        <v>0.04</v>
      </c>
      <c r="C9" s="59" t="s">
        <v>3</v>
      </c>
      <c r="D9" s="20">
        <v>0.41620000000000001</v>
      </c>
      <c r="E9" s="9">
        <v>0.78910000000000002</v>
      </c>
      <c r="F9" s="9">
        <v>0.82599999999999996</v>
      </c>
      <c r="G9" s="9">
        <v>0.86660000000000004</v>
      </c>
      <c r="H9" s="12">
        <f t="shared" si="0"/>
        <v>0.72447499999999998</v>
      </c>
      <c r="I9" s="12">
        <v>1.0232000000000001</v>
      </c>
      <c r="K9" s="20">
        <v>0.33550000000000002</v>
      </c>
      <c r="L9" s="9">
        <v>0.35699999999999998</v>
      </c>
      <c r="M9" s="9">
        <v>0.32919999999999999</v>
      </c>
      <c r="N9" s="9">
        <v>0.35399999999999998</v>
      </c>
      <c r="O9" s="12">
        <f t="shared" si="1"/>
        <v>0.34392500000000004</v>
      </c>
      <c r="P9" s="12">
        <v>0.1842</v>
      </c>
      <c r="R9" s="76"/>
      <c r="S9" s="85"/>
      <c r="T9" s="17" t="s">
        <v>2</v>
      </c>
      <c r="U9" s="17">
        <v>39</v>
      </c>
      <c r="V9" s="17">
        <v>35</v>
      </c>
      <c r="W9" s="17">
        <v>29</v>
      </c>
      <c r="X9" s="17">
        <v>41</v>
      </c>
      <c r="Y9" s="72"/>
      <c r="Z9" s="57"/>
    </row>
    <row r="10" spans="1:26" x14ac:dyDescent="0.25">
      <c r="A10" s="70"/>
      <c r="B10" s="54"/>
      <c r="C10" s="60"/>
      <c r="D10" s="21">
        <v>0.4415</v>
      </c>
      <c r="E10" s="7">
        <v>0.40079999999999999</v>
      </c>
      <c r="F10" s="7">
        <v>0.39129999999999998</v>
      </c>
      <c r="G10" s="7">
        <v>0.38030000000000003</v>
      </c>
      <c r="H10" s="13">
        <f t="shared" si="0"/>
        <v>0.40347500000000003</v>
      </c>
      <c r="I10" s="13"/>
      <c r="K10" s="21">
        <v>0.33460000000000001</v>
      </c>
      <c r="L10" s="7">
        <v>0.36709999999999998</v>
      </c>
      <c r="M10" s="7">
        <v>0.33950000000000002</v>
      </c>
      <c r="N10" s="7">
        <v>0.36659999999999998</v>
      </c>
      <c r="O10" s="13">
        <f t="shared" si="1"/>
        <v>0.35194999999999999</v>
      </c>
      <c r="P10" s="13"/>
    </row>
    <row r="11" spans="1:26" x14ac:dyDescent="0.25">
      <c r="A11" s="70"/>
      <c r="B11" s="54"/>
      <c r="C11" s="59" t="s">
        <v>2</v>
      </c>
      <c r="D11" s="20">
        <v>0.52559999999999996</v>
      </c>
      <c r="E11" s="9">
        <v>1.0637000000000001</v>
      </c>
      <c r="F11" s="9">
        <v>1.0209999999999999</v>
      </c>
      <c r="G11" s="9">
        <v>1.0443</v>
      </c>
      <c r="H11" s="12">
        <f t="shared" si="0"/>
        <v>0.91365000000000007</v>
      </c>
      <c r="I11" s="12">
        <v>1.3343</v>
      </c>
      <c r="K11" s="20">
        <v>0.54749999999999999</v>
      </c>
      <c r="L11" s="9">
        <v>0.48770000000000002</v>
      </c>
      <c r="M11" s="9">
        <v>0.51259999999999994</v>
      </c>
      <c r="N11" s="9">
        <v>0.54110000000000003</v>
      </c>
      <c r="O11" s="12">
        <f t="shared" si="1"/>
        <v>0.52222500000000005</v>
      </c>
      <c r="P11" s="12">
        <v>0.23130000000000001</v>
      </c>
    </row>
    <row r="12" spans="1:26" x14ac:dyDescent="0.25">
      <c r="A12" s="70"/>
      <c r="B12" s="55"/>
      <c r="C12" s="60"/>
      <c r="D12" s="21">
        <v>1.2076</v>
      </c>
      <c r="E12" s="7">
        <v>0.98080000000000001</v>
      </c>
      <c r="F12" s="7">
        <v>0.91180000000000005</v>
      </c>
      <c r="G12" s="7">
        <v>0.88370000000000004</v>
      </c>
      <c r="H12" s="13">
        <f t="shared" si="0"/>
        <v>0.99597500000000005</v>
      </c>
      <c r="I12" s="13"/>
      <c r="K12" s="21">
        <v>0.53539999999999999</v>
      </c>
      <c r="L12" s="7">
        <v>0.48880000000000001</v>
      </c>
      <c r="M12" s="7">
        <v>0.51429999999999998</v>
      </c>
      <c r="N12" s="7">
        <v>0.54359999999999997</v>
      </c>
      <c r="O12" s="13">
        <f t="shared" si="1"/>
        <v>0.52052500000000002</v>
      </c>
      <c r="P12" s="13"/>
    </row>
    <row r="13" spans="1:26" x14ac:dyDescent="0.25">
      <c r="A13" s="70"/>
      <c r="B13" s="86">
        <v>0.1</v>
      </c>
      <c r="C13" s="59" t="s">
        <v>3</v>
      </c>
      <c r="D13" s="20">
        <v>0.50790000000000002</v>
      </c>
      <c r="E13" s="9">
        <v>0.79600000000000004</v>
      </c>
      <c r="F13" s="9">
        <v>0.79759999999999998</v>
      </c>
      <c r="G13" s="9">
        <v>0.81220000000000003</v>
      </c>
      <c r="H13" s="12">
        <f t="shared" si="0"/>
        <v>0.7284250000000001</v>
      </c>
      <c r="I13" s="12">
        <v>1.0454000000000001</v>
      </c>
      <c r="K13" s="20">
        <v>0.32419999999999999</v>
      </c>
      <c r="L13" s="9">
        <v>0.36699999999999999</v>
      </c>
      <c r="M13" s="9">
        <v>0.36399999999999999</v>
      </c>
      <c r="N13" s="9">
        <v>0.36020000000000002</v>
      </c>
      <c r="O13" s="12">
        <f t="shared" si="1"/>
        <v>0.35385000000000005</v>
      </c>
      <c r="P13" s="12">
        <v>0.1951</v>
      </c>
    </row>
    <row r="14" spans="1:26" x14ac:dyDescent="0.25">
      <c r="A14" s="70"/>
      <c r="B14" s="87"/>
      <c r="C14" s="60"/>
      <c r="D14" s="21">
        <v>0.55910000000000004</v>
      </c>
      <c r="E14" s="7">
        <v>0.51970000000000005</v>
      </c>
      <c r="F14" s="7">
        <v>0.50170000000000003</v>
      </c>
      <c r="G14" s="7">
        <v>0.49919999999999998</v>
      </c>
      <c r="H14" s="13">
        <f t="shared" si="0"/>
        <v>0.51992500000000008</v>
      </c>
      <c r="I14" s="13"/>
      <c r="K14" s="21">
        <v>0.31990000000000002</v>
      </c>
      <c r="L14" s="7">
        <v>0.38619999999999999</v>
      </c>
      <c r="M14" s="7">
        <v>0.3851</v>
      </c>
      <c r="N14" s="7">
        <v>0.38219999999999998</v>
      </c>
      <c r="O14" s="13">
        <f>AVERAGE(K14:N14)</f>
        <v>0.36834999999999996</v>
      </c>
      <c r="P14" s="13"/>
    </row>
    <row r="15" spans="1:26" x14ac:dyDescent="0.25">
      <c r="A15" s="70"/>
      <c r="B15" s="87"/>
      <c r="C15" s="59" t="s">
        <v>2</v>
      </c>
      <c r="D15" s="20">
        <v>0.56999999999999995</v>
      </c>
      <c r="E15" s="9">
        <v>0.81340000000000001</v>
      </c>
      <c r="F15" s="9">
        <v>0.83230000000000004</v>
      </c>
      <c r="G15" s="9">
        <v>0.83740000000000003</v>
      </c>
      <c r="H15" s="12">
        <f t="shared" si="0"/>
        <v>0.76327500000000004</v>
      </c>
      <c r="I15" s="12">
        <v>1.2244999999999999</v>
      </c>
      <c r="K15" s="20">
        <v>0.44740000000000002</v>
      </c>
      <c r="L15" s="9">
        <v>0.4032</v>
      </c>
      <c r="M15" s="9">
        <v>0.41460000000000002</v>
      </c>
      <c r="N15" s="9">
        <v>0.47060000000000002</v>
      </c>
      <c r="O15" s="12">
        <f t="shared" si="1"/>
        <v>0.43395000000000006</v>
      </c>
      <c r="P15" s="12">
        <v>0.2286</v>
      </c>
    </row>
    <row r="16" spans="1:26" x14ac:dyDescent="0.25">
      <c r="A16" s="71"/>
      <c r="B16" s="88"/>
      <c r="C16" s="60"/>
      <c r="D16" s="21">
        <v>0.84799999999999998</v>
      </c>
      <c r="E16" s="7">
        <v>0.74680000000000002</v>
      </c>
      <c r="F16" s="7">
        <v>0.70930000000000004</v>
      </c>
      <c r="G16" s="7">
        <v>0.69079999999999997</v>
      </c>
      <c r="H16" s="13">
        <f t="shared" si="0"/>
        <v>0.74872499999999997</v>
      </c>
      <c r="I16" s="13"/>
      <c r="K16" s="21">
        <v>0.42809999999999998</v>
      </c>
      <c r="L16" s="7">
        <v>0.40679999999999999</v>
      </c>
      <c r="M16" s="7">
        <v>0.42159999999999997</v>
      </c>
      <c r="N16" s="7">
        <v>0.48020000000000002</v>
      </c>
      <c r="O16" s="13">
        <f t="shared" si="1"/>
        <v>0.43417499999999998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0.435</v>
      </c>
      <c r="D22" s="6">
        <f>D7</f>
        <v>1.4418</v>
      </c>
      <c r="E22" s="6">
        <f>D6</f>
        <v>0.31759999999999999</v>
      </c>
      <c r="F22" s="6">
        <f>D8</f>
        <v>1.0903</v>
      </c>
      <c r="I22" s="6">
        <f>K5</f>
        <v>0.56479999999999997</v>
      </c>
      <c r="J22" s="6">
        <f>K7</f>
        <v>0.77070000000000005</v>
      </c>
      <c r="K22" s="6">
        <f>K6</f>
        <v>0.55149999999999999</v>
      </c>
      <c r="L22" s="6">
        <f>K8</f>
        <v>0.77400000000000002</v>
      </c>
    </row>
    <row r="23" spans="1:12" x14ac:dyDescent="0.25">
      <c r="B23">
        <f>B$5</f>
        <v>0.02</v>
      </c>
      <c r="C23" s="6">
        <f>E5</f>
        <v>1.0373000000000001</v>
      </c>
      <c r="D23" s="6">
        <f>E7</f>
        <v>1.8637999999999999</v>
      </c>
      <c r="E23" s="6">
        <f>E6</f>
        <v>0.31</v>
      </c>
      <c r="F23" s="6">
        <f>E8</f>
        <v>1.5139</v>
      </c>
      <c r="I23" s="6">
        <f>L5</f>
        <v>0.4763</v>
      </c>
      <c r="J23" s="6">
        <f>L7</f>
        <v>0.68579999999999997</v>
      </c>
      <c r="K23" s="6">
        <f>L6</f>
        <v>0.48899999999999999</v>
      </c>
      <c r="L23" s="6">
        <f>L8</f>
        <v>0.68810000000000004</v>
      </c>
    </row>
    <row r="24" spans="1:12" x14ac:dyDescent="0.25">
      <c r="B24">
        <f>B$5</f>
        <v>0.02</v>
      </c>
      <c r="C24" s="6">
        <f>F5</f>
        <v>0.93559999999999999</v>
      </c>
      <c r="D24" s="6">
        <f>F7</f>
        <v>0.51819999999999999</v>
      </c>
      <c r="E24" s="6">
        <f>F6</f>
        <v>0.2959</v>
      </c>
      <c r="F24" s="6">
        <f>F8</f>
        <v>2.1493000000000002</v>
      </c>
      <c r="I24" s="6">
        <f>M5</f>
        <v>0.61080000000000001</v>
      </c>
      <c r="J24" s="6">
        <f>M7</f>
        <v>0.64</v>
      </c>
      <c r="K24" s="6">
        <f>M6</f>
        <v>0.62739999999999996</v>
      </c>
      <c r="L24" s="6">
        <f>M8</f>
        <v>0.62790000000000001</v>
      </c>
    </row>
    <row r="25" spans="1:12" x14ac:dyDescent="0.25">
      <c r="B25">
        <f>B$5</f>
        <v>0.02</v>
      </c>
      <c r="C25" s="6">
        <f>G5</f>
        <v>1.0373000000000001</v>
      </c>
      <c r="D25" s="6">
        <f>G7</f>
        <v>1.4189000000000001</v>
      </c>
      <c r="E25" s="6">
        <f>G6</f>
        <v>0.29239999999999999</v>
      </c>
      <c r="F25" s="6">
        <f>G8</f>
        <v>2.8206000000000002</v>
      </c>
      <c r="I25" s="6">
        <f>N5</f>
        <v>0.54049999999999998</v>
      </c>
      <c r="J25" s="6">
        <f>N7</f>
        <v>0.74370000000000003</v>
      </c>
      <c r="K25" s="6">
        <f>N6</f>
        <v>0.55759999999999998</v>
      </c>
      <c r="L25" s="6">
        <f>N8</f>
        <v>0.73399999999999999</v>
      </c>
    </row>
    <row r="26" spans="1:12" x14ac:dyDescent="0.25">
      <c r="B26">
        <f>B$9</f>
        <v>0.04</v>
      </c>
      <c r="C26" s="6">
        <f>D9</f>
        <v>0.41620000000000001</v>
      </c>
      <c r="D26" s="6">
        <f>D11</f>
        <v>0.52559999999999996</v>
      </c>
      <c r="E26" s="6">
        <f>D10</f>
        <v>0.4415</v>
      </c>
      <c r="F26" s="6">
        <f>D12</f>
        <v>1.2076</v>
      </c>
      <c r="I26" s="6">
        <f>K9</f>
        <v>0.33550000000000002</v>
      </c>
      <c r="J26" s="6">
        <f>K11</f>
        <v>0.54749999999999999</v>
      </c>
      <c r="K26" s="6">
        <f>K10</f>
        <v>0.33460000000000001</v>
      </c>
      <c r="L26" s="6">
        <f>K12</f>
        <v>0.53539999999999999</v>
      </c>
    </row>
    <row r="27" spans="1:12" x14ac:dyDescent="0.25">
      <c r="B27">
        <f>B$9</f>
        <v>0.04</v>
      </c>
      <c r="C27" s="6">
        <f>E9</f>
        <v>0.78910000000000002</v>
      </c>
      <c r="D27" s="6">
        <f>E11</f>
        <v>1.0637000000000001</v>
      </c>
      <c r="E27" s="6">
        <f>E10</f>
        <v>0.40079999999999999</v>
      </c>
      <c r="F27" s="6">
        <f>E12</f>
        <v>0.98080000000000001</v>
      </c>
      <c r="I27" s="6">
        <f>L9</f>
        <v>0.35699999999999998</v>
      </c>
      <c r="J27" s="6">
        <f>L11</f>
        <v>0.48770000000000002</v>
      </c>
      <c r="K27" s="6">
        <f>L10</f>
        <v>0.36709999999999998</v>
      </c>
      <c r="L27" s="6">
        <f>L12</f>
        <v>0.48880000000000001</v>
      </c>
    </row>
    <row r="28" spans="1:12" x14ac:dyDescent="0.25">
      <c r="B28">
        <f>B$9</f>
        <v>0.04</v>
      </c>
      <c r="C28" s="6">
        <f>F9</f>
        <v>0.82599999999999996</v>
      </c>
      <c r="D28" s="6">
        <f>F11</f>
        <v>1.0209999999999999</v>
      </c>
      <c r="E28" s="6">
        <f>F10</f>
        <v>0.39129999999999998</v>
      </c>
      <c r="F28" s="6">
        <f>F12</f>
        <v>0.91180000000000005</v>
      </c>
      <c r="I28" s="6">
        <f>M9</f>
        <v>0.32919999999999999</v>
      </c>
      <c r="J28" s="6">
        <f>M11</f>
        <v>0.51259999999999994</v>
      </c>
      <c r="K28" s="6">
        <f>M10</f>
        <v>0.33950000000000002</v>
      </c>
      <c r="L28" s="6">
        <f>M12</f>
        <v>0.51429999999999998</v>
      </c>
    </row>
    <row r="29" spans="1:12" x14ac:dyDescent="0.25">
      <c r="B29">
        <f>B$9</f>
        <v>0.04</v>
      </c>
      <c r="C29" s="6">
        <f>G9</f>
        <v>0.86660000000000004</v>
      </c>
      <c r="D29" s="6">
        <f>G11</f>
        <v>1.0443</v>
      </c>
      <c r="E29" s="6">
        <f>G10</f>
        <v>0.38030000000000003</v>
      </c>
      <c r="F29" s="6">
        <f>G12</f>
        <v>0.88370000000000004</v>
      </c>
      <c r="I29" s="6">
        <f>N9</f>
        <v>0.35399999999999998</v>
      </c>
      <c r="J29" s="6">
        <f>N11</f>
        <v>0.54110000000000003</v>
      </c>
      <c r="K29" s="6">
        <f>N10</f>
        <v>0.36659999999999998</v>
      </c>
      <c r="L29" s="6">
        <f>N12</f>
        <v>0.54359999999999997</v>
      </c>
    </row>
    <row r="30" spans="1:12" x14ac:dyDescent="0.25">
      <c r="B30" s="23">
        <f>B$13</f>
        <v>0.1</v>
      </c>
      <c r="C30" s="6">
        <f>D13</f>
        <v>0.50790000000000002</v>
      </c>
      <c r="D30" s="6">
        <f>D15</f>
        <v>0.56999999999999995</v>
      </c>
      <c r="E30" s="6">
        <f>D14</f>
        <v>0.55910000000000004</v>
      </c>
      <c r="F30" s="6">
        <f>D16</f>
        <v>0.84799999999999998</v>
      </c>
      <c r="I30" s="6">
        <f>K13</f>
        <v>0.32419999999999999</v>
      </c>
      <c r="J30" s="6">
        <f>K15</f>
        <v>0.44740000000000002</v>
      </c>
      <c r="K30" s="6">
        <f>K14</f>
        <v>0.31990000000000002</v>
      </c>
      <c r="L30" s="6">
        <f>K16</f>
        <v>0.42809999999999998</v>
      </c>
    </row>
    <row r="31" spans="1:12" x14ac:dyDescent="0.25">
      <c r="B31" s="23">
        <f>B$13</f>
        <v>0.1</v>
      </c>
      <c r="C31" s="6">
        <f>E13</f>
        <v>0.79600000000000004</v>
      </c>
      <c r="D31" s="6">
        <f>E15</f>
        <v>0.81340000000000001</v>
      </c>
      <c r="E31" s="6">
        <f>E14</f>
        <v>0.51970000000000005</v>
      </c>
      <c r="F31" s="6">
        <f>E16</f>
        <v>0.74680000000000002</v>
      </c>
      <c r="I31" s="6">
        <f>L13</f>
        <v>0.36699999999999999</v>
      </c>
      <c r="J31" s="6">
        <f>L15</f>
        <v>0.4032</v>
      </c>
      <c r="K31" s="6">
        <f>L14</f>
        <v>0.38619999999999999</v>
      </c>
      <c r="L31" s="6">
        <f>L16</f>
        <v>0.40679999999999999</v>
      </c>
    </row>
    <row r="32" spans="1:12" x14ac:dyDescent="0.25">
      <c r="B32" s="23">
        <f>B$13</f>
        <v>0.1</v>
      </c>
      <c r="C32" s="6">
        <f>F13</f>
        <v>0.79759999999999998</v>
      </c>
      <c r="D32" s="6">
        <f>F15</f>
        <v>0.83230000000000004</v>
      </c>
      <c r="E32" s="6">
        <f>F14</f>
        <v>0.50170000000000003</v>
      </c>
      <c r="F32" s="6">
        <f>F16</f>
        <v>0.70930000000000004</v>
      </c>
      <c r="I32" s="6">
        <f>M13</f>
        <v>0.36399999999999999</v>
      </c>
      <c r="J32" s="6">
        <f>M15</f>
        <v>0.41460000000000002</v>
      </c>
      <c r="K32" s="6">
        <f>M14</f>
        <v>0.3851</v>
      </c>
      <c r="L32" s="6">
        <f>M16</f>
        <v>0.42159999999999997</v>
      </c>
    </row>
    <row r="33" spans="1:14" x14ac:dyDescent="0.25">
      <c r="B33" s="23">
        <f>B$13</f>
        <v>0.1</v>
      </c>
      <c r="C33" s="6">
        <f>G13</f>
        <v>0.81220000000000003</v>
      </c>
      <c r="D33" s="6">
        <f>G15</f>
        <v>0.83740000000000003</v>
      </c>
      <c r="E33" s="6">
        <f>G14</f>
        <v>0.49919999999999998</v>
      </c>
      <c r="F33" s="6">
        <f>G16</f>
        <v>0.69079999999999997</v>
      </c>
      <c r="I33" s="6">
        <f>N13</f>
        <v>0.36020000000000002</v>
      </c>
      <c r="J33" s="6">
        <f>N15</f>
        <v>0.47060000000000002</v>
      </c>
      <c r="K33" s="6">
        <f>N14</f>
        <v>0.38219999999999998</v>
      </c>
      <c r="L33" s="6">
        <f>N16</f>
        <v>0.48020000000000002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1.0373000000000001</v>
      </c>
      <c r="D35" s="6">
        <f t="shared" ref="D35:F35" si="2">MAX(D22:D25)</f>
        <v>1.8637999999999999</v>
      </c>
      <c r="E35" s="6">
        <f t="shared" si="2"/>
        <v>0.31759999999999999</v>
      </c>
      <c r="F35" s="6">
        <f t="shared" si="2"/>
        <v>2.8206000000000002</v>
      </c>
      <c r="G35" s="6">
        <f>AVERAGE(C35,E35)</f>
        <v>0.67745000000000011</v>
      </c>
      <c r="H35" s="6">
        <f>AVERAGE(D35,F35)</f>
        <v>2.3422000000000001</v>
      </c>
      <c r="I35" s="6">
        <f>MAX(I22:I25)</f>
        <v>0.61080000000000001</v>
      </c>
      <c r="J35" s="6">
        <f t="shared" ref="J35:L35" si="3">MAX(J22:J25)</f>
        <v>0.77070000000000005</v>
      </c>
      <c r="K35" s="6">
        <f t="shared" si="3"/>
        <v>0.62739999999999996</v>
      </c>
      <c r="L35" s="6">
        <f t="shared" si="3"/>
        <v>0.77400000000000002</v>
      </c>
      <c r="M35" s="6">
        <f>AVERAGE(I35,K35)</f>
        <v>0.61909999999999998</v>
      </c>
      <c r="N35" s="6">
        <f>AVERAGE(J35,L35)</f>
        <v>0.77235000000000009</v>
      </c>
    </row>
    <row r="36" spans="1:14" x14ac:dyDescent="0.25">
      <c r="B36">
        <f>B$9</f>
        <v>0.04</v>
      </c>
      <c r="C36" s="6">
        <f>MAX(C26:C29)</f>
        <v>0.86660000000000004</v>
      </c>
      <c r="D36" s="6">
        <f t="shared" ref="D36:F36" si="4">MAX(D26:D29)</f>
        <v>1.0637000000000001</v>
      </c>
      <c r="E36" s="6">
        <f t="shared" si="4"/>
        <v>0.4415</v>
      </c>
      <c r="F36" s="6">
        <f t="shared" si="4"/>
        <v>1.2076</v>
      </c>
      <c r="G36" s="6">
        <f t="shared" ref="G36:G37" si="5">AVERAGE(C36,E36)</f>
        <v>0.65405000000000002</v>
      </c>
      <c r="H36" s="6">
        <f t="shared" ref="H36:H37" si="6">AVERAGE(D36,F36)</f>
        <v>1.13565</v>
      </c>
      <c r="I36" s="6">
        <f>MAX(I26:I29)</f>
        <v>0.35699999999999998</v>
      </c>
      <c r="J36" s="6">
        <f t="shared" ref="J36:L36" si="7">MAX(J26:J29)</f>
        <v>0.54749999999999999</v>
      </c>
      <c r="K36" s="6">
        <f t="shared" si="7"/>
        <v>0.36709999999999998</v>
      </c>
      <c r="L36" s="6">
        <f t="shared" si="7"/>
        <v>0.54359999999999997</v>
      </c>
      <c r="M36" s="6">
        <f t="shared" ref="M36:M37" si="8">AVERAGE(I36,K36)</f>
        <v>0.36204999999999998</v>
      </c>
      <c r="N36" s="6">
        <f t="shared" ref="N36:N37" si="9">AVERAGE(J36,L36)</f>
        <v>0.54554999999999998</v>
      </c>
    </row>
    <row r="37" spans="1:14" x14ac:dyDescent="0.25">
      <c r="B37" s="23">
        <f>B$13</f>
        <v>0.1</v>
      </c>
      <c r="C37" s="6">
        <f>MAX(C30:C33)</f>
        <v>0.81220000000000003</v>
      </c>
      <c r="D37" s="6">
        <f t="shared" ref="D37:F37" si="10">MAX(D30:D33)</f>
        <v>0.83740000000000003</v>
      </c>
      <c r="E37" s="6">
        <f t="shared" si="10"/>
        <v>0.55910000000000004</v>
      </c>
      <c r="F37" s="6">
        <f t="shared" si="10"/>
        <v>0.84799999999999998</v>
      </c>
      <c r="G37" s="6">
        <f t="shared" si="5"/>
        <v>0.68565000000000009</v>
      </c>
      <c r="H37" s="6">
        <f t="shared" si="6"/>
        <v>0.8427</v>
      </c>
      <c r="I37" s="6">
        <f>MAX(I30:I33)</f>
        <v>0.36699999999999999</v>
      </c>
      <c r="J37" s="6">
        <f t="shared" ref="J37:L37" si="11">MAX(J30:J33)</f>
        <v>0.47060000000000002</v>
      </c>
      <c r="K37" s="6">
        <f t="shared" si="11"/>
        <v>0.38619999999999999</v>
      </c>
      <c r="L37" s="6">
        <f t="shared" si="11"/>
        <v>0.48020000000000002</v>
      </c>
      <c r="M37" s="6">
        <f t="shared" si="8"/>
        <v>0.37659999999999999</v>
      </c>
      <c r="N37" s="6">
        <f t="shared" si="9"/>
        <v>0.47540000000000004</v>
      </c>
    </row>
    <row r="39" spans="1:14" x14ac:dyDescent="0.25">
      <c r="A39" t="s">
        <v>49</v>
      </c>
      <c r="B39">
        <f>B22</f>
        <v>0.02</v>
      </c>
      <c r="C39" s="6">
        <f>MIN(C22:C25)</f>
        <v>0.435</v>
      </c>
      <c r="D39" s="6">
        <f t="shared" ref="D39:F39" si="12">MIN(D22:D25)</f>
        <v>0.51819999999999999</v>
      </c>
      <c r="E39" s="6">
        <f t="shared" si="12"/>
        <v>0.29239999999999999</v>
      </c>
      <c r="F39" s="6">
        <f t="shared" si="12"/>
        <v>1.0903</v>
      </c>
      <c r="G39" s="6">
        <f>AVERAGE(C39,E39)</f>
        <v>0.36370000000000002</v>
      </c>
      <c r="H39" s="6">
        <f>AVERAGE(D39,F39)</f>
        <v>0.80425000000000002</v>
      </c>
      <c r="I39" s="6">
        <f>MIN(I22:I25)</f>
        <v>0.4763</v>
      </c>
      <c r="J39" s="6">
        <f t="shared" ref="J39:L39" si="13">MIN(J22:J25)</f>
        <v>0.64</v>
      </c>
      <c r="K39" s="6">
        <f t="shared" si="13"/>
        <v>0.48899999999999999</v>
      </c>
      <c r="L39" s="6">
        <f t="shared" si="13"/>
        <v>0.62790000000000001</v>
      </c>
      <c r="M39" s="6">
        <f>AVERAGE(I39,K39)</f>
        <v>0.48265000000000002</v>
      </c>
      <c r="N39" s="6">
        <f>AVERAGE(J39,L39)</f>
        <v>0.63395000000000001</v>
      </c>
    </row>
    <row r="40" spans="1:14" x14ac:dyDescent="0.25">
      <c r="B40">
        <f>B26</f>
        <v>0.04</v>
      </c>
      <c r="C40" s="6">
        <f>MIN(C26:C29)</f>
        <v>0.41620000000000001</v>
      </c>
      <c r="D40" s="6">
        <f t="shared" ref="D40:F40" si="14">MIN(D26:D29)</f>
        <v>0.52559999999999996</v>
      </c>
      <c r="E40" s="6">
        <f t="shared" si="14"/>
        <v>0.38030000000000003</v>
      </c>
      <c r="F40" s="6">
        <f t="shared" si="14"/>
        <v>0.88370000000000004</v>
      </c>
      <c r="G40" s="6">
        <f t="shared" ref="G40:G41" si="15">AVERAGE(C40,E40)</f>
        <v>0.39824999999999999</v>
      </c>
      <c r="H40" s="6">
        <f t="shared" ref="H40:H41" si="16">AVERAGE(D40,F40)</f>
        <v>0.70465</v>
      </c>
      <c r="I40" s="6">
        <f>MIN(I26:I29)</f>
        <v>0.32919999999999999</v>
      </c>
      <c r="J40" s="6">
        <f t="shared" ref="J40:L40" si="17">MIN(J26:J29)</f>
        <v>0.48770000000000002</v>
      </c>
      <c r="K40" s="6">
        <f t="shared" si="17"/>
        <v>0.33460000000000001</v>
      </c>
      <c r="L40" s="6">
        <f t="shared" si="17"/>
        <v>0.48880000000000001</v>
      </c>
      <c r="M40" s="6">
        <f t="shared" ref="M40:M41" si="18">AVERAGE(I40,K40)</f>
        <v>0.33189999999999997</v>
      </c>
      <c r="N40" s="6">
        <f t="shared" ref="N40:N41" si="19">AVERAGE(J40,L40)</f>
        <v>0.48825000000000002</v>
      </c>
    </row>
    <row r="41" spans="1:14" x14ac:dyDescent="0.25">
      <c r="B41" s="23">
        <f>B30</f>
        <v>0.1</v>
      </c>
      <c r="C41" s="6">
        <f>MIN(C30:C33)</f>
        <v>0.50790000000000002</v>
      </c>
      <c r="D41" s="6">
        <f t="shared" ref="D41:F41" si="20">MIN(D30:D33)</f>
        <v>0.56999999999999995</v>
      </c>
      <c r="E41" s="6">
        <f t="shared" si="20"/>
        <v>0.49919999999999998</v>
      </c>
      <c r="F41" s="6">
        <f t="shared" si="20"/>
        <v>0.69079999999999997</v>
      </c>
      <c r="G41" s="6">
        <f t="shared" si="15"/>
        <v>0.50354999999999994</v>
      </c>
      <c r="H41" s="6">
        <f t="shared" si="16"/>
        <v>0.63039999999999996</v>
      </c>
      <c r="I41" s="6">
        <f>MIN(I30:I33)</f>
        <v>0.32419999999999999</v>
      </c>
      <c r="J41" s="6">
        <f t="shared" ref="J41:L41" si="21">MIN(J30:J33)</f>
        <v>0.4032</v>
      </c>
      <c r="K41" s="6">
        <f t="shared" si="21"/>
        <v>0.31990000000000002</v>
      </c>
      <c r="L41" s="6">
        <f t="shared" si="21"/>
        <v>0.40679999999999999</v>
      </c>
      <c r="M41" s="6">
        <f t="shared" si="18"/>
        <v>0.32205</v>
      </c>
      <c r="N41" s="6">
        <f t="shared" si="19"/>
        <v>0.40500000000000003</v>
      </c>
    </row>
    <row r="47" spans="1:14" x14ac:dyDescent="0.25">
      <c r="G47" s="82" t="s">
        <v>93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0.02</v>
      </c>
      <c r="J48" s="79"/>
      <c r="K48" s="79">
        <v>0.04</v>
      </c>
      <c r="L48" s="79"/>
      <c r="M48" s="89">
        <v>0.1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0.435</v>
      </c>
      <c r="J50" s="41">
        <v>1.4418</v>
      </c>
      <c r="K50" s="41">
        <v>0.41620000000000001</v>
      </c>
      <c r="L50" s="41">
        <v>0.52559999999999996</v>
      </c>
      <c r="M50" s="41">
        <v>0.50790000000000002</v>
      </c>
      <c r="N50" s="41">
        <v>0.56999999999999995</v>
      </c>
    </row>
    <row r="51" spans="7:14" x14ac:dyDescent="0.25">
      <c r="G51" s="79"/>
      <c r="H51" s="40" t="s">
        <v>78</v>
      </c>
      <c r="I51" s="41">
        <v>1.0373000000000001</v>
      </c>
      <c r="J51" s="41">
        <v>1.8637999999999999</v>
      </c>
      <c r="K51" s="41">
        <v>0.78910000000000002</v>
      </c>
      <c r="L51" s="41">
        <v>1.0637000000000001</v>
      </c>
      <c r="M51" s="41">
        <v>0.79600000000000004</v>
      </c>
      <c r="N51" s="41">
        <v>0.81340000000000001</v>
      </c>
    </row>
    <row r="52" spans="7:14" x14ac:dyDescent="0.25">
      <c r="G52" s="79"/>
      <c r="H52" s="40" t="s">
        <v>79</v>
      </c>
      <c r="I52" s="41">
        <v>0.93559999999999999</v>
      </c>
      <c r="J52" s="41">
        <v>0.51819999999999999</v>
      </c>
      <c r="K52" s="41">
        <v>0.82599999999999996</v>
      </c>
      <c r="L52" s="41">
        <v>1.0209999999999999</v>
      </c>
      <c r="M52" s="41">
        <v>0.79759999999999998</v>
      </c>
      <c r="N52" s="41">
        <v>0.83230000000000004</v>
      </c>
    </row>
    <row r="53" spans="7:14" x14ac:dyDescent="0.25">
      <c r="G53" s="79"/>
      <c r="H53" s="40" t="s">
        <v>80</v>
      </c>
      <c r="I53" s="41">
        <v>1.0373000000000001</v>
      </c>
      <c r="J53" s="41">
        <v>1.4189000000000001</v>
      </c>
      <c r="K53" s="41">
        <v>0.86660000000000004</v>
      </c>
      <c r="L53" s="41">
        <v>1.0443</v>
      </c>
      <c r="M53" s="41">
        <v>0.81220000000000003</v>
      </c>
      <c r="N53" s="41">
        <v>0.83740000000000003</v>
      </c>
    </row>
    <row r="54" spans="7:14" x14ac:dyDescent="0.25">
      <c r="G54" s="79"/>
      <c r="H54" s="40" t="s">
        <v>25</v>
      </c>
      <c r="I54" s="42">
        <f t="shared" ref="I54:N54" si="22">AVERAGE(I50:I53)</f>
        <v>0.86130000000000007</v>
      </c>
      <c r="J54" s="42">
        <f t="shared" si="22"/>
        <v>1.310675</v>
      </c>
      <c r="K54" s="42">
        <f t="shared" si="22"/>
        <v>0.72447499999999998</v>
      </c>
      <c r="L54" s="42">
        <f t="shared" si="22"/>
        <v>0.91365000000000007</v>
      </c>
      <c r="M54" s="42">
        <f t="shared" si="22"/>
        <v>0.7284250000000001</v>
      </c>
      <c r="N54" s="42">
        <f t="shared" si="22"/>
        <v>0.76327500000000004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0.56479999999999997</v>
      </c>
      <c r="J56" s="41">
        <v>0.77070000000000005</v>
      </c>
      <c r="K56" s="41">
        <v>0.33550000000000002</v>
      </c>
      <c r="L56" s="41">
        <v>0.54749999999999999</v>
      </c>
      <c r="M56" s="41">
        <v>0.32419999999999999</v>
      </c>
      <c r="N56" s="41">
        <v>0.44740000000000002</v>
      </c>
    </row>
    <row r="57" spans="7:14" x14ac:dyDescent="0.25">
      <c r="G57" s="79"/>
      <c r="H57" s="40" t="s">
        <v>78</v>
      </c>
      <c r="I57" s="41">
        <v>0.4763</v>
      </c>
      <c r="J57" s="41">
        <v>0.68579999999999997</v>
      </c>
      <c r="K57" s="41">
        <v>0.35699999999999998</v>
      </c>
      <c r="L57" s="41">
        <v>0.48770000000000002</v>
      </c>
      <c r="M57" s="41">
        <v>0.36699999999999999</v>
      </c>
      <c r="N57" s="41">
        <v>0.4032</v>
      </c>
    </row>
    <row r="58" spans="7:14" x14ac:dyDescent="0.25">
      <c r="G58" s="79"/>
      <c r="H58" s="40" t="s">
        <v>79</v>
      </c>
      <c r="I58" s="41">
        <v>0.61080000000000001</v>
      </c>
      <c r="J58" s="41">
        <v>0.64</v>
      </c>
      <c r="K58" s="41">
        <v>0.32919999999999999</v>
      </c>
      <c r="L58" s="41">
        <v>0.51259999999999994</v>
      </c>
      <c r="M58" s="41">
        <v>0.36399999999999999</v>
      </c>
      <c r="N58" s="41">
        <v>0.41460000000000002</v>
      </c>
    </row>
    <row r="59" spans="7:14" x14ac:dyDescent="0.25">
      <c r="G59" s="79"/>
      <c r="H59" s="40" t="s">
        <v>80</v>
      </c>
      <c r="I59" s="41">
        <v>0.54049999999999998</v>
      </c>
      <c r="J59" s="41">
        <v>0.74370000000000003</v>
      </c>
      <c r="K59" s="41">
        <v>0.35399999999999998</v>
      </c>
      <c r="L59" s="41">
        <v>0.54110000000000003</v>
      </c>
      <c r="M59" s="41">
        <v>0.36020000000000002</v>
      </c>
      <c r="N59" s="41">
        <v>0.47060000000000002</v>
      </c>
    </row>
    <row r="60" spans="7:14" x14ac:dyDescent="0.25">
      <c r="G60" s="79"/>
      <c r="H60" s="40" t="s">
        <v>25</v>
      </c>
      <c r="I60" s="42">
        <f t="shared" ref="I60:N60" si="23">AVERAGE(I56:I59)</f>
        <v>0.54810000000000003</v>
      </c>
      <c r="J60" s="42">
        <f t="shared" si="23"/>
        <v>0.71005000000000007</v>
      </c>
      <c r="K60" s="42">
        <f t="shared" si="23"/>
        <v>0.34392500000000004</v>
      </c>
      <c r="L60" s="42">
        <f t="shared" si="23"/>
        <v>0.52222500000000005</v>
      </c>
      <c r="M60" s="42">
        <f t="shared" si="23"/>
        <v>0.35385000000000005</v>
      </c>
      <c r="N60" s="42">
        <f t="shared" si="23"/>
        <v>0.43395000000000006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DD8-7147-4C36-A256-3016052FED61}">
  <sheetPr codeName="Sheet13"/>
  <dimension ref="A1:Z60"/>
  <sheetViews>
    <sheetView topLeftCell="G41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0.02</v>
      </c>
      <c r="T4" s="17" t="s">
        <v>3</v>
      </c>
      <c r="U4" s="17">
        <v>34</v>
      </c>
      <c r="V4" s="17">
        <v>39</v>
      </c>
      <c r="W4" s="17">
        <v>37</v>
      </c>
      <c r="X4" s="17">
        <v>49</v>
      </c>
      <c r="Y4" s="58">
        <v>0.57250000000000001</v>
      </c>
      <c r="Z4" s="58">
        <v>3.5000000000000003E-2</v>
      </c>
    </row>
    <row r="5" spans="1:26" x14ac:dyDescent="0.25">
      <c r="A5" s="69" t="s">
        <v>26</v>
      </c>
      <c r="B5" s="53">
        <v>0.02</v>
      </c>
      <c r="C5" s="59" t="s">
        <v>3</v>
      </c>
      <c r="D5" s="20">
        <v>0.75790000000000002</v>
      </c>
      <c r="E5" s="9">
        <v>1.2526999999999999</v>
      </c>
      <c r="F5" s="9">
        <v>1.2950999999999999</v>
      </c>
      <c r="G5" s="9">
        <v>1.2391000000000001</v>
      </c>
      <c r="H5" s="12">
        <f t="shared" ref="H5:H16" si="0">AVERAGE(D5:G5)</f>
        <v>1.1362000000000001</v>
      </c>
      <c r="I5" s="12">
        <v>1.5254000000000001</v>
      </c>
      <c r="K5" s="20">
        <v>1.0255000000000001</v>
      </c>
      <c r="L5" s="9">
        <v>1.0229999999999999</v>
      </c>
      <c r="M5" s="9">
        <v>0.85450000000000004</v>
      </c>
      <c r="N5" s="9">
        <v>1.1846000000000001</v>
      </c>
      <c r="O5" s="12">
        <f t="shared" ref="O5:O16" si="1">AVERAGE(K5:N5)</f>
        <v>1.0219</v>
      </c>
      <c r="P5" s="12">
        <v>0.24410000000000001</v>
      </c>
      <c r="R5" s="76"/>
      <c r="S5" s="56"/>
      <c r="T5" s="17" t="s">
        <v>2</v>
      </c>
      <c r="U5" s="17">
        <v>34</v>
      </c>
      <c r="V5" s="17">
        <v>36</v>
      </c>
      <c r="W5" s="17">
        <v>52</v>
      </c>
      <c r="X5" s="17">
        <v>39</v>
      </c>
      <c r="Y5" s="58"/>
      <c r="Z5" s="58"/>
    </row>
    <row r="6" spans="1:26" x14ac:dyDescent="0.25">
      <c r="A6" s="70"/>
      <c r="B6" s="54"/>
      <c r="C6" s="60"/>
      <c r="D6" s="21">
        <v>1.1772</v>
      </c>
      <c r="E6" s="7">
        <v>0.92869999999999997</v>
      </c>
      <c r="F6" s="7">
        <v>0.8387</v>
      </c>
      <c r="G6" s="7">
        <v>0.78510000000000002</v>
      </c>
      <c r="H6" s="13">
        <f t="shared" si="0"/>
        <v>0.93242500000000006</v>
      </c>
      <c r="I6" s="13"/>
      <c r="K6" s="21">
        <v>1.0196000000000001</v>
      </c>
      <c r="L6" s="7">
        <v>1.0265</v>
      </c>
      <c r="M6" s="7">
        <v>0.85960000000000003</v>
      </c>
      <c r="N6" s="7">
        <v>1.1922999999999999</v>
      </c>
      <c r="O6" s="13">
        <f t="shared" si="1"/>
        <v>1.0245</v>
      </c>
      <c r="P6" s="13"/>
      <c r="R6" s="76"/>
      <c r="S6" s="56">
        <f>B9</f>
        <v>0.04</v>
      </c>
      <c r="T6" s="17" t="s">
        <v>3</v>
      </c>
      <c r="U6" s="17">
        <v>98</v>
      </c>
      <c r="V6" s="17">
        <v>93</v>
      </c>
      <c r="W6" s="17">
        <v>103</v>
      </c>
      <c r="X6" s="17">
        <v>93</v>
      </c>
      <c r="Y6" s="58">
        <v>0.57250000000000001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1.1878</v>
      </c>
      <c r="E7" s="9">
        <v>1.2391000000000001</v>
      </c>
      <c r="F7" s="9">
        <v>1.6258999999999999</v>
      </c>
      <c r="G7" s="9">
        <v>1.4418</v>
      </c>
      <c r="H7" s="14">
        <f t="shared" si="0"/>
        <v>1.3736499999999998</v>
      </c>
      <c r="I7" s="14">
        <v>1.5269999999999999</v>
      </c>
      <c r="J7" s="8"/>
      <c r="K7" s="20">
        <v>1.2384999999999999</v>
      </c>
      <c r="L7" s="9">
        <v>1.0134000000000001</v>
      </c>
      <c r="M7" s="9">
        <v>1.4100999999999999</v>
      </c>
      <c r="N7" s="9">
        <v>1.3318000000000001</v>
      </c>
      <c r="O7" s="14">
        <f t="shared" si="1"/>
        <v>1.2484500000000001</v>
      </c>
      <c r="P7" s="14">
        <v>0.37669999999999998</v>
      </c>
      <c r="R7" s="76"/>
      <c r="S7" s="56"/>
      <c r="T7" s="17" t="s">
        <v>2</v>
      </c>
      <c r="U7" s="17">
        <v>84</v>
      </c>
      <c r="V7" s="17">
        <v>92</v>
      </c>
      <c r="W7" s="17">
        <v>86</v>
      </c>
      <c r="X7" s="17">
        <v>78</v>
      </c>
      <c r="Y7" s="58"/>
      <c r="Z7" s="58"/>
    </row>
    <row r="8" spans="1:26" x14ac:dyDescent="0.25">
      <c r="A8" s="70"/>
      <c r="B8" s="55"/>
      <c r="C8" s="60"/>
      <c r="D8" s="21">
        <v>1.0398000000000001</v>
      </c>
      <c r="E8" s="7">
        <v>0.8972</v>
      </c>
      <c r="F8" s="7">
        <v>0.83699999999999997</v>
      </c>
      <c r="G8" s="7">
        <v>0.8377</v>
      </c>
      <c r="H8" s="13">
        <f t="shared" si="0"/>
        <v>0.90292499999999998</v>
      </c>
      <c r="I8" s="13"/>
      <c r="J8" s="11"/>
      <c r="K8" s="21">
        <v>1.2405999999999999</v>
      </c>
      <c r="L8" s="7">
        <v>1.0170999999999999</v>
      </c>
      <c r="M8" s="7">
        <v>1.4217</v>
      </c>
      <c r="N8" s="7">
        <v>1.3395999999999999</v>
      </c>
      <c r="O8" s="13">
        <f t="shared" si="1"/>
        <v>1.25475</v>
      </c>
      <c r="P8" s="13"/>
      <c r="R8" s="76"/>
      <c r="S8" s="85">
        <f>B13</f>
        <v>0.1</v>
      </c>
      <c r="T8" s="17" t="s">
        <v>3</v>
      </c>
      <c r="U8" s="17">
        <v>24</v>
      </c>
      <c r="V8" s="17">
        <v>36</v>
      </c>
      <c r="W8" s="17">
        <v>38</v>
      </c>
      <c r="X8" s="17">
        <v>30</v>
      </c>
      <c r="Y8" s="72">
        <f>0.5725+(2*PI()*0.02039)</f>
        <v>0.70061414841339176</v>
      </c>
      <c r="Z8" s="57">
        <v>6.3E-2</v>
      </c>
    </row>
    <row r="9" spans="1:26" x14ac:dyDescent="0.25">
      <c r="A9" s="70"/>
      <c r="B9" s="53">
        <v>0.04</v>
      </c>
      <c r="C9" s="59" t="s">
        <v>3</v>
      </c>
      <c r="D9" s="20">
        <v>0.6603</v>
      </c>
      <c r="E9" s="9">
        <v>1.1375999999999999</v>
      </c>
      <c r="F9" s="9">
        <v>1.1606000000000001</v>
      </c>
      <c r="G9" s="9">
        <v>1.2033</v>
      </c>
      <c r="H9" s="12">
        <f t="shared" si="0"/>
        <v>1.0404499999999999</v>
      </c>
      <c r="I9" s="12">
        <v>1.4053</v>
      </c>
      <c r="K9" s="20">
        <v>0.53549999999999998</v>
      </c>
      <c r="L9" s="9">
        <v>0.56389999999999996</v>
      </c>
      <c r="M9" s="9">
        <v>0.52680000000000005</v>
      </c>
      <c r="N9" s="9">
        <v>0.56040000000000001</v>
      </c>
      <c r="O9" s="12">
        <f t="shared" si="1"/>
        <v>0.54664999999999997</v>
      </c>
      <c r="P9" s="12">
        <v>0.24360000000000001</v>
      </c>
      <c r="R9" s="76"/>
      <c r="S9" s="85"/>
      <c r="T9" s="17" t="s">
        <v>2</v>
      </c>
      <c r="U9" s="17">
        <v>27</v>
      </c>
      <c r="V9" s="17">
        <v>44</v>
      </c>
      <c r="W9" s="17">
        <v>33</v>
      </c>
      <c r="X9" s="17">
        <v>44</v>
      </c>
      <c r="Y9" s="72"/>
      <c r="Z9" s="57"/>
    </row>
    <row r="10" spans="1:26" x14ac:dyDescent="0.25">
      <c r="A10" s="70"/>
      <c r="B10" s="54"/>
      <c r="C10" s="60"/>
      <c r="D10" s="21">
        <v>1.2963</v>
      </c>
      <c r="E10" s="7">
        <v>1.0858000000000001</v>
      </c>
      <c r="F10" s="7">
        <v>1.0013000000000001</v>
      </c>
      <c r="G10" s="7">
        <v>0.95740000000000003</v>
      </c>
      <c r="H10" s="13">
        <f t="shared" si="0"/>
        <v>1.0852000000000002</v>
      </c>
      <c r="I10" s="13"/>
      <c r="K10" s="21">
        <v>0.52629999999999999</v>
      </c>
      <c r="L10" s="7">
        <v>0.56459999999999999</v>
      </c>
      <c r="M10" s="7">
        <v>0.52910000000000001</v>
      </c>
      <c r="N10" s="7">
        <v>0.56389999999999996</v>
      </c>
      <c r="O10" s="13">
        <f t="shared" si="1"/>
        <v>0.54597499999999999</v>
      </c>
      <c r="P10" s="13"/>
    </row>
    <row r="11" spans="1:26" x14ac:dyDescent="0.25">
      <c r="A11" s="70"/>
      <c r="B11" s="54"/>
      <c r="C11" s="59" t="s">
        <v>2</v>
      </c>
      <c r="D11" s="20">
        <v>0.8851</v>
      </c>
      <c r="E11" s="9">
        <v>1.149</v>
      </c>
      <c r="F11" s="9">
        <v>1.2686999999999999</v>
      </c>
      <c r="G11" s="9">
        <v>1.2096</v>
      </c>
      <c r="H11" s="12">
        <f t="shared" si="0"/>
        <v>1.1280999999999999</v>
      </c>
      <c r="I11" s="12">
        <v>1.5647</v>
      </c>
      <c r="K11" s="20">
        <v>0.86160000000000003</v>
      </c>
      <c r="L11" s="9">
        <v>0.81240000000000001</v>
      </c>
      <c r="M11" s="9">
        <v>0.76080000000000003</v>
      </c>
      <c r="N11" s="9">
        <v>0.74450000000000005</v>
      </c>
      <c r="O11" s="12">
        <f t="shared" si="1"/>
        <v>0.794825</v>
      </c>
      <c r="P11" s="12">
        <v>0.33379999999999999</v>
      </c>
    </row>
    <row r="12" spans="1:26" x14ac:dyDescent="0.25">
      <c r="A12" s="70"/>
      <c r="B12" s="55"/>
      <c r="C12" s="60"/>
      <c r="D12" s="21">
        <v>0.85360000000000003</v>
      </c>
      <c r="E12" s="7">
        <v>0.73499999999999999</v>
      </c>
      <c r="F12" s="7">
        <v>0.70189999999999997</v>
      </c>
      <c r="G12" s="7">
        <v>0.66790000000000005</v>
      </c>
      <c r="H12" s="13">
        <f t="shared" si="0"/>
        <v>0.73959999999999992</v>
      </c>
      <c r="I12" s="13"/>
      <c r="K12" s="21">
        <v>0.86240000000000006</v>
      </c>
      <c r="L12" s="7">
        <v>0.82150000000000001</v>
      </c>
      <c r="M12" s="7">
        <v>0.77249999999999996</v>
      </c>
      <c r="N12" s="7">
        <v>0.75619999999999998</v>
      </c>
      <c r="O12" s="13">
        <f t="shared" si="1"/>
        <v>0.80315000000000003</v>
      </c>
      <c r="P12" s="13"/>
    </row>
    <row r="13" spans="1:26" x14ac:dyDescent="0.25">
      <c r="A13" s="70"/>
      <c r="B13" s="86">
        <v>0.1</v>
      </c>
      <c r="C13" s="59" t="s">
        <v>3</v>
      </c>
      <c r="D13" s="20">
        <v>0.82909999999999995</v>
      </c>
      <c r="E13" s="9">
        <v>1.1278999999999999</v>
      </c>
      <c r="F13" s="9">
        <v>1.1335999999999999</v>
      </c>
      <c r="G13" s="9">
        <v>1.1768000000000001</v>
      </c>
      <c r="H13" s="12">
        <f t="shared" si="0"/>
        <v>1.0668500000000001</v>
      </c>
      <c r="I13" s="12">
        <v>1.4503999999999999</v>
      </c>
      <c r="K13" s="20">
        <v>0.52249999999999996</v>
      </c>
      <c r="L13" s="9">
        <v>0.50519999999999998</v>
      </c>
      <c r="M13" s="9">
        <v>0.50800000000000001</v>
      </c>
      <c r="N13" s="9">
        <v>0.51080000000000003</v>
      </c>
      <c r="O13" s="12">
        <f t="shared" si="1"/>
        <v>0.511625</v>
      </c>
      <c r="P13" s="12">
        <v>0.2321</v>
      </c>
    </row>
    <row r="14" spans="1:26" x14ac:dyDescent="0.25">
      <c r="A14" s="70"/>
      <c r="B14" s="87"/>
      <c r="C14" s="60"/>
      <c r="D14" s="21">
        <v>1.1639999999999999</v>
      </c>
      <c r="E14" s="7">
        <v>1.0166999999999999</v>
      </c>
      <c r="F14" s="7">
        <v>0.95830000000000004</v>
      </c>
      <c r="G14" s="7">
        <v>0.92500000000000004</v>
      </c>
      <c r="H14" s="13">
        <f t="shared" si="0"/>
        <v>1.016</v>
      </c>
      <c r="I14" s="13"/>
      <c r="K14" s="21">
        <v>0.50760000000000005</v>
      </c>
      <c r="L14" s="7">
        <v>0.50949999999999995</v>
      </c>
      <c r="M14" s="7">
        <v>0.51529999999999998</v>
      </c>
      <c r="N14" s="7">
        <v>0.52129999999999999</v>
      </c>
      <c r="O14" s="13">
        <f>AVERAGE(K14:N14)</f>
        <v>0.51342500000000002</v>
      </c>
      <c r="P14" s="13"/>
    </row>
    <row r="15" spans="1:26" x14ac:dyDescent="0.25">
      <c r="A15" s="70"/>
      <c r="B15" s="87"/>
      <c r="C15" s="59" t="s">
        <v>2</v>
      </c>
      <c r="D15" s="20">
        <v>0.92569999999999997</v>
      </c>
      <c r="E15" s="9">
        <v>1.1031</v>
      </c>
      <c r="F15" s="9">
        <v>1.1052</v>
      </c>
      <c r="G15" s="9">
        <v>1.1404000000000001</v>
      </c>
      <c r="H15" s="12">
        <f t="shared" si="0"/>
        <v>1.0686</v>
      </c>
      <c r="I15" s="12">
        <v>1.5377000000000001</v>
      </c>
      <c r="K15" s="20">
        <v>0.80989999999999995</v>
      </c>
      <c r="L15" s="9">
        <v>0.62460000000000004</v>
      </c>
      <c r="M15" s="9">
        <v>0.63160000000000005</v>
      </c>
      <c r="N15" s="9">
        <v>0.67410000000000003</v>
      </c>
      <c r="O15" s="12">
        <f t="shared" si="1"/>
        <v>0.68505000000000005</v>
      </c>
      <c r="P15" s="12">
        <v>0.28189999999999998</v>
      </c>
    </row>
    <row r="16" spans="1:26" x14ac:dyDescent="0.25">
      <c r="A16" s="71"/>
      <c r="B16" s="88"/>
      <c r="C16" s="60"/>
      <c r="D16" s="21">
        <v>0.997</v>
      </c>
      <c r="E16" s="7">
        <v>0.876</v>
      </c>
      <c r="F16" s="7">
        <v>0.82020000000000004</v>
      </c>
      <c r="G16" s="7">
        <v>0.79290000000000005</v>
      </c>
      <c r="H16" s="13">
        <f t="shared" si="0"/>
        <v>0.87152499999999999</v>
      </c>
      <c r="I16" s="13"/>
      <c r="K16" s="21">
        <v>0.80489999999999995</v>
      </c>
      <c r="L16" s="7">
        <v>0.63690000000000002</v>
      </c>
      <c r="M16" s="7">
        <v>0.64810000000000001</v>
      </c>
      <c r="N16" s="7">
        <v>0.6956</v>
      </c>
      <c r="O16" s="13">
        <f t="shared" si="1"/>
        <v>0.69637499999999997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0.75790000000000002</v>
      </c>
      <c r="D22" s="6">
        <f>D7</f>
        <v>1.1878</v>
      </c>
      <c r="E22" s="6">
        <f>D6</f>
        <v>1.1772</v>
      </c>
      <c r="F22" s="6">
        <f>D8</f>
        <v>1.0398000000000001</v>
      </c>
      <c r="I22" s="6">
        <f>K5</f>
        <v>1.0255000000000001</v>
      </c>
      <c r="J22" s="6">
        <f>K7</f>
        <v>1.2384999999999999</v>
      </c>
      <c r="K22" s="6">
        <f>K6</f>
        <v>1.0196000000000001</v>
      </c>
      <c r="L22" s="6">
        <f>K8</f>
        <v>1.2405999999999999</v>
      </c>
    </row>
    <row r="23" spans="1:12" x14ac:dyDescent="0.25">
      <c r="B23">
        <f>B$5</f>
        <v>0.02</v>
      </c>
      <c r="C23" s="6">
        <f>E5</f>
        <v>1.2526999999999999</v>
      </c>
      <c r="D23" s="6">
        <f>E7</f>
        <v>1.2391000000000001</v>
      </c>
      <c r="E23" s="6">
        <f>E6</f>
        <v>0.92869999999999997</v>
      </c>
      <c r="F23" s="6">
        <f>E8</f>
        <v>0.8972</v>
      </c>
      <c r="I23" s="6">
        <f>L5</f>
        <v>1.0229999999999999</v>
      </c>
      <c r="J23" s="6">
        <f>L7</f>
        <v>1.0134000000000001</v>
      </c>
      <c r="K23" s="6">
        <f>L6</f>
        <v>1.0265</v>
      </c>
      <c r="L23" s="6">
        <f>L8</f>
        <v>1.0170999999999999</v>
      </c>
    </row>
    <row r="24" spans="1:12" x14ac:dyDescent="0.25">
      <c r="B24">
        <f>B$5</f>
        <v>0.02</v>
      </c>
      <c r="C24" s="6">
        <f>F5</f>
        <v>1.2950999999999999</v>
      </c>
      <c r="D24" s="6">
        <f>F7</f>
        <v>1.6258999999999999</v>
      </c>
      <c r="E24" s="6">
        <f>F6</f>
        <v>0.8387</v>
      </c>
      <c r="F24" s="6">
        <f>F8</f>
        <v>0.83699999999999997</v>
      </c>
      <c r="I24" s="6">
        <f>M5</f>
        <v>0.85450000000000004</v>
      </c>
      <c r="J24" s="6">
        <f>M7</f>
        <v>1.4100999999999999</v>
      </c>
      <c r="K24" s="6">
        <f>M6</f>
        <v>0.85960000000000003</v>
      </c>
      <c r="L24" s="6">
        <f>M8</f>
        <v>1.4217</v>
      </c>
    </row>
    <row r="25" spans="1:12" x14ac:dyDescent="0.25">
      <c r="B25">
        <f>B$5</f>
        <v>0.02</v>
      </c>
      <c r="C25" s="6">
        <f>G5</f>
        <v>1.2391000000000001</v>
      </c>
      <c r="D25" s="6">
        <f>G7</f>
        <v>1.4418</v>
      </c>
      <c r="E25" s="6">
        <f>G6</f>
        <v>0.78510000000000002</v>
      </c>
      <c r="F25" s="6">
        <f>G8</f>
        <v>0.8377</v>
      </c>
      <c r="I25" s="6">
        <f>N5</f>
        <v>1.1846000000000001</v>
      </c>
      <c r="J25" s="6">
        <f>N7</f>
        <v>1.3318000000000001</v>
      </c>
      <c r="K25" s="6">
        <f>N6</f>
        <v>1.1922999999999999</v>
      </c>
      <c r="L25" s="6">
        <f>N8</f>
        <v>1.3395999999999999</v>
      </c>
    </row>
    <row r="26" spans="1:12" x14ac:dyDescent="0.25">
      <c r="B26">
        <f>B$9</f>
        <v>0.04</v>
      </c>
      <c r="C26" s="6">
        <f>D9</f>
        <v>0.6603</v>
      </c>
      <c r="D26" s="6">
        <f>D11</f>
        <v>0.8851</v>
      </c>
      <c r="E26" s="6">
        <f>D10</f>
        <v>1.2963</v>
      </c>
      <c r="F26" s="6">
        <f>D12</f>
        <v>0.85360000000000003</v>
      </c>
      <c r="I26" s="6">
        <f>K9</f>
        <v>0.53549999999999998</v>
      </c>
      <c r="J26" s="6">
        <f>K11</f>
        <v>0.86160000000000003</v>
      </c>
      <c r="K26" s="6">
        <f>K10</f>
        <v>0.52629999999999999</v>
      </c>
      <c r="L26" s="6">
        <f>K12</f>
        <v>0.86240000000000006</v>
      </c>
    </row>
    <row r="27" spans="1:12" x14ac:dyDescent="0.25">
      <c r="B27">
        <f>B$9</f>
        <v>0.04</v>
      </c>
      <c r="C27" s="6">
        <f>E9</f>
        <v>1.1375999999999999</v>
      </c>
      <c r="D27" s="6">
        <f>E11</f>
        <v>1.149</v>
      </c>
      <c r="E27" s="6">
        <f>E10</f>
        <v>1.0858000000000001</v>
      </c>
      <c r="F27" s="6">
        <f>E12</f>
        <v>0.73499999999999999</v>
      </c>
      <c r="I27" s="6">
        <f>L9</f>
        <v>0.56389999999999996</v>
      </c>
      <c r="J27" s="6">
        <f>L11</f>
        <v>0.81240000000000001</v>
      </c>
      <c r="K27" s="6">
        <f>L10</f>
        <v>0.56459999999999999</v>
      </c>
      <c r="L27" s="6">
        <f>L12</f>
        <v>0.82150000000000001</v>
      </c>
    </row>
    <row r="28" spans="1:12" x14ac:dyDescent="0.25">
      <c r="B28">
        <f>B$9</f>
        <v>0.04</v>
      </c>
      <c r="C28" s="6">
        <f>F9</f>
        <v>1.1606000000000001</v>
      </c>
      <c r="D28" s="6">
        <f>F11</f>
        <v>1.2686999999999999</v>
      </c>
      <c r="E28" s="6">
        <f>F10</f>
        <v>1.0013000000000001</v>
      </c>
      <c r="F28" s="6">
        <f>F12</f>
        <v>0.70189999999999997</v>
      </c>
      <c r="I28" s="6">
        <f>M9</f>
        <v>0.52680000000000005</v>
      </c>
      <c r="J28" s="6">
        <f>M11</f>
        <v>0.76080000000000003</v>
      </c>
      <c r="K28" s="6">
        <f>M10</f>
        <v>0.52910000000000001</v>
      </c>
      <c r="L28" s="6">
        <f>M12</f>
        <v>0.77249999999999996</v>
      </c>
    </row>
    <row r="29" spans="1:12" x14ac:dyDescent="0.25">
      <c r="B29">
        <f>B$9</f>
        <v>0.04</v>
      </c>
      <c r="C29" s="6">
        <f>G9</f>
        <v>1.2033</v>
      </c>
      <c r="D29" s="6">
        <f>G11</f>
        <v>1.2096</v>
      </c>
      <c r="E29" s="6">
        <f>G10</f>
        <v>0.95740000000000003</v>
      </c>
      <c r="F29" s="6">
        <f>G12</f>
        <v>0.66790000000000005</v>
      </c>
      <c r="I29" s="6">
        <f>N9</f>
        <v>0.56040000000000001</v>
      </c>
      <c r="J29" s="6">
        <f>N11</f>
        <v>0.74450000000000005</v>
      </c>
      <c r="K29" s="6">
        <f>N10</f>
        <v>0.56389999999999996</v>
      </c>
      <c r="L29" s="6">
        <f>N12</f>
        <v>0.75619999999999998</v>
      </c>
    </row>
    <row r="30" spans="1:12" x14ac:dyDescent="0.25">
      <c r="B30" s="23">
        <f>B$13</f>
        <v>0.1</v>
      </c>
      <c r="C30" s="6">
        <f>D13</f>
        <v>0.82909999999999995</v>
      </c>
      <c r="D30" s="6">
        <f>D15</f>
        <v>0.92569999999999997</v>
      </c>
      <c r="E30" s="6">
        <f>D14</f>
        <v>1.1639999999999999</v>
      </c>
      <c r="F30" s="6">
        <f>D16</f>
        <v>0.997</v>
      </c>
      <c r="I30" s="6">
        <f>K13</f>
        <v>0.52249999999999996</v>
      </c>
      <c r="J30" s="6">
        <f>K15</f>
        <v>0.80989999999999995</v>
      </c>
      <c r="K30" s="6">
        <f>K14</f>
        <v>0.50760000000000005</v>
      </c>
      <c r="L30" s="6">
        <f>K16</f>
        <v>0.80489999999999995</v>
      </c>
    </row>
    <row r="31" spans="1:12" x14ac:dyDescent="0.25">
      <c r="B31" s="23">
        <f>B$13</f>
        <v>0.1</v>
      </c>
      <c r="C31" s="6">
        <f>E13</f>
        <v>1.1278999999999999</v>
      </c>
      <c r="D31" s="6">
        <f>E15</f>
        <v>1.1031</v>
      </c>
      <c r="E31" s="6">
        <f>E14</f>
        <v>1.0166999999999999</v>
      </c>
      <c r="F31" s="6">
        <f>E16</f>
        <v>0.876</v>
      </c>
      <c r="I31" s="6">
        <f>L13</f>
        <v>0.50519999999999998</v>
      </c>
      <c r="J31" s="6">
        <f>L15</f>
        <v>0.62460000000000004</v>
      </c>
      <c r="K31" s="6">
        <f>L14</f>
        <v>0.50949999999999995</v>
      </c>
      <c r="L31" s="6">
        <f>L16</f>
        <v>0.63690000000000002</v>
      </c>
    </row>
    <row r="32" spans="1:12" x14ac:dyDescent="0.25">
      <c r="B32" s="23">
        <f>B$13</f>
        <v>0.1</v>
      </c>
      <c r="C32" s="6">
        <f>F13</f>
        <v>1.1335999999999999</v>
      </c>
      <c r="D32" s="6">
        <f>F15</f>
        <v>1.1052</v>
      </c>
      <c r="E32" s="6">
        <f>F14</f>
        <v>0.95830000000000004</v>
      </c>
      <c r="F32" s="6">
        <f>F16</f>
        <v>0.82020000000000004</v>
      </c>
      <c r="I32" s="6">
        <f>M13</f>
        <v>0.50800000000000001</v>
      </c>
      <c r="J32" s="6">
        <f>M15</f>
        <v>0.63160000000000005</v>
      </c>
      <c r="K32" s="6">
        <f>M14</f>
        <v>0.51529999999999998</v>
      </c>
      <c r="L32" s="6">
        <f>M16</f>
        <v>0.64810000000000001</v>
      </c>
    </row>
    <row r="33" spans="1:14" x14ac:dyDescent="0.25">
      <c r="B33" s="23">
        <f>B$13</f>
        <v>0.1</v>
      </c>
      <c r="C33" s="6">
        <f>G13</f>
        <v>1.1768000000000001</v>
      </c>
      <c r="D33" s="6">
        <f>G15</f>
        <v>1.1404000000000001</v>
      </c>
      <c r="E33" s="6">
        <f>G14</f>
        <v>0.92500000000000004</v>
      </c>
      <c r="F33" s="6">
        <f>G16</f>
        <v>0.79290000000000005</v>
      </c>
      <c r="I33" s="6">
        <f>N13</f>
        <v>0.51080000000000003</v>
      </c>
      <c r="J33" s="6">
        <f>N15</f>
        <v>0.67410000000000003</v>
      </c>
      <c r="K33" s="6">
        <f>N14</f>
        <v>0.52129999999999999</v>
      </c>
      <c r="L33" s="6">
        <f>N16</f>
        <v>0.6956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1.2950999999999999</v>
      </c>
      <c r="D35" s="6">
        <f t="shared" ref="D35:F35" si="2">MAX(D22:D25)</f>
        <v>1.6258999999999999</v>
      </c>
      <c r="E35" s="6">
        <f t="shared" si="2"/>
        <v>1.1772</v>
      </c>
      <c r="F35" s="6">
        <f t="shared" si="2"/>
        <v>1.0398000000000001</v>
      </c>
      <c r="G35" s="6">
        <f>AVERAGE(C35,E35)</f>
        <v>1.2361499999999999</v>
      </c>
      <c r="H35" s="6">
        <f>AVERAGE(D35,F35)</f>
        <v>1.3328500000000001</v>
      </c>
      <c r="I35" s="6">
        <f>MAX(I22:I25)</f>
        <v>1.1846000000000001</v>
      </c>
      <c r="J35" s="6">
        <f t="shared" ref="J35:L35" si="3">MAX(J22:J25)</f>
        <v>1.4100999999999999</v>
      </c>
      <c r="K35" s="6">
        <f t="shared" si="3"/>
        <v>1.1922999999999999</v>
      </c>
      <c r="L35" s="6">
        <f t="shared" si="3"/>
        <v>1.4217</v>
      </c>
      <c r="M35" s="6">
        <f>AVERAGE(I35,K35)</f>
        <v>1.18845</v>
      </c>
      <c r="N35" s="6">
        <f>AVERAGE(J35,L35)</f>
        <v>1.4158999999999999</v>
      </c>
    </row>
    <row r="36" spans="1:14" x14ac:dyDescent="0.25">
      <c r="B36">
        <f>B$9</f>
        <v>0.04</v>
      </c>
      <c r="C36" s="6">
        <f>MAX(C26:C29)</f>
        <v>1.2033</v>
      </c>
      <c r="D36" s="6">
        <f t="shared" ref="D36:F36" si="4">MAX(D26:D29)</f>
        <v>1.2686999999999999</v>
      </c>
      <c r="E36" s="6">
        <f t="shared" si="4"/>
        <v>1.2963</v>
      </c>
      <c r="F36" s="6">
        <f t="shared" si="4"/>
        <v>0.85360000000000003</v>
      </c>
      <c r="G36" s="6">
        <f t="shared" ref="G36:G37" si="5">AVERAGE(C36,E36)</f>
        <v>1.2498</v>
      </c>
      <c r="H36" s="6">
        <f t="shared" ref="H36:H37" si="6">AVERAGE(D36,F36)</f>
        <v>1.06115</v>
      </c>
      <c r="I36" s="6">
        <f>MAX(I26:I29)</f>
        <v>0.56389999999999996</v>
      </c>
      <c r="J36" s="6">
        <f t="shared" ref="J36:L36" si="7">MAX(J26:J29)</f>
        <v>0.86160000000000003</v>
      </c>
      <c r="K36" s="6">
        <f t="shared" si="7"/>
        <v>0.56459999999999999</v>
      </c>
      <c r="L36" s="6">
        <f t="shared" si="7"/>
        <v>0.86240000000000006</v>
      </c>
      <c r="M36" s="6">
        <f t="shared" ref="M36:M37" si="8">AVERAGE(I36,K36)</f>
        <v>0.56424999999999992</v>
      </c>
      <c r="N36" s="6">
        <f t="shared" ref="N36:N37" si="9">AVERAGE(J36,L36)</f>
        <v>0.8620000000000001</v>
      </c>
    </row>
    <row r="37" spans="1:14" x14ac:dyDescent="0.25">
      <c r="B37" s="23">
        <f>B$13</f>
        <v>0.1</v>
      </c>
      <c r="C37" s="6">
        <f>MAX(C30:C33)</f>
        <v>1.1768000000000001</v>
      </c>
      <c r="D37" s="6">
        <f t="shared" ref="D37:F37" si="10">MAX(D30:D33)</f>
        <v>1.1404000000000001</v>
      </c>
      <c r="E37" s="6">
        <f t="shared" si="10"/>
        <v>1.1639999999999999</v>
      </c>
      <c r="F37" s="6">
        <f t="shared" si="10"/>
        <v>0.997</v>
      </c>
      <c r="G37" s="6">
        <f t="shared" si="5"/>
        <v>1.1703999999999999</v>
      </c>
      <c r="H37" s="6">
        <f t="shared" si="6"/>
        <v>1.0687</v>
      </c>
      <c r="I37" s="6">
        <f>MAX(I30:I33)</f>
        <v>0.52249999999999996</v>
      </c>
      <c r="J37" s="6">
        <f t="shared" ref="J37:L37" si="11">MAX(J30:J33)</f>
        <v>0.80989999999999995</v>
      </c>
      <c r="K37" s="6">
        <f t="shared" si="11"/>
        <v>0.52129999999999999</v>
      </c>
      <c r="L37" s="6">
        <f t="shared" si="11"/>
        <v>0.80489999999999995</v>
      </c>
      <c r="M37" s="6">
        <f t="shared" si="8"/>
        <v>0.52190000000000003</v>
      </c>
      <c r="N37" s="6">
        <f t="shared" si="9"/>
        <v>0.8073999999999999</v>
      </c>
    </row>
    <row r="39" spans="1:14" x14ac:dyDescent="0.25">
      <c r="A39" t="s">
        <v>49</v>
      </c>
      <c r="B39">
        <f>B22</f>
        <v>0.02</v>
      </c>
      <c r="C39" s="6">
        <f>MIN(C22:C25)</f>
        <v>0.75790000000000002</v>
      </c>
      <c r="D39" s="6">
        <f t="shared" ref="D39:F39" si="12">MIN(D22:D25)</f>
        <v>1.1878</v>
      </c>
      <c r="E39" s="6">
        <f t="shared" si="12"/>
        <v>0.78510000000000002</v>
      </c>
      <c r="F39" s="6">
        <f t="shared" si="12"/>
        <v>0.83699999999999997</v>
      </c>
      <c r="G39" s="6">
        <f>AVERAGE(C39,E39)</f>
        <v>0.77150000000000007</v>
      </c>
      <c r="H39" s="6">
        <f>AVERAGE(D39,F39)</f>
        <v>1.0124</v>
      </c>
      <c r="I39" s="6">
        <f>MIN(I22:I25)</f>
        <v>0.85450000000000004</v>
      </c>
      <c r="J39" s="6">
        <f t="shared" ref="J39:L39" si="13">MIN(J22:J25)</f>
        <v>1.0134000000000001</v>
      </c>
      <c r="K39" s="6">
        <f t="shared" si="13"/>
        <v>0.85960000000000003</v>
      </c>
      <c r="L39" s="6">
        <f t="shared" si="13"/>
        <v>1.0170999999999999</v>
      </c>
      <c r="M39" s="6">
        <f>AVERAGE(I39,K39)</f>
        <v>0.85705000000000009</v>
      </c>
      <c r="N39" s="6">
        <f>AVERAGE(J39,L39)</f>
        <v>1.01525</v>
      </c>
    </row>
    <row r="40" spans="1:14" x14ac:dyDescent="0.25">
      <c r="B40">
        <f>B26</f>
        <v>0.04</v>
      </c>
      <c r="C40" s="6">
        <f>MIN(C26:C29)</f>
        <v>0.6603</v>
      </c>
      <c r="D40" s="6">
        <f t="shared" ref="D40:F40" si="14">MIN(D26:D29)</f>
        <v>0.8851</v>
      </c>
      <c r="E40" s="6">
        <f t="shared" si="14"/>
        <v>0.95740000000000003</v>
      </c>
      <c r="F40" s="6">
        <f t="shared" si="14"/>
        <v>0.66790000000000005</v>
      </c>
      <c r="G40" s="6">
        <f t="shared" ref="G40:G41" si="15">AVERAGE(C40,E40)</f>
        <v>0.80885000000000007</v>
      </c>
      <c r="H40" s="6">
        <f t="shared" ref="H40:H41" si="16">AVERAGE(D40,F40)</f>
        <v>0.77649999999999997</v>
      </c>
      <c r="I40" s="6">
        <f>MIN(I26:I29)</f>
        <v>0.52680000000000005</v>
      </c>
      <c r="J40" s="6">
        <f t="shared" ref="J40:L40" si="17">MIN(J26:J29)</f>
        <v>0.74450000000000005</v>
      </c>
      <c r="K40" s="6">
        <f t="shared" si="17"/>
        <v>0.52629999999999999</v>
      </c>
      <c r="L40" s="6">
        <f t="shared" si="17"/>
        <v>0.75619999999999998</v>
      </c>
      <c r="M40" s="6">
        <f t="shared" ref="M40:M41" si="18">AVERAGE(I40,K40)</f>
        <v>0.52655000000000007</v>
      </c>
      <c r="N40" s="6">
        <f t="shared" ref="N40:N41" si="19">AVERAGE(J40,L40)</f>
        <v>0.75035000000000007</v>
      </c>
    </row>
    <row r="41" spans="1:14" x14ac:dyDescent="0.25">
      <c r="B41" s="23">
        <f>B30</f>
        <v>0.1</v>
      </c>
      <c r="C41" s="6">
        <f>MIN(C30:C33)</f>
        <v>0.82909999999999995</v>
      </c>
      <c r="D41" s="6">
        <f t="shared" ref="D41:F41" si="20">MIN(D30:D33)</f>
        <v>0.92569999999999997</v>
      </c>
      <c r="E41" s="6">
        <f t="shared" si="20"/>
        <v>0.92500000000000004</v>
      </c>
      <c r="F41" s="6">
        <f t="shared" si="20"/>
        <v>0.79290000000000005</v>
      </c>
      <c r="G41" s="6">
        <f t="shared" si="15"/>
        <v>0.87705</v>
      </c>
      <c r="H41" s="6">
        <f t="shared" si="16"/>
        <v>0.85929999999999995</v>
      </c>
      <c r="I41" s="6">
        <f>MIN(I30:I33)</f>
        <v>0.50519999999999998</v>
      </c>
      <c r="J41" s="6">
        <f t="shared" ref="J41:L41" si="21">MIN(J30:J33)</f>
        <v>0.62460000000000004</v>
      </c>
      <c r="K41" s="6">
        <f t="shared" si="21"/>
        <v>0.50760000000000005</v>
      </c>
      <c r="L41" s="6">
        <f t="shared" si="21"/>
        <v>0.63690000000000002</v>
      </c>
      <c r="M41" s="6">
        <f t="shared" si="18"/>
        <v>0.50639999999999996</v>
      </c>
      <c r="N41" s="6">
        <f t="shared" si="19"/>
        <v>0.63075000000000003</v>
      </c>
    </row>
    <row r="47" spans="1:14" x14ac:dyDescent="0.25">
      <c r="G47" s="82" t="s">
        <v>94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0.02</v>
      </c>
      <c r="J48" s="79"/>
      <c r="K48" s="79">
        <v>0.04</v>
      </c>
      <c r="L48" s="79"/>
      <c r="M48" s="89">
        <v>0.1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0.75790000000000002</v>
      </c>
      <c r="J50" s="41">
        <v>1.1878</v>
      </c>
      <c r="K50" s="41">
        <v>0.6603</v>
      </c>
      <c r="L50" s="41">
        <v>0.8851</v>
      </c>
      <c r="M50" s="41">
        <v>0.82909999999999995</v>
      </c>
      <c r="N50" s="41">
        <v>0.92569999999999997</v>
      </c>
    </row>
    <row r="51" spans="7:14" x14ac:dyDescent="0.25">
      <c r="G51" s="79"/>
      <c r="H51" s="40" t="s">
        <v>78</v>
      </c>
      <c r="I51" s="41">
        <v>1.2526999999999999</v>
      </c>
      <c r="J51" s="41">
        <v>1.2391000000000001</v>
      </c>
      <c r="K51" s="41">
        <v>1.1375999999999999</v>
      </c>
      <c r="L51" s="41">
        <v>1.149</v>
      </c>
      <c r="M51" s="41">
        <v>1.1278999999999999</v>
      </c>
      <c r="N51" s="41">
        <v>1.1031</v>
      </c>
    </row>
    <row r="52" spans="7:14" x14ac:dyDescent="0.25">
      <c r="G52" s="79"/>
      <c r="H52" s="40" t="s">
        <v>79</v>
      </c>
      <c r="I52" s="41">
        <v>1.2950999999999999</v>
      </c>
      <c r="J52" s="41">
        <v>1.6258999999999999</v>
      </c>
      <c r="K52" s="41">
        <v>1.1606000000000001</v>
      </c>
      <c r="L52" s="41">
        <v>1.2686999999999999</v>
      </c>
      <c r="M52" s="41">
        <v>1.1335999999999999</v>
      </c>
      <c r="N52" s="41">
        <v>1.1052</v>
      </c>
    </row>
    <row r="53" spans="7:14" x14ac:dyDescent="0.25">
      <c r="G53" s="79"/>
      <c r="H53" s="40" t="s">
        <v>80</v>
      </c>
      <c r="I53" s="41">
        <v>1.2391000000000001</v>
      </c>
      <c r="J53" s="41">
        <v>1.4418</v>
      </c>
      <c r="K53" s="41">
        <v>1.2033</v>
      </c>
      <c r="L53" s="41">
        <v>1.2096</v>
      </c>
      <c r="M53" s="41">
        <v>1.1768000000000001</v>
      </c>
      <c r="N53" s="41">
        <v>1.1404000000000001</v>
      </c>
    </row>
    <row r="54" spans="7:14" x14ac:dyDescent="0.25">
      <c r="G54" s="79"/>
      <c r="H54" s="40" t="s">
        <v>25</v>
      </c>
      <c r="I54" s="42">
        <f t="shared" ref="I54:N54" si="22">AVERAGE(I50:I53)</f>
        <v>1.1362000000000001</v>
      </c>
      <c r="J54" s="42">
        <f t="shared" si="22"/>
        <v>1.3736499999999998</v>
      </c>
      <c r="K54" s="42">
        <f t="shared" si="22"/>
        <v>1.0404499999999999</v>
      </c>
      <c r="L54" s="42">
        <f t="shared" si="22"/>
        <v>1.1280999999999999</v>
      </c>
      <c r="M54" s="42">
        <f t="shared" si="22"/>
        <v>1.0668500000000001</v>
      </c>
      <c r="N54" s="42">
        <f t="shared" si="22"/>
        <v>1.0686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1.0255000000000001</v>
      </c>
      <c r="J56" s="41">
        <v>1.2384999999999999</v>
      </c>
      <c r="K56" s="41">
        <v>0.53549999999999998</v>
      </c>
      <c r="L56" s="41">
        <v>0.86160000000000003</v>
      </c>
      <c r="M56" s="41">
        <v>0.52249999999999996</v>
      </c>
      <c r="N56" s="41">
        <v>0.80989999999999995</v>
      </c>
    </row>
    <row r="57" spans="7:14" x14ac:dyDescent="0.25">
      <c r="G57" s="79"/>
      <c r="H57" s="40" t="s">
        <v>78</v>
      </c>
      <c r="I57" s="41">
        <v>1.0229999999999999</v>
      </c>
      <c r="J57" s="41">
        <v>1.0134000000000001</v>
      </c>
      <c r="K57" s="41">
        <v>0.56389999999999996</v>
      </c>
      <c r="L57" s="41">
        <v>0.81240000000000001</v>
      </c>
      <c r="M57" s="41">
        <v>0.50519999999999998</v>
      </c>
      <c r="N57" s="41">
        <v>0.62460000000000004</v>
      </c>
    </row>
    <row r="58" spans="7:14" x14ac:dyDescent="0.25">
      <c r="G58" s="79"/>
      <c r="H58" s="40" t="s">
        <v>79</v>
      </c>
      <c r="I58" s="41">
        <v>0.85450000000000004</v>
      </c>
      <c r="J58" s="41">
        <v>1.4100999999999999</v>
      </c>
      <c r="K58" s="41">
        <v>0.52680000000000005</v>
      </c>
      <c r="L58" s="41">
        <v>0.76080000000000003</v>
      </c>
      <c r="M58" s="41">
        <v>0.50800000000000001</v>
      </c>
      <c r="N58" s="41">
        <v>0.63160000000000005</v>
      </c>
    </row>
    <row r="59" spans="7:14" x14ac:dyDescent="0.25">
      <c r="G59" s="79"/>
      <c r="H59" s="40" t="s">
        <v>80</v>
      </c>
      <c r="I59" s="41">
        <v>1.1846000000000001</v>
      </c>
      <c r="J59" s="41">
        <v>1.3318000000000001</v>
      </c>
      <c r="K59" s="41">
        <v>0.56040000000000001</v>
      </c>
      <c r="L59" s="41">
        <v>0.74450000000000005</v>
      </c>
      <c r="M59" s="41">
        <v>0.51080000000000003</v>
      </c>
      <c r="N59" s="41">
        <v>0.67410000000000003</v>
      </c>
    </row>
    <row r="60" spans="7:14" x14ac:dyDescent="0.25">
      <c r="G60" s="79"/>
      <c r="H60" s="40" t="s">
        <v>25</v>
      </c>
      <c r="I60" s="42">
        <f t="shared" ref="I60:N60" si="23">AVERAGE(I56:I59)</f>
        <v>1.0219</v>
      </c>
      <c r="J60" s="42">
        <f t="shared" si="23"/>
        <v>1.2484500000000001</v>
      </c>
      <c r="K60" s="42">
        <f t="shared" si="23"/>
        <v>0.54664999999999997</v>
      </c>
      <c r="L60" s="42">
        <f t="shared" si="23"/>
        <v>0.794825</v>
      </c>
      <c r="M60" s="42">
        <f t="shared" si="23"/>
        <v>0.511625</v>
      </c>
      <c r="N60" s="42">
        <f t="shared" si="23"/>
        <v>0.68505000000000005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50CF-07E9-4AD0-B804-F8F9ADBDF8DA}">
  <sheetPr codeName="Sheet14"/>
  <dimension ref="A1:Z60"/>
  <sheetViews>
    <sheetView topLeftCell="G45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0.04</v>
      </c>
      <c r="T4" s="17" t="s">
        <v>3</v>
      </c>
      <c r="U4" s="17">
        <v>29</v>
      </c>
      <c r="V4" s="17">
        <v>43</v>
      </c>
      <c r="W4" s="17">
        <v>38</v>
      </c>
      <c r="X4" s="17">
        <v>39</v>
      </c>
      <c r="Y4" s="58">
        <v>0.57250000000000001</v>
      </c>
      <c r="Z4" s="58">
        <v>3.5000000000000003E-2</v>
      </c>
    </row>
    <row r="5" spans="1:26" x14ac:dyDescent="0.25">
      <c r="A5" s="69" t="s">
        <v>26</v>
      </c>
      <c r="B5" s="53">
        <v>0.04</v>
      </c>
      <c r="C5" s="59" t="s">
        <v>3</v>
      </c>
      <c r="D5" s="20">
        <v>1.6551</v>
      </c>
      <c r="E5" s="9">
        <v>1.6432</v>
      </c>
      <c r="F5" s="9">
        <v>1.6793</v>
      </c>
      <c r="G5" s="9">
        <v>1.8713</v>
      </c>
      <c r="H5" s="12">
        <f t="shared" ref="H5:H16" si="0">AVERAGE(D5:G5)</f>
        <v>1.7122250000000001</v>
      </c>
      <c r="I5" s="12">
        <v>1.4965999999999999</v>
      </c>
      <c r="K5" s="20">
        <v>1.2646999999999999</v>
      </c>
      <c r="L5" s="9">
        <v>1.0677000000000001</v>
      </c>
      <c r="M5" s="9">
        <v>1.0293000000000001</v>
      </c>
      <c r="N5" s="9">
        <v>1.2263999999999999</v>
      </c>
      <c r="O5" s="12">
        <f t="shared" ref="O5:O16" si="1">AVERAGE(K5:N5)</f>
        <v>1.147025</v>
      </c>
      <c r="P5" s="12">
        <v>0.3891</v>
      </c>
      <c r="R5" s="76"/>
      <c r="S5" s="56"/>
      <c r="T5" s="17" t="s">
        <v>2</v>
      </c>
      <c r="U5" s="17">
        <v>43</v>
      </c>
      <c r="V5" s="17">
        <v>35</v>
      </c>
      <c r="W5" s="17">
        <v>40</v>
      </c>
      <c r="X5" s="17">
        <v>31</v>
      </c>
      <c r="Y5" s="58"/>
      <c r="Z5" s="58"/>
    </row>
    <row r="6" spans="1:26" x14ac:dyDescent="0.25">
      <c r="A6" s="70"/>
      <c r="B6" s="54"/>
      <c r="C6" s="60"/>
      <c r="D6" s="21">
        <v>0.73360000000000003</v>
      </c>
      <c r="E6" s="7">
        <v>0.72319999999999995</v>
      </c>
      <c r="F6" s="7">
        <v>0.67579999999999996</v>
      </c>
      <c r="G6" s="7">
        <v>0.66759999999999997</v>
      </c>
      <c r="H6" s="13">
        <f t="shared" si="0"/>
        <v>0.70005000000000006</v>
      </c>
      <c r="I6" s="13"/>
      <c r="K6" s="21">
        <v>1.2869999999999999</v>
      </c>
      <c r="L6" s="7">
        <v>1.0879000000000001</v>
      </c>
      <c r="M6" s="7">
        <v>1.0510999999999999</v>
      </c>
      <c r="N6" s="7">
        <v>1.2543</v>
      </c>
      <c r="O6" s="13">
        <f t="shared" si="1"/>
        <v>1.170075</v>
      </c>
      <c r="P6" s="13"/>
      <c r="R6" s="76"/>
      <c r="S6" s="85">
        <f>B9</f>
        <v>0.1</v>
      </c>
      <c r="T6" s="17" t="s">
        <v>3</v>
      </c>
      <c r="U6" s="17">
        <v>75</v>
      </c>
      <c r="V6" s="17">
        <v>88</v>
      </c>
      <c r="W6" s="17">
        <v>69</v>
      </c>
      <c r="X6" s="17">
        <v>58</v>
      </c>
      <c r="Y6" s="72">
        <f>0.5725+(2*PI()*0.02039)</f>
        <v>0.70061414841339176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2.5903</v>
      </c>
      <c r="E7" s="9">
        <v>2.2765</v>
      </c>
      <c r="F7" s="9">
        <v>2.0558999999999998</v>
      </c>
      <c r="G7" s="9">
        <v>2.0375999999999999</v>
      </c>
      <c r="H7" s="14">
        <f t="shared" si="0"/>
        <v>2.2400749999999996</v>
      </c>
      <c r="I7" s="14">
        <v>2.7332000000000001</v>
      </c>
      <c r="J7" s="8"/>
      <c r="K7" s="20">
        <v>1.9358</v>
      </c>
      <c r="L7" s="9">
        <v>1.3405</v>
      </c>
      <c r="M7" s="9">
        <v>1.1349</v>
      </c>
      <c r="N7" s="9">
        <v>1.3279000000000001</v>
      </c>
      <c r="O7" s="14">
        <f t="shared" si="1"/>
        <v>1.4347750000000001</v>
      </c>
      <c r="P7" s="14">
        <v>0.52839999999999998</v>
      </c>
      <c r="R7" s="76"/>
      <c r="S7" s="56"/>
      <c r="T7" s="17" t="s">
        <v>2</v>
      </c>
      <c r="U7" s="17">
        <v>76</v>
      </c>
      <c r="V7" s="17">
        <v>78</v>
      </c>
      <c r="W7" s="17">
        <v>88</v>
      </c>
      <c r="X7" s="17">
        <v>74</v>
      </c>
      <c r="Y7" s="72"/>
      <c r="Z7" s="58"/>
    </row>
    <row r="8" spans="1:26" x14ac:dyDescent="0.25">
      <c r="A8" s="70"/>
      <c r="B8" s="55"/>
      <c r="C8" s="60"/>
      <c r="D8" s="21">
        <v>2.5811999999999999</v>
      </c>
      <c r="E8" s="7">
        <v>2.0796000000000001</v>
      </c>
      <c r="F8" s="7">
        <v>2.0024999999999999</v>
      </c>
      <c r="G8" s="7">
        <v>1.9474</v>
      </c>
      <c r="H8" s="13">
        <f t="shared" si="0"/>
        <v>2.1526749999999999</v>
      </c>
      <c r="I8" s="13"/>
      <c r="J8" s="11"/>
      <c r="K8" s="21">
        <v>1.9359</v>
      </c>
      <c r="L8" s="7">
        <v>1.3427</v>
      </c>
      <c r="M8" s="7">
        <v>1.1354</v>
      </c>
      <c r="N8" s="7">
        <v>1.329</v>
      </c>
      <c r="O8" s="13">
        <f t="shared" si="1"/>
        <v>1.4357499999999999</v>
      </c>
      <c r="P8" s="13"/>
      <c r="R8" s="76"/>
      <c r="S8" s="85">
        <f>B13</f>
        <v>0.2</v>
      </c>
      <c r="T8" s="17" t="s">
        <v>3</v>
      </c>
      <c r="U8" s="17">
        <v>86</v>
      </c>
      <c r="V8" s="17">
        <v>92</v>
      </c>
      <c r="W8" s="17">
        <v>86</v>
      </c>
      <c r="X8" s="17">
        <v>89</v>
      </c>
      <c r="Y8" s="72">
        <f>0.5725+(2*PI()*0.02039)</f>
        <v>0.70061414841339176</v>
      </c>
      <c r="Z8" s="57">
        <v>6.3E-2</v>
      </c>
    </row>
    <row r="9" spans="1:26" x14ac:dyDescent="0.25">
      <c r="A9" s="70"/>
      <c r="B9" s="86">
        <v>0.1</v>
      </c>
      <c r="C9" s="59" t="s">
        <v>3</v>
      </c>
      <c r="D9" s="20">
        <v>1.0217000000000001</v>
      </c>
      <c r="E9" s="9">
        <v>1.7649999999999999</v>
      </c>
      <c r="F9" s="9">
        <v>1.5808</v>
      </c>
      <c r="G9" s="9">
        <v>1.6830000000000001</v>
      </c>
      <c r="H9" s="12">
        <f t="shared" si="0"/>
        <v>1.5126249999999999</v>
      </c>
      <c r="I9" s="12">
        <v>1.8900999999999999</v>
      </c>
      <c r="K9" s="20">
        <v>0.96450000000000002</v>
      </c>
      <c r="L9" s="9">
        <v>0.98529999999999995</v>
      </c>
      <c r="M9" s="9">
        <v>0.73499999999999999</v>
      </c>
      <c r="N9" s="9">
        <v>0.71560000000000001</v>
      </c>
      <c r="O9" s="12">
        <f t="shared" si="1"/>
        <v>0.85010000000000008</v>
      </c>
      <c r="P9" s="12">
        <v>0.2772</v>
      </c>
      <c r="R9" s="76"/>
      <c r="S9" s="85"/>
      <c r="T9" s="17" t="s">
        <v>2</v>
      </c>
      <c r="U9" s="17">
        <v>90</v>
      </c>
      <c r="V9" s="17">
        <v>89</v>
      </c>
      <c r="W9" s="17">
        <v>73</v>
      </c>
      <c r="X9" s="17">
        <v>93</v>
      </c>
      <c r="Y9" s="72"/>
      <c r="Z9" s="57"/>
    </row>
    <row r="10" spans="1:26" x14ac:dyDescent="0.25">
      <c r="A10" s="70"/>
      <c r="B10" s="87"/>
      <c r="C10" s="60"/>
      <c r="D10" s="21">
        <v>1.1434</v>
      </c>
      <c r="E10" s="7">
        <v>1.0760000000000001</v>
      </c>
      <c r="F10" s="7">
        <v>1.0029999999999999</v>
      </c>
      <c r="G10" s="7">
        <v>0.99439999999999995</v>
      </c>
      <c r="H10" s="13">
        <f t="shared" si="0"/>
        <v>1.0542</v>
      </c>
      <c r="I10" s="13"/>
      <c r="K10" s="21">
        <v>0.95630000000000004</v>
      </c>
      <c r="L10" s="7">
        <v>1.0182</v>
      </c>
      <c r="M10" s="7">
        <v>0.75970000000000004</v>
      </c>
      <c r="N10" s="7">
        <v>0.74339999999999995</v>
      </c>
      <c r="O10" s="13">
        <f t="shared" si="1"/>
        <v>0.86939999999999995</v>
      </c>
      <c r="P10" s="13"/>
    </row>
    <row r="11" spans="1:26" x14ac:dyDescent="0.25">
      <c r="A11" s="70"/>
      <c r="B11" s="87"/>
      <c r="C11" s="59" t="s">
        <v>2</v>
      </c>
      <c r="D11" s="20">
        <v>1.254</v>
      </c>
      <c r="E11" s="9">
        <v>1.5895999999999999</v>
      </c>
      <c r="F11" s="9">
        <v>1.6537999999999999</v>
      </c>
      <c r="G11" s="9">
        <v>1.6979</v>
      </c>
      <c r="H11" s="12">
        <f t="shared" si="0"/>
        <v>1.5488249999999999</v>
      </c>
      <c r="I11" s="12">
        <v>1.2397</v>
      </c>
      <c r="K11" s="20">
        <v>1.444</v>
      </c>
      <c r="L11" s="9">
        <v>1.1022000000000001</v>
      </c>
      <c r="M11" s="9">
        <v>1.0804</v>
      </c>
      <c r="N11" s="9">
        <v>1.0421</v>
      </c>
      <c r="O11" s="12">
        <f t="shared" si="1"/>
        <v>1.1671749999999999</v>
      </c>
      <c r="P11" s="12">
        <v>0.186</v>
      </c>
    </row>
    <row r="12" spans="1:26" x14ac:dyDescent="0.25">
      <c r="A12" s="70"/>
      <c r="B12" s="88"/>
      <c r="C12" s="60"/>
      <c r="D12" s="21">
        <v>1.6479999999999999</v>
      </c>
      <c r="E12" s="7">
        <v>1.4962</v>
      </c>
      <c r="F12" s="7">
        <v>1.415</v>
      </c>
      <c r="G12" s="7">
        <v>1.3883000000000001</v>
      </c>
      <c r="H12" s="13">
        <f t="shared" si="0"/>
        <v>1.4868749999999999</v>
      </c>
      <c r="I12" s="13"/>
      <c r="K12" s="21">
        <v>1.4211</v>
      </c>
      <c r="L12" s="7">
        <v>1.1060000000000001</v>
      </c>
      <c r="M12" s="7">
        <v>1.0903</v>
      </c>
      <c r="N12" s="7">
        <v>1.0546</v>
      </c>
      <c r="O12" s="13">
        <f t="shared" si="1"/>
        <v>1.1679999999999999</v>
      </c>
      <c r="P12" s="13"/>
    </row>
    <row r="13" spans="1:26" x14ac:dyDescent="0.25">
      <c r="A13" s="70"/>
      <c r="B13" s="86">
        <v>0.2</v>
      </c>
      <c r="C13" s="59" t="s">
        <v>3</v>
      </c>
      <c r="D13" s="20">
        <v>1.0640000000000001</v>
      </c>
      <c r="E13" s="9">
        <v>1.2724</v>
      </c>
      <c r="F13" s="9">
        <v>1.3210999999999999</v>
      </c>
      <c r="G13" s="9">
        <v>1.3302</v>
      </c>
      <c r="H13" s="12">
        <f t="shared" si="0"/>
        <v>1.2469250000000001</v>
      </c>
      <c r="I13" s="12">
        <v>1.2921</v>
      </c>
      <c r="K13" s="20">
        <v>0.69220000000000004</v>
      </c>
      <c r="L13" s="9">
        <v>0.6865</v>
      </c>
      <c r="M13" s="9">
        <v>0.70579999999999998</v>
      </c>
      <c r="N13" s="9">
        <v>0.73970000000000002</v>
      </c>
      <c r="O13" s="12">
        <f t="shared" si="1"/>
        <v>0.70605000000000007</v>
      </c>
      <c r="P13" s="12">
        <v>0.2283</v>
      </c>
    </row>
    <row r="14" spans="1:26" x14ac:dyDescent="0.25">
      <c r="A14" s="70"/>
      <c r="B14" s="87"/>
      <c r="C14" s="60"/>
      <c r="D14" s="21">
        <v>1.1006</v>
      </c>
      <c r="E14" s="7">
        <v>1.0455000000000001</v>
      </c>
      <c r="F14" s="7">
        <v>1.0164</v>
      </c>
      <c r="G14" s="7">
        <v>1.0096000000000001</v>
      </c>
      <c r="H14" s="13">
        <f t="shared" si="0"/>
        <v>1.0430250000000001</v>
      </c>
      <c r="I14" s="13"/>
      <c r="K14" s="21">
        <v>0.68910000000000005</v>
      </c>
      <c r="L14" s="7">
        <v>0.70340000000000003</v>
      </c>
      <c r="M14" s="7">
        <v>0.72909999999999997</v>
      </c>
      <c r="N14" s="7">
        <v>0.76529999999999998</v>
      </c>
      <c r="O14" s="13">
        <f>AVERAGE(K14:N14)</f>
        <v>0.72172499999999995</v>
      </c>
      <c r="P14" s="13"/>
    </row>
    <row r="15" spans="1:26" x14ac:dyDescent="0.25">
      <c r="A15" s="70"/>
      <c r="B15" s="87"/>
      <c r="C15" s="59" t="s">
        <v>2</v>
      </c>
      <c r="D15" s="20">
        <v>0.9889</v>
      </c>
      <c r="E15" s="9">
        <v>1.3783000000000001</v>
      </c>
      <c r="F15" s="9">
        <v>1.4246000000000001</v>
      </c>
      <c r="G15" s="9">
        <v>1.385</v>
      </c>
      <c r="H15" s="12">
        <f t="shared" si="0"/>
        <v>1.2942</v>
      </c>
      <c r="I15" s="12">
        <v>1.359</v>
      </c>
      <c r="K15" s="20">
        <v>0.87539999999999996</v>
      </c>
      <c r="L15" s="9">
        <v>0.92789999999999995</v>
      </c>
      <c r="M15" s="9">
        <v>0.98450000000000004</v>
      </c>
      <c r="N15" s="9">
        <v>0.85880000000000001</v>
      </c>
      <c r="O15" s="12">
        <f t="shared" si="1"/>
        <v>0.91164999999999996</v>
      </c>
      <c r="P15" s="12">
        <v>0.22650000000000001</v>
      </c>
    </row>
    <row r="16" spans="1:26" x14ac:dyDescent="0.25">
      <c r="A16" s="71"/>
      <c r="B16" s="88"/>
      <c r="C16" s="60"/>
      <c r="D16" s="21">
        <v>1.2209000000000001</v>
      </c>
      <c r="E16" s="7">
        <v>1.1519999999999999</v>
      </c>
      <c r="F16" s="7">
        <v>1.1299999999999999</v>
      </c>
      <c r="G16" s="7">
        <v>1.0924</v>
      </c>
      <c r="H16" s="13">
        <f t="shared" si="0"/>
        <v>1.148825</v>
      </c>
      <c r="I16" s="13"/>
      <c r="K16" s="21">
        <v>0.85229999999999995</v>
      </c>
      <c r="L16" s="7">
        <v>0.94710000000000005</v>
      </c>
      <c r="M16" s="7">
        <v>1.0108999999999999</v>
      </c>
      <c r="N16" s="7">
        <v>0.88290000000000002</v>
      </c>
      <c r="O16" s="13">
        <f t="shared" si="1"/>
        <v>0.92330000000000001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1.6551</v>
      </c>
      <c r="D22" s="6">
        <f>D7</f>
        <v>2.5903</v>
      </c>
      <c r="E22" s="6">
        <f>D6</f>
        <v>0.73360000000000003</v>
      </c>
      <c r="F22" s="6">
        <f>D8</f>
        <v>2.5811999999999999</v>
      </c>
      <c r="I22" s="6">
        <f>K5</f>
        <v>1.2646999999999999</v>
      </c>
      <c r="J22" s="6">
        <f>K7</f>
        <v>1.9358</v>
      </c>
      <c r="K22" s="6">
        <f>K6</f>
        <v>1.2869999999999999</v>
      </c>
      <c r="L22" s="6">
        <f>K8</f>
        <v>1.9359</v>
      </c>
    </row>
    <row r="23" spans="1:12" x14ac:dyDescent="0.25">
      <c r="B23">
        <f>B$5</f>
        <v>0.04</v>
      </c>
      <c r="C23" s="6">
        <f>E5</f>
        <v>1.6432</v>
      </c>
      <c r="D23" s="6">
        <f>E7</f>
        <v>2.2765</v>
      </c>
      <c r="E23" s="6">
        <f>E6</f>
        <v>0.72319999999999995</v>
      </c>
      <c r="F23" s="6">
        <f>E8</f>
        <v>2.0796000000000001</v>
      </c>
      <c r="I23" s="6">
        <f>L5</f>
        <v>1.0677000000000001</v>
      </c>
      <c r="J23" s="6">
        <f>L7</f>
        <v>1.3405</v>
      </c>
      <c r="K23" s="6">
        <f>L6</f>
        <v>1.0879000000000001</v>
      </c>
      <c r="L23" s="6">
        <f>L8</f>
        <v>1.3427</v>
      </c>
    </row>
    <row r="24" spans="1:12" x14ac:dyDescent="0.25">
      <c r="B24">
        <f>B$5</f>
        <v>0.04</v>
      </c>
      <c r="C24" s="6">
        <f>F5</f>
        <v>1.6793</v>
      </c>
      <c r="D24" s="6">
        <f>F7</f>
        <v>2.0558999999999998</v>
      </c>
      <c r="E24" s="6">
        <f>F6</f>
        <v>0.67579999999999996</v>
      </c>
      <c r="F24" s="6">
        <f>F8</f>
        <v>2.0024999999999999</v>
      </c>
      <c r="I24" s="6">
        <f>M5</f>
        <v>1.0293000000000001</v>
      </c>
      <c r="J24" s="6">
        <f>M7</f>
        <v>1.1349</v>
      </c>
      <c r="K24" s="6">
        <f>M6</f>
        <v>1.0510999999999999</v>
      </c>
      <c r="L24" s="6">
        <f>M8</f>
        <v>1.1354</v>
      </c>
    </row>
    <row r="25" spans="1:12" x14ac:dyDescent="0.25">
      <c r="B25">
        <f>B$5</f>
        <v>0.04</v>
      </c>
      <c r="C25" s="6">
        <f>G5</f>
        <v>1.8713</v>
      </c>
      <c r="D25" s="6">
        <f>G7</f>
        <v>2.0375999999999999</v>
      </c>
      <c r="E25" s="6">
        <f>G6</f>
        <v>0.66759999999999997</v>
      </c>
      <c r="F25" s="6">
        <f>G8</f>
        <v>1.9474</v>
      </c>
      <c r="I25" s="6">
        <f>N5</f>
        <v>1.2263999999999999</v>
      </c>
      <c r="J25" s="6">
        <f>N7</f>
        <v>1.3279000000000001</v>
      </c>
      <c r="K25" s="6">
        <f>N6</f>
        <v>1.2543</v>
      </c>
      <c r="L25" s="6">
        <f>N8</f>
        <v>1.329</v>
      </c>
    </row>
    <row r="26" spans="1:12" x14ac:dyDescent="0.25">
      <c r="B26">
        <f>B$9</f>
        <v>0.1</v>
      </c>
      <c r="C26" s="6">
        <f>D9</f>
        <v>1.0217000000000001</v>
      </c>
      <c r="D26" s="6">
        <f>D11</f>
        <v>1.254</v>
      </c>
      <c r="E26" s="6">
        <f>D10</f>
        <v>1.1434</v>
      </c>
      <c r="F26" s="6">
        <f>D12</f>
        <v>1.6479999999999999</v>
      </c>
      <c r="I26" s="6">
        <f>K9</f>
        <v>0.96450000000000002</v>
      </c>
      <c r="J26" s="6">
        <f>K11</f>
        <v>1.444</v>
      </c>
      <c r="K26" s="6">
        <f>K10</f>
        <v>0.95630000000000004</v>
      </c>
      <c r="L26" s="6">
        <f>K12</f>
        <v>1.4211</v>
      </c>
    </row>
    <row r="27" spans="1:12" x14ac:dyDescent="0.25">
      <c r="B27">
        <f>B$9</f>
        <v>0.1</v>
      </c>
      <c r="C27" s="6">
        <f>E9</f>
        <v>1.7649999999999999</v>
      </c>
      <c r="D27" s="6">
        <f>E11</f>
        <v>1.5895999999999999</v>
      </c>
      <c r="E27" s="6">
        <f>E10</f>
        <v>1.0760000000000001</v>
      </c>
      <c r="F27" s="6">
        <f>E12</f>
        <v>1.4962</v>
      </c>
      <c r="I27" s="6">
        <f>L9</f>
        <v>0.98529999999999995</v>
      </c>
      <c r="J27" s="6">
        <f>L11</f>
        <v>1.1022000000000001</v>
      </c>
      <c r="K27" s="6">
        <f>L10</f>
        <v>1.0182</v>
      </c>
      <c r="L27" s="6">
        <f>L12</f>
        <v>1.1060000000000001</v>
      </c>
    </row>
    <row r="28" spans="1:12" x14ac:dyDescent="0.25">
      <c r="B28">
        <f>B$9</f>
        <v>0.1</v>
      </c>
      <c r="C28" s="6">
        <f>F9</f>
        <v>1.5808</v>
      </c>
      <c r="D28" s="6">
        <f>F11</f>
        <v>1.6537999999999999</v>
      </c>
      <c r="E28" s="6">
        <f>F10</f>
        <v>1.0029999999999999</v>
      </c>
      <c r="F28" s="6">
        <f>F12</f>
        <v>1.415</v>
      </c>
      <c r="I28" s="6">
        <f>M9</f>
        <v>0.73499999999999999</v>
      </c>
      <c r="J28" s="6">
        <f>M11</f>
        <v>1.0804</v>
      </c>
      <c r="K28" s="6">
        <f>M10</f>
        <v>0.75970000000000004</v>
      </c>
      <c r="L28" s="6">
        <f>M12</f>
        <v>1.0903</v>
      </c>
    </row>
    <row r="29" spans="1:12" x14ac:dyDescent="0.25">
      <c r="B29">
        <f>B$9</f>
        <v>0.1</v>
      </c>
      <c r="C29" s="6">
        <f>G9</f>
        <v>1.6830000000000001</v>
      </c>
      <c r="D29" s="6">
        <f>G11</f>
        <v>1.6979</v>
      </c>
      <c r="E29" s="6">
        <f>G10</f>
        <v>0.99439999999999995</v>
      </c>
      <c r="F29" s="6">
        <f>G12</f>
        <v>1.3883000000000001</v>
      </c>
      <c r="I29" s="6">
        <f>N9</f>
        <v>0.71560000000000001</v>
      </c>
      <c r="J29" s="6">
        <f>N11</f>
        <v>1.0421</v>
      </c>
      <c r="K29" s="6">
        <f>N10</f>
        <v>0.74339999999999995</v>
      </c>
      <c r="L29" s="6">
        <f>N12</f>
        <v>1.0546</v>
      </c>
    </row>
    <row r="30" spans="1:12" x14ac:dyDescent="0.25">
      <c r="B30" s="23">
        <f>B$13</f>
        <v>0.2</v>
      </c>
      <c r="C30" s="6">
        <f>D13</f>
        <v>1.0640000000000001</v>
      </c>
      <c r="D30" s="6">
        <f>D15</f>
        <v>0.9889</v>
      </c>
      <c r="E30" s="6">
        <f>D14</f>
        <v>1.1006</v>
      </c>
      <c r="F30" s="6">
        <f>D16</f>
        <v>1.2209000000000001</v>
      </c>
      <c r="I30" s="6">
        <f>K13</f>
        <v>0.69220000000000004</v>
      </c>
      <c r="J30" s="6">
        <f>K15</f>
        <v>0.87539999999999996</v>
      </c>
      <c r="K30" s="6">
        <f>K14</f>
        <v>0.68910000000000005</v>
      </c>
      <c r="L30" s="6">
        <f>K16</f>
        <v>0.85229999999999995</v>
      </c>
    </row>
    <row r="31" spans="1:12" x14ac:dyDescent="0.25">
      <c r="B31" s="23">
        <f>B$13</f>
        <v>0.2</v>
      </c>
      <c r="C31" s="6">
        <f>E13</f>
        <v>1.2724</v>
      </c>
      <c r="D31" s="6">
        <f>E15</f>
        <v>1.3783000000000001</v>
      </c>
      <c r="E31" s="6">
        <f>E14</f>
        <v>1.0455000000000001</v>
      </c>
      <c r="F31" s="6">
        <f>E16</f>
        <v>1.1519999999999999</v>
      </c>
      <c r="I31" s="6">
        <f>L13</f>
        <v>0.6865</v>
      </c>
      <c r="J31" s="6">
        <f>L15</f>
        <v>0.92789999999999995</v>
      </c>
      <c r="K31" s="6">
        <f>L14</f>
        <v>0.70340000000000003</v>
      </c>
      <c r="L31" s="6">
        <f>L16</f>
        <v>0.94710000000000005</v>
      </c>
    </row>
    <row r="32" spans="1:12" x14ac:dyDescent="0.25">
      <c r="B32" s="23">
        <f>B$13</f>
        <v>0.2</v>
      </c>
      <c r="C32" s="6">
        <f>F13</f>
        <v>1.3210999999999999</v>
      </c>
      <c r="D32" s="6">
        <f>F15</f>
        <v>1.4246000000000001</v>
      </c>
      <c r="E32" s="6">
        <f>F14</f>
        <v>1.0164</v>
      </c>
      <c r="F32" s="6">
        <f>F16</f>
        <v>1.1299999999999999</v>
      </c>
      <c r="I32" s="6">
        <f>M13</f>
        <v>0.70579999999999998</v>
      </c>
      <c r="J32" s="6">
        <f>M15</f>
        <v>0.98450000000000004</v>
      </c>
      <c r="K32" s="6">
        <f>M14</f>
        <v>0.72909999999999997</v>
      </c>
      <c r="L32" s="6">
        <f>M16</f>
        <v>1.0108999999999999</v>
      </c>
    </row>
    <row r="33" spans="1:14" x14ac:dyDescent="0.25">
      <c r="B33" s="23">
        <f>B$13</f>
        <v>0.2</v>
      </c>
      <c r="C33" s="6">
        <f>G13</f>
        <v>1.3302</v>
      </c>
      <c r="D33" s="6">
        <f>G15</f>
        <v>1.385</v>
      </c>
      <c r="E33" s="6">
        <f>G14</f>
        <v>1.0096000000000001</v>
      </c>
      <c r="F33" s="6">
        <f>G16</f>
        <v>1.0924</v>
      </c>
      <c r="I33" s="6">
        <f>N13</f>
        <v>0.73970000000000002</v>
      </c>
      <c r="J33" s="6">
        <f>N15</f>
        <v>0.85880000000000001</v>
      </c>
      <c r="K33" s="6">
        <f>N14</f>
        <v>0.76529999999999998</v>
      </c>
      <c r="L33" s="6">
        <f>N16</f>
        <v>0.88290000000000002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1.8713</v>
      </c>
      <c r="D35" s="6">
        <f t="shared" ref="D35:F35" si="2">MAX(D22:D25)</f>
        <v>2.5903</v>
      </c>
      <c r="E35" s="6">
        <f t="shared" si="2"/>
        <v>0.73360000000000003</v>
      </c>
      <c r="F35" s="6">
        <f t="shared" si="2"/>
        <v>2.5811999999999999</v>
      </c>
      <c r="G35" s="6">
        <f>AVERAGE(C35,E35)</f>
        <v>1.3024499999999999</v>
      </c>
      <c r="H35" s="6">
        <f>AVERAGE(D35,F35)</f>
        <v>2.58575</v>
      </c>
      <c r="I35" s="6">
        <f>MAX(I22:I25)</f>
        <v>1.2646999999999999</v>
      </c>
      <c r="J35" s="6">
        <f t="shared" ref="J35:L35" si="3">MAX(J22:J25)</f>
        <v>1.9358</v>
      </c>
      <c r="K35" s="6">
        <f t="shared" si="3"/>
        <v>1.2869999999999999</v>
      </c>
      <c r="L35" s="6">
        <f t="shared" si="3"/>
        <v>1.9359</v>
      </c>
      <c r="M35" s="6">
        <f>AVERAGE(I35,K35)</f>
        <v>1.2758499999999999</v>
      </c>
      <c r="N35" s="6">
        <f>AVERAGE(J35,L35)</f>
        <v>1.9358499999999998</v>
      </c>
    </row>
    <row r="36" spans="1:14" x14ac:dyDescent="0.25">
      <c r="B36">
        <f>B$9</f>
        <v>0.1</v>
      </c>
      <c r="C36" s="6">
        <f>MAX(C26:C29)</f>
        <v>1.7649999999999999</v>
      </c>
      <c r="D36" s="6">
        <f t="shared" ref="D36:F36" si="4">MAX(D26:D29)</f>
        <v>1.6979</v>
      </c>
      <c r="E36" s="6">
        <f t="shared" si="4"/>
        <v>1.1434</v>
      </c>
      <c r="F36" s="6">
        <f t="shared" si="4"/>
        <v>1.6479999999999999</v>
      </c>
      <c r="G36" s="6">
        <f t="shared" ref="G36:G37" si="5">AVERAGE(C36,E36)</f>
        <v>1.4541999999999999</v>
      </c>
      <c r="H36" s="6">
        <f t="shared" ref="H36:H37" si="6">AVERAGE(D36,F36)</f>
        <v>1.6729499999999999</v>
      </c>
      <c r="I36" s="6">
        <f>MAX(I26:I29)</f>
        <v>0.98529999999999995</v>
      </c>
      <c r="J36" s="6">
        <f t="shared" ref="J36:L36" si="7">MAX(J26:J29)</f>
        <v>1.444</v>
      </c>
      <c r="K36" s="6">
        <f t="shared" si="7"/>
        <v>1.0182</v>
      </c>
      <c r="L36" s="6">
        <f t="shared" si="7"/>
        <v>1.4211</v>
      </c>
      <c r="M36" s="6">
        <f t="shared" ref="M36:M37" si="8">AVERAGE(I36,K36)</f>
        <v>1.0017499999999999</v>
      </c>
      <c r="N36" s="6">
        <f t="shared" ref="N36:N37" si="9">AVERAGE(J36,L36)</f>
        <v>1.43255</v>
      </c>
    </row>
    <row r="37" spans="1:14" x14ac:dyDescent="0.25">
      <c r="B37" s="23">
        <f>B$13</f>
        <v>0.2</v>
      </c>
      <c r="C37" s="6">
        <f>MAX(C30:C33)</f>
        <v>1.3302</v>
      </c>
      <c r="D37" s="6">
        <f t="shared" ref="D37:F37" si="10">MAX(D30:D33)</f>
        <v>1.4246000000000001</v>
      </c>
      <c r="E37" s="6">
        <f t="shared" si="10"/>
        <v>1.1006</v>
      </c>
      <c r="F37" s="6">
        <f t="shared" si="10"/>
        <v>1.2209000000000001</v>
      </c>
      <c r="G37" s="6">
        <f t="shared" si="5"/>
        <v>1.2154</v>
      </c>
      <c r="H37" s="6">
        <f t="shared" si="6"/>
        <v>1.3227500000000001</v>
      </c>
      <c r="I37" s="6">
        <f>MAX(I30:I33)</f>
        <v>0.73970000000000002</v>
      </c>
      <c r="J37" s="6">
        <f t="shared" ref="J37:L37" si="11">MAX(J30:J33)</f>
        <v>0.98450000000000004</v>
      </c>
      <c r="K37" s="6">
        <f t="shared" si="11"/>
        <v>0.76529999999999998</v>
      </c>
      <c r="L37" s="6">
        <f t="shared" si="11"/>
        <v>1.0108999999999999</v>
      </c>
      <c r="M37" s="6">
        <f t="shared" si="8"/>
        <v>0.75249999999999995</v>
      </c>
      <c r="N37" s="6">
        <f t="shared" si="9"/>
        <v>0.99770000000000003</v>
      </c>
    </row>
    <row r="39" spans="1:14" x14ac:dyDescent="0.25">
      <c r="A39" t="s">
        <v>49</v>
      </c>
      <c r="B39">
        <f>B22</f>
        <v>0.04</v>
      </c>
      <c r="C39" s="6">
        <f>MIN(C22:C25)</f>
        <v>1.6432</v>
      </c>
      <c r="D39" s="6">
        <f t="shared" ref="D39:F39" si="12">MIN(D22:D25)</f>
        <v>2.0375999999999999</v>
      </c>
      <c r="E39" s="6">
        <f t="shared" si="12"/>
        <v>0.66759999999999997</v>
      </c>
      <c r="F39" s="6">
        <f t="shared" si="12"/>
        <v>1.9474</v>
      </c>
      <c r="G39" s="6">
        <f>AVERAGE(C39,E39)</f>
        <v>1.1554</v>
      </c>
      <c r="H39" s="6">
        <f>AVERAGE(D39,F39)</f>
        <v>1.9924999999999999</v>
      </c>
      <c r="I39" s="6">
        <f>MIN(I22:I25)</f>
        <v>1.0293000000000001</v>
      </c>
      <c r="J39" s="6">
        <f t="shared" ref="J39:L39" si="13">MIN(J22:J25)</f>
        <v>1.1349</v>
      </c>
      <c r="K39" s="6">
        <f t="shared" si="13"/>
        <v>1.0510999999999999</v>
      </c>
      <c r="L39" s="6">
        <f t="shared" si="13"/>
        <v>1.1354</v>
      </c>
      <c r="M39" s="6">
        <f>AVERAGE(I39,K39)</f>
        <v>1.0402</v>
      </c>
      <c r="N39" s="6">
        <f>AVERAGE(J39,L39)</f>
        <v>1.1351499999999999</v>
      </c>
    </row>
    <row r="40" spans="1:14" x14ac:dyDescent="0.25">
      <c r="B40">
        <f>B26</f>
        <v>0.1</v>
      </c>
      <c r="C40" s="6">
        <f>MIN(C26:C29)</f>
        <v>1.0217000000000001</v>
      </c>
      <c r="D40" s="6">
        <f t="shared" ref="D40:F40" si="14">MIN(D26:D29)</f>
        <v>1.254</v>
      </c>
      <c r="E40" s="6">
        <f t="shared" si="14"/>
        <v>0.99439999999999995</v>
      </c>
      <c r="F40" s="6">
        <f t="shared" si="14"/>
        <v>1.3883000000000001</v>
      </c>
      <c r="G40" s="6">
        <f t="shared" ref="G40:G41" si="15">AVERAGE(C40,E40)</f>
        <v>1.0080499999999999</v>
      </c>
      <c r="H40" s="6">
        <f t="shared" ref="H40:H41" si="16">AVERAGE(D40,F40)</f>
        <v>1.32115</v>
      </c>
      <c r="I40" s="6">
        <f>MIN(I26:I29)</f>
        <v>0.71560000000000001</v>
      </c>
      <c r="J40" s="6">
        <f t="shared" ref="J40:L40" si="17">MIN(J26:J29)</f>
        <v>1.0421</v>
      </c>
      <c r="K40" s="6">
        <f t="shared" si="17"/>
        <v>0.74339999999999995</v>
      </c>
      <c r="L40" s="6">
        <f t="shared" si="17"/>
        <v>1.0546</v>
      </c>
      <c r="M40" s="6">
        <f t="shared" ref="M40:M41" si="18">AVERAGE(I40,K40)</f>
        <v>0.72950000000000004</v>
      </c>
      <c r="N40" s="6">
        <f t="shared" ref="N40:N41" si="19">AVERAGE(J40,L40)</f>
        <v>1.0483500000000001</v>
      </c>
    </row>
    <row r="41" spans="1:14" x14ac:dyDescent="0.25">
      <c r="B41" s="23">
        <f>B30</f>
        <v>0.2</v>
      </c>
      <c r="C41" s="6">
        <f>MIN(C30:C33)</f>
        <v>1.0640000000000001</v>
      </c>
      <c r="D41" s="6">
        <f t="shared" ref="D41:F41" si="20">MIN(D30:D33)</f>
        <v>0.9889</v>
      </c>
      <c r="E41" s="6">
        <f t="shared" si="20"/>
        <v>1.0096000000000001</v>
      </c>
      <c r="F41" s="6">
        <f t="shared" si="20"/>
        <v>1.0924</v>
      </c>
      <c r="G41" s="6">
        <f t="shared" si="15"/>
        <v>1.0367999999999999</v>
      </c>
      <c r="H41" s="6">
        <f t="shared" si="16"/>
        <v>1.0406500000000001</v>
      </c>
      <c r="I41" s="6">
        <f>MIN(I30:I33)</f>
        <v>0.6865</v>
      </c>
      <c r="J41" s="6">
        <f t="shared" ref="J41:L41" si="21">MIN(J30:J33)</f>
        <v>0.85880000000000001</v>
      </c>
      <c r="K41" s="6">
        <f t="shared" si="21"/>
        <v>0.68910000000000005</v>
      </c>
      <c r="L41" s="6">
        <f t="shared" si="21"/>
        <v>0.85229999999999995</v>
      </c>
      <c r="M41" s="6">
        <f t="shared" si="18"/>
        <v>0.68779999999999997</v>
      </c>
      <c r="N41" s="6">
        <f t="shared" si="19"/>
        <v>0.85555000000000003</v>
      </c>
    </row>
    <row r="47" spans="1:14" x14ac:dyDescent="0.25">
      <c r="G47" s="82" t="s">
        <v>95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0.04</v>
      </c>
      <c r="J48" s="79"/>
      <c r="K48" s="89">
        <v>0.1</v>
      </c>
      <c r="L48" s="89"/>
      <c r="M48" s="89">
        <v>0.2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1.6551</v>
      </c>
      <c r="J50" s="41">
        <v>2.5903</v>
      </c>
      <c r="K50" s="41">
        <v>1.0217000000000001</v>
      </c>
      <c r="L50" s="41">
        <v>1.254</v>
      </c>
      <c r="M50" s="41">
        <v>1.0640000000000001</v>
      </c>
      <c r="N50" s="41">
        <v>0.9889</v>
      </c>
    </row>
    <row r="51" spans="7:14" x14ac:dyDescent="0.25">
      <c r="G51" s="79"/>
      <c r="H51" s="40" t="s">
        <v>78</v>
      </c>
      <c r="I51" s="41">
        <v>1.6432</v>
      </c>
      <c r="J51" s="41">
        <v>2.2765</v>
      </c>
      <c r="K51" s="41">
        <v>1.7649999999999999</v>
      </c>
      <c r="L51" s="41">
        <v>1.5895999999999999</v>
      </c>
      <c r="M51" s="41">
        <v>1.2724</v>
      </c>
      <c r="N51" s="41">
        <v>1.3783000000000001</v>
      </c>
    </row>
    <row r="52" spans="7:14" x14ac:dyDescent="0.25">
      <c r="G52" s="79"/>
      <c r="H52" s="40" t="s">
        <v>79</v>
      </c>
      <c r="I52" s="41">
        <v>1.6793</v>
      </c>
      <c r="J52" s="41">
        <v>2.0558999999999998</v>
      </c>
      <c r="K52" s="41">
        <v>1.5808</v>
      </c>
      <c r="L52" s="41">
        <v>1.6537999999999999</v>
      </c>
      <c r="M52" s="41">
        <v>1.3210999999999999</v>
      </c>
      <c r="N52" s="41">
        <v>1.4246000000000001</v>
      </c>
    </row>
    <row r="53" spans="7:14" x14ac:dyDescent="0.25">
      <c r="G53" s="79"/>
      <c r="H53" s="40" t="s">
        <v>80</v>
      </c>
      <c r="I53" s="41">
        <v>1.8713</v>
      </c>
      <c r="J53" s="41">
        <v>2.0375999999999999</v>
      </c>
      <c r="K53" s="41">
        <v>1.6830000000000001</v>
      </c>
      <c r="L53" s="41">
        <v>1.6979</v>
      </c>
      <c r="M53" s="41">
        <v>1.3302</v>
      </c>
      <c r="N53" s="41">
        <v>1.385</v>
      </c>
    </row>
    <row r="54" spans="7:14" x14ac:dyDescent="0.25">
      <c r="G54" s="79"/>
      <c r="H54" s="40" t="s">
        <v>25</v>
      </c>
      <c r="I54" s="42">
        <f t="shared" ref="I54:N54" si="22">AVERAGE(I50:I53)</f>
        <v>1.7122250000000001</v>
      </c>
      <c r="J54" s="42">
        <f t="shared" si="22"/>
        <v>2.2400749999999996</v>
      </c>
      <c r="K54" s="42">
        <f t="shared" si="22"/>
        <v>1.5126249999999999</v>
      </c>
      <c r="L54" s="42">
        <f t="shared" si="22"/>
        <v>1.5488249999999999</v>
      </c>
      <c r="M54" s="42">
        <f t="shared" si="22"/>
        <v>1.2469250000000001</v>
      </c>
      <c r="N54" s="42">
        <f t="shared" si="22"/>
        <v>1.2942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1.2646999999999999</v>
      </c>
      <c r="J56" s="41">
        <v>1.9358</v>
      </c>
      <c r="K56" s="41">
        <v>0.96450000000000002</v>
      </c>
      <c r="L56" s="41">
        <v>1.444</v>
      </c>
      <c r="M56" s="41">
        <v>0.69220000000000004</v>
      </c>
      <c r="N56" s="41">
        <v>0.87539999999999996</v>
      </c>
    </row>
    <row r="57" spans="7:14" x14ac:dyDescent="0.25">
      <c r="G57" s="79"/>
      <c r="H57" s="40" t="s">
        <v>78</v>
      </c>
      <c r="I57" s="41">
        <v>1.0677000000000001</v>
      </c>
      <c r="J57" s="41">
        <v>1.3405</v>
      </c>
      <c r="K57" s="41">
        <v>0.98529999999999995</v>
      </c>
      <c r="L57" s="41">
        <v>1.1022000000000001</v>
      </c>
      <c r="M57" s="41">
        <v>0.6865</v>
      </c>
      <c r="N57" s="41">
        <v>0.92789999999999995</v>
      </c>
    </row>
    <row r="58" spans="7:14" x14ac:dyDescent="0.25">
      <c r="G58" s="79"/>
      <c r="H58" s="40" t="s">
        <v>79</v>
      </c>
      <c r="I58" s="41">
        <v>1.0293000000000001</v>
      </c>
      <c r="J58" s="41">
        <v>1.1349</v>
      </c>
      <c r="K58" s="41">
        <v>0.73499999999999999</v>
      </c>
      <c r="L58" s="41">
        <v>1.0804</v>
      </c>
      <c r="M58" s="41">
        <v>0.70579999999999998</v>
      </c>
      <c r="N58" s="41">
        <v>0.98450000000000004</v>
      </c>
    </row>
    <row r="59" spans="7:14" x14ac:dyDescent="0.25">
      <c r="G59" s="79"/>
      <c r="H59" s="40" t="s">
        <v>80</v>
      </c>
      <c r="I59" s="41">
        <v>1.2263999999999999</v>
      </c>
      <c r="J59" s="41">
        <v>1.3279000000000001</v>
      </c>
      <c r="K59" s="41">
        <v>0.71560000000000001</v>
      </c>
      <c r="L59" s="41">
        <v>1.0421</v>
      </c>
      <c r="M59" s="41">
        <v>0.73970000000000002</v>
      </c>
      <c r="N59" s="41">
        <v>0.85880000000000001</v>
      </c>
    </row>
    <row r="60" spans="7:14" x14ac:dyDescent="0.25">
      <c r="G60" s="79"/>
      <c r="H60" s="40" t="s">
        <v>25</v>
      </c>
      <c r="I60" s="42">
        <f t="shared" ref="I60:N60" si="23">AVERAGE(I56:I59)</f>
        <v>1.147025</v>
      </c>
      <c r="J60" s="42">
        <f t="shared" si="23"/>
        <v>1.4347750000000001</v>
      </c>
      <c r="K60" s="42">
        <f t="shared" si="23"/>
        <v>0.85010000000000008</v>
      </c>
      <c r="L60" s="42">
        <f t="shared" si="23"/>
        <v>1.1671749999999999</v>
      </c>
      <c r="M60" s="42">
        <f t="shared" si="23"/>
        <v>0.70605000000000007</v>
      </c>
      <c r="N60" s="42">
        <f t="shared" si="23"/>
        <v>0.91164999999999996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F450-6C91-483E-96E3-9952CDF064EF}">
  <sheetPr codeName="Sheet15"/>
  <dimension ref="A1:Z60"/>
  <sheetViews>
    <sheetView topLeftCell="G39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0.04</v>
      </c>
      <c r="T4" s="17" t="s">
        <v>3</v>
      </c>
      <c r="U4" s="17">
        <v>37</v>
      </c>
      <c r="V4" s="17">
        <v>41</v>
      </c>
      <c r="W4" s="17">
        <v>34</v>
      </c>
      <c r="X4" s="17">
        <v>28</v>
      </c>
      <c r="Y4" s="58">
        <v>0.57250000000000001</v>
      </c>
      <c r="Z4" s="58">
        <v>3.5000000000000003E-2</v>
      </c>
    </row>
    <row r="5" spans="1:26" x14ac:dyDescent="0.25">
      <c r="A5" s="69" t="s">
        <v>26</v>
      </c>
      <c r="B5" s="53">
        <v>0.04</v>
      </c>
      <c r="C5" s="59" t="s">
        <v>3</v>
      </c>
      <c r="D5" s="20">
        <v>1.746</v>
      </c>
      <c r="E5" s="9">
        <v>2.2242000000000002</v>
      </c>
      <c r="F5" s="9">
        <v>2.5329999999999999</v>
      </c>
      <c r="G5" s="9">
        <v>2.7280000000000002</v>
      </c>
      <c r="H5" s="12">
        <f t="shared" ref="H5:H16" si="0">AVERAGE(D5:G5)</f>
        <v>2.3077999999999999</v>
      </c>
      <c r="I5" s="12">
        <v>3.4056000000000002</v>
      </c>
      <c r="K5" s="20">
        <v>4.423</v>
      </c>
      <c r="L5" s="9">
        <v>3.4634999999999998</v>
      </c>
      <c r="M5" s="9">
        <v>3.2149000000000001</v>
      </c>
      <c r="N5" s="9">
        <v>3.2210000000000001</v>
      </c>
      <c r="O5" s="12">
        <f t="shared" ref="O5:O16" si="1">AVERAGE(K5:N5)</f>
        <v>3.5806</v>
      </c>
      <c r="P5" s="12">
        <v>0.88549999999999995</v>
      </c>
      <c r="R5" s="76"/>
      <c r="S5" s="56"/>
      <c r="T5" s="17" t="s">
        <v>2</v>
      </c>
      <c r="U5" s="17">
        <v>36</v>
      </c>
      <c r="V5" s="17">
        <v>38</v>
      </c>
      <c r="W5" s="17">
        <v>40</v>
      </c>
      <c r="X5" s="17">
        <v>37</v>
      </c>
      <c r="Y5" s="58"/>
      <c r="Z5" s="58"/>
    </row>
    <row r="6" spans="1:26" x14ac:dyDescent="0.25">
      <c r="A6" s="70"/>
      <c r="B6" s="54"/>
      <c r="C6" s="60"/>
      <c r="D6" s="21">
        <v>2.8809</v>
      </c>
      <c r="E6" s="7">
        <v>2.3323999999999998</v>
      </c>
      <c r="F6" s="7">
        <v>2.2004999999999999</v>
      </c>
      <c r="G6" s="7">
        <v>2.2797999999999998</v>
      </c>
      <c r="H6" s="13">
        <f t="shared" si="0"/>
        <v>2.4234</v>
      </c>
      <c r="I6" s="13"/>
      <c r="K6" s="21">
        <v>4.4016000000000002</v>
      </c>
      <c r="L6" s="7">
        <v>3.4618000000000002</v>
      </c>
      <c r="M6" s="7">
        <v>3.2193999999999998</v>
      </c>
      <c r="N6" s="7">
        <v>3.2263999999999999</v>
      </c>
      <c r="O6" s="13">
        <f t="shared" si="1"/>
        <v>3.5773000000000001</v>
      </c>
      <c r="P6" s="13"/>
      <c r="R6" s="76"/>
      <c r="S6" s="85">
        <f>B9</f>
        <v>0.1</v>
      </c>
      <c r="T6" s="17" t="s">
        <v>3</v>
      </c>
      <c r="U6" s="17">
        <v>81</v>
      </c>
      <c r="V6" s="17">
        <v>84</v>
      </c>
      <c r="W6" s="17">
        <v>82</v>
      </c>
      <c r="X6" s="17">
        <v>78</v>
      </c>
      <c r="Y6" s="72">
        <f>0.5725+(2*PI()*0.02039)</f>
        <v>0.70061414841339176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4.3578000000000001</v>
      </c>
      <c r="E7" s="9">
        <v>3.4472999999999998</v>
      </c>
      <c r="F7" s="9">
        <v>3.7275999999999998</v>
      </c>
      <c r="G7" s="9">
        <v>5.1520000000000001</v>
      </c>
      <c r="H7" s="14">
        <f t="shared" si="0"/>
        <v>4.1711749999999999</v>
      </c>
      <c r="I7" s="14">
        <v>3.6368999999999998</v>
      </c>
      <c r="J7" s="8"/>
      <c r="K7" s="20">
        <v>5.1924999999999999</v>
      </c>
      <c r="L7" s="9">
        <v>3.4481999999999999</v>
      </c>
      <c r="M7" s="9">
        <v>3.8885000000000001</v>
      </c>
      <c r="N7" s="9">
        <v>3.8313999999999999</v>
      </c>
      <c r="O7" s="14">
        <f t="shared" si="1"/>
        <v>4.0901499999999995</v>
      </c>
      <c r="P7" s="14">
        <v>0.29099999999999998</v>
      </c>
      <c r="R7" s="76"/>
      <c r="S7" s="56"/>
      <c r="T7" s="17" t="s">
        <v>2</v>
      </c>
      <c r="U7" s="17">
        <v>88</v>
      </c>
      <c r="V7" s="17">
        <v>66</v>
      </c>
      <c r="W7" s="17">
        <v>72</v>
      </c>
      <c r="X7" s="17">
        <v>82</v>
      </c>
      <c r="Y7" s="72"/>
      <c r="Z7" s="58"/>
    </row>
    <row r="8" spans="1:26" x14ac:dyDescent="0.25">
      <c r="A8" s="70"/>
      <c r="B8" s="55"/>
      <c r="C8" s="60"/>
      <c r="D8" s="21">
        <v>3.6898</v>
      </c>
      <c r="E8" s="7">
        <v>2.4744000000000002</v>
      </c>
      <c r="F8" s="7">
        <v>2.1577000000000002</v>
      </c>
      <c r="G8" s="7">
        <v>1.9133</v>
      </c>
      <c r="H8" s="13">
        <f t="shared" si="0"/>
        <v>2.5587999999999997</v>
      </c>
      <c r="I8" s="13"/>
      <c r="J8" s="11"/>
      <c r="K8" s="21">
        <v>5.2004999999999999</v>
      </c>
      <c r="L8" s="7">
        <v>3.4597000000000002</v>
      </c>
      <c r="M8" s="7">
        <v>3.9091</v>
      </c>
      <c r="N8" s="7">
        <v>3.871</v>
      </c>
      <c r="O8" s="13">
        <f t="shared" si="1"/>
        <v>4.1100750000000001</v>
      </c>
      <c r="P8" s="13"/>
      <c r="R8" s="76"/>
      <c r="S8" s="85">
        <f>B13</f>
        <v>0.2</v>
      </c>
      <c r="T8" s="17" t="s">
        <v>3</v>
      </c>
      <c r="U8" s="17">
        <v>74</v>
      </c>
      <c r="V8" s="17">
        <v>73</v>
      </c>
      <c r="W8" s="17">
        <v>78</v>
      </c>
      <c r="X8" s="17">
        <v>69</v>
      </c>
      <c r="Y8" s="72">
        <f>0.5725+(2*PI()*0.02039)</f>
        <v>0.70061414841339176</v>
      </c>
      <c r="Z8" s="57">
        <v>6.3E-2</v>
      </c>
    </row>
    <row r="9" spans="1:26" x14ac:dyDescent="0.25">
      <c r="A9" s="70"/>
      <c r="B9" s="86">
        <v>0.1</v>
      </c>
      <c r="C9" s="59" t="s">
        <v>3</v>
      </c>
      <c r="D9" s="20">
        <v>1.6852</v>
      </c>
      <c r="E9" s="9">
        <v>2.3694000000000002</v>
      </c>
      <c r="F9" s="9">
        <v>2.5078999999999998</v>
      </c>
      <c r="G9" s="9">
        <v>2.3828</v>
      </c>
      <c r="H9" s="12">
        <f t="shared" si="0"/>
        <v>2.2363249999999999</v>
      </c>
      <c r="I9" s="12">
        <v>3.3435999999999999</v>
      </c>
      <c r="K9" s="20">
        <v>1.9496</v>
      </c>
      <c r="L9" s="9">
        <v>1.6944999999999999</v>
      </c>
      <c r="M9" s="9">
        <v>1.6507000000000001</v>
      </c>
      <c r="N9" s="9">
        <v>1.5306999999999999</v>
      </c>
      <c r="O9" s="12">
        <f t="shared" si="1"/>
        <v>1.706375</v>
      </c>
      <c r="P9" s="12">
        <v>0.64639999999999997</v>
      </c>
      <c r="R9" s="76"/>
      <c r="S9" s="85"/>
      <c r="T9" s="17" t="s">
        <v>2</v>
      </c>
      <c r="U9" s="17">
        <v>86</v>
      </c>
      <c r="V9" s="17">
        <v>84</v>
      </c>
      <c r="W9" s="17">
        <v>79</v>
      </c>
      <c r="X9" s="17">
        <v>75</v>
      </c>
      <c r="Y9" s="72"/>
      <c r="Z9" s="57"/>
    </row>
    <row r="10" spans="1:26" x14ac:dyDescent="0.25">
      <c r="A10" s="70"/>
      <c r="B10" s="87"/>
      <c r="C10" s="60"/>
      <c r="D10" s="21">
        <v>3.0931000000000002</v>
      </c>
      <c r="E10" s="7">
        <v>2.6587999999999998</v>
      </c>
      <c r="F10" s="7">
        <v>2.4342000000000001</v>
      </c>
      <c r="G10" s="7">
        <v>2.29</v>
      </c>
      <c r="H10" s="13">
        <f t="shared" si="0"/>
        <v>2.6190249999999997</v>
      </c>
      <c r="I10" s="13"/>
      <c r="K10" s="21">
        <v>1.9209000000000001</v>
      </c>
      <c r="L10" s="7">
        <v>1.6895</v>
      </c>
      <c r="M10" s="7">
        <v>1.6520999999999999</v>
      </c>
      <c r="N10" s="7">
        <v>1.5324</v>
      </c>
      <c r="O10" s="13">
        <f t="shared" si="1"/>
        <v>1.698725</v>
      </c>
      <c r="P10" s="13"/>
    </row>
    <row r="11" spans="1:26" x14ac:dyDescent="0.25">
      <c r="A11" s="70"/>
      <c r="B11" s="87"/>
      <c r="C11" s="59" t="s">
        <v>2</v>
      </c>
      <c r="D11" s="20">
        <v>2.1012</v>
      </c>
      <c r="E11" s="9">
        <v>2.6227</v>
      </c>
      <c r="F11" s="9">
        <v>3.0760000000000001</v>
      </c>
      <c r="G11" s="9">
        <v>3.0240999999999998</v>
      </c>
      <c r="H11" s="12">
        <f t="shared" si="0"/>
        <v>2.7060000000000004</v>
      </c>
      <c r="I11" s="12">
        <v>3.5566</v>
      </c>
      <c r="K11" s="20">
        <v>3.0918999999999999</v>
      </c>
      <c r="L11" s="9">
        <v>2.3115999999999999</v>
      </c>
      <c r="M11" s="9">
        <v>2.5246</v>
      </c>
      <c r="N11" s="9">
        <v>2.8102</v>
      </c>
      <c r="O11" s="12">
        <f t="shared" si="1"/>
        <v>2.6845749999999997</v>
      </c>
      <c r="P11" s="12">
        <v>0.75870000000000004</v>
      </c>
    </row>
    <row r="12" spans="1:26" x14ac:dyDescent="0.25">
      <c r="A12" s="70"/>
      <c r="B12" s="88"/>
      <c r="C12" s="60"/>
      <c r="D12" s="21">
        <v>2.1656</v>
      </c>
      <c r="E12" s="7">
        <v>1.8418000000000001</v>
      </c>
      <c r="F12" s="7">
        <v>1.7285999999999999</v>
      </c>
      <c r="G12" s="7">
        <v>1.6629</v>
      </c>
      <c r="H12" s="13">
        <f t="shared" si="0"/>
        <v>1.8497250000000003</v>
      </c>
      <c r="I12" s="13"/>
      <c r="K12" s="21">
        <v>3.0897000000000001</v>
      </c>
      <c r="L12" s="7">
        <v>2.3321999999999998</v>
      </c>
      <c r="M12" s="7">
        <v>2.5607000000000002</v>
      </c>
      <c r="N12" s="7">
        <v>2.8502999999999998</v>
      </c>
      <c r="O12" s="13">
        <f t="shared" si="1"/>
        <v>2.7082249999999997</v>
      </c>
      <c r="P12" s="13"/>
    </row>
    <row r="13" spans="1:26" x14ac:dyDescent="0.25">
      <c r="A13" s="70"/>
      <c r="B13" s="86">
        <v>0.2</v>
      </c>
      <c r="C13" s="59" t="s">
        <v>3</v>
      </c>
      <c r="D13" s="20">
        <v>1.8287</v>
      </c>
      <c r="E13" s="9">
        <v>2.3206000000000002</v>
      </c>
      <c r="F13" s="9">
        <v>2.3654999999999999</v>
      </c>
      <c r="G13" s="9">
        <v>2.4780000000000002</v>
      </c>
      <c r="H13" s="12">
        <f t="shared" si="0"/>
        <v>2.2482000000000002</v>
      </c>
      <c r="I13" s="12">
        <v>3.3393000000000002</v>
      </c>
      <c r="K13" s="20">
        <v>1.4509000000000001</v>
      </c>
      <c r="L13" s="9">
        <v>1.3765000000000001</v>
      </c>
      <c r="M13" s="9">
        <v>1.3389</v>
      </c>
      <c r="N13" s="9">
        <v>1.3327</v>
      </c>
      <c r="O13" s="12">
        <f t="shared" si="1"/>
        <v>1.3747499999999999</v>
      </c>
      <c r="P13" s="12">
        <v>0.46750000000000003</v>
      </c>
    </row>
    <row r="14" spans="1:26" x14ac:dyDescent="0.25">
      <c r="A14" s="70"/>
      <c r="B14" s="87"/>
      <c r="C14" s="60"/>
      <c r="D14" s="21">
        <v>2.6646000000000001</v>
      </c>
      <c r="E14" s="7">
        <v>2.4453</v>
      </c>
      <c r="F14" s="7">
        <v>2.2703000000000002</v>
      </c>
      <c r="G14" s="7">
        <v>2.2248999999999999</v>
      </c>
      <c r="H14" s="13">
        <f t="shared" si="0"/>
        <v>2.401275</v>
      </c>
      <c r="I14" s="13"/>
      <c r="K14" s="21">
        <v>1.4114</v>
      </c>
      <c r="L14" s="7">
        <v>1.3713</v>
      </c>
      <c r="M14" s="7">
        <v>1.3429</v>
      </c>
      <c r="N14" s="7">
        <v>1.3433999999999999</v>
      </c>
      <c r="O14" s="13">
        <f>AVERAGE(K14:N14)</f>
        <v>1.3672500000000001</v>
      </c>
      <c r="P14" s="13"/>
    </row>
    <row r="15" spans="1:26" x14ac:dyDescent="0.25">
      <c r="A15" s="70"/>
      <c r="B15" s="87"/>
      <c r="C15" s="59" t="s">
        <v>2</v>
      </c>
      <c r="D15" s="20">
        <v>2.1604000000000001</v>
      </c>
      <c r="E15" s="9">
        <v>2.4674</v>
      </c>
      <c r="F15" s="9">
        <v>2.6747000000000001</v>
      </c>
      <c r="G15" s="9">
        <v>2.6808999999999998</v>
      </c>
      <c r="H15" s="12">
        <f t="shared" si="0"/>
        <v>2.4958499999999999</v>
      </c>
      <c r="I15" s="12">
        <v>3.4722</v>
      </c>
      <c r="K15" s="20">
        <v>1.9177</v>
      </c>
      <c r="L15" s="9">
        <v>1.7971999999999999</v>
      </c>
      <c r="M15" s="9">
        <v>1.7757000000000001</v>
      </c>
      <c r="N15" s="9">
        <v>2.0861999999999998</v>
      </c>
      <c r="O15" s="12">
        <f t="shared" si="1"/>
        <v>1.8942000000000001</v>
      </c>
      <c r="P15" s="12">
        <v>0.6018</v>
      </c>
    </row>
    <row r="16" spans="1:26" x14ac:dyDescent="0.25">
      <c r="A16" s="71"/>
      <c r="B16" s="88"/>
      <c r="C16" s="60"/>
      <c r="D16" s="21">
        <v>2.1212</v>
      </c>
      <c r="E16" s="7">
        <v>1.9061999999999999</v>
      </c>
      <c r="F16" s="7">
        <v>1.8669</v>
      </c>
      <c r="G16" s="7">
        <v>1.8314999999999999</v>
      </c>
      <c r="H16" s="13">
        <f t="shared" si="0"/>
        <v>1.9314500000000001</v>
      </c>
      <c r="I16" s="13"/>
      <c r="K16" s="21">
        <v>1.9201999999999999</v>
      </c>
      <c r="L16" s="7">
        <v>1.8315999999999999</v>
      </c>
      <c r="M16" s="7">
        <v>1.8229</v>
      </c>
      <c r="N16" s="7">
        <v>2.1444999999999999</v>
      </c>
      <c r="O16" s="13">
        <f t="shared" si="1"/>
        <v>1.9298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1.746</v>
      </c>
      <c r="D22" s="6">
        <f>D7</f>
        <v>4.3578000000000001</v>
      </c>
      <c r="E22" s="6">
        <f>D6</f>
        <v>2.8809</v>
      </c>
      <c r="F22" s="6">
        <f>D8</f>
        <v>3.6898</v>
      </c>
      <c r="I22" s="6">
        <f>K5</f>
        <v>4.423</v>
      </c>
      <c r="J22" s="6">
        <f>K7</f>
        <v>5.1924999999999999</v>
      </c>
      <c r="K22" s="6">
        <f>K6</f>
        <v>4.4016000000000002</v>
      </c>
      <c r="L22" s="6">
        <f>K8</f>
        <v>5.2004999999999999</v>
      </c>
    </row>
    <row r="23" spans="1:12" x14ac:dyDescent="0.25">
      <c r="B23">
        <f>B$5</f>
        <v>0.04</v>
      </c>
      <c r="C23" s="6">
        <f>E5</f>
        <v>2.2242000000000002</v>
      </c>
      <c r="D23" s="6">
        <f>E7</f>
        <v>3.4472999999999998</v>
      </c>
      <c r="E23" s="6">
        <f>E6</f>
        <v>2.3323999999999998</v>
      </c>
      <c r="F23" s="6">
        <f>E8</f>
        <v>2.4744000000000002</v>
      </c>
      <c r="I23" s="6">
        <f>L5</f>
        <v>3.4634999999999998</v>
      </c>
      <c r="J23" s="6">
        <f>L7</f>
        <v>3.4481999999999999</v>
      </c>
      <c r="K23" s="6">
        <f>L6</f>
        <v>3.4618000000000002</v>
      </c>
      <c r="L23" s="6">
        <f>L8</f>
        <v>3.4597000000000002</v>
      </c>
    </row>
    <row r="24" spans="1:12" x14ac:dyDescent="0.25">
      <c r="B24">
        <f>B$5</f>
        <v>0.04</v>
      </c>
      <c r="C24" s="6">
        <f>F5</f>
        <v>2.5329999999999999</v>
      </c>
      <c r="D24" s="6">
        <f>F7</f>
        <v>3.7275999999999998</v>
      </c>
      <c r="E24" s="6">
        <f>F6</f>
        <v>2.2004999999999999</v>
      </c>
      <c r="F24" s="6">
        <f>F8</f>
        <v>2.1577000000000002</v>
      </c>
      <c r="I24" s="6">
        <f>M5</f>
        <v>3.2149000000000001</v>
      </c>
      <c r="J24" s="6">
        <f>M7</f>
        <v>3.8885000000000001</v>
      </c>
      <c r="K24" s="6">
        <f>M6</f>
        <v>3.2193999999999998</v>
      </c>
      <c r="L24" s="6">
        <f>M8</f>
        <v>3.9091</v>
      </c>
    </row>
    <row r="25" spans="1:12" x14ac:dyDescent="0.25">
      <c r="B25">
        <f>B$5</f>
        <v>0.04</v>
      </c>
      <c r="C25" s="6">
        <f>G5</f>
        <v>2.7280000000000002</v>
      </c>
      <c r="D25" s="6">
        <f>G7</f>
        <v>5.1520000000000001</v>
      </c>
      <c r="E25" s="6">
        <f>G6</f>
        <v>2.2797999999999998</v>
      </c>
      <c r="F25" s="6">
        <f>G8</f>
        <v>1.9133</v>
      </c>
      <c r="I25" s="6">
        <f>N5</f>
        <v>3.2210000000000001</v>
      </c>
      <c r="J25" s="6">
        <f>N7</f>
        <v>3.8313999999999999</v>
      </c>
      <c r="K25" s="6">
        <f>N6</f>
        <v>3.2263999999999999</v>
      </c>
      <c r="L25" s="6">
        <f>N8</f>
        <v>3.871</v>
      </c>
    </row>
    <row r="26" spans="1:12" x14ac:dyDescent="0.25">
      <c r="B26">
        <f>B$9</f>
        <v>0.1</v>
      </c>
      <c r="C26" s="6">
        <f>D9</f>
        <v>1.6852</v>
      </c>
      <c r="D26" s="6">
        <f>D11</f>
        <v>2.1012</v>
      </c>
      <c r="E26" s="6">
        <f>D10</f>
        <v>3.0931000000000002</v>
      </c>
      <c r="F26" s="6">
        <f>D12</f>
        <v>2.1656</v>
      </c>
      <c r="I26" s="6">
        <f>K9</f>
        <v>1.9496</v>
      </c>
      <c r="J26" s="6">
        <f>K11</f>
        <v>3.0918999999999999</v>
      </c>
      <c r="K26" s="6">
        <f>K10</f>
        <v>1.9209000000000001</v>
      </c>
      <c r="L26" s="6">
        <f>K12</f>
        <v>3.0897000000000001</v>
      </c>
    </row>
    <row r="27" spans="1:12" x14ac:dyDescent="0.25">
      <c r="B27">
        <f>B$9</f>
        <v>0.1</v>
      </c>
      <c r="C27" s="6">
        <f>E9</f>
        <v>2.3694000000000002</v>
      </c>
      <c r="D27" s="6">
        <f>E11</f>
        <v>2.6227</v>
      </c>
      <c r="E27" s="6">
        <f>E10</f>
        <v>2.6587999999999998</v>
      </c>
      <c r="F27" s="6">
        <f>E12</f>
        <v>1.8418000000000001</v>
      </c>
      <c r="I27" s="6">
        <f>L9</f>
        <v>1.6944999999999999</v>
      </c>
      <c r="J27" s="6">
        <f>L11</f>
        <v>2.3115999999999999</v>
      </c>
      <c r="K27" s="6">
        <f>L10</f>
        <v>1.6895</v>
      </c>
      <c r="L27" s="6">
        <f>L12</f>
        <v>2.3321999999999998</v>
      </c>
    </row>
    <row r="28" spans="1:12" x14ac:dyDescent="0.25">
      <c r="B28">
        <f>B$9</f>
        <v>0.1</v>
      </c>
      <c r="C28" s="6">
        <f>F9</f>
        <v>2.5078999999999998</v>
      </c>
      <c r="D28" s="6">
        <f>F11</f>
        <v>3.0760000000000001</v>
      </c>
      <c r="E28" s="6">
        <f>F10</f>
        <v>2.4342000000000001</v>
      </c>
      <c r="F28" s="6">
        <f>F12</f>
        <v>1.7285999999999999</v>
      </c>
      <c r="I28" s="6">
        <f>M9</f>
        <v>1.6507000000000001</v>
      </c>
      <c r="J28" s="6">
        <f>M11</f>
        <v>2.5246</v>
      </c>
      <c r="K28" s="6">
        <f>M10</f>
        <v>1.6520999999999999</v>
      </c>
      <c r="L28" s="6">
        <f>M12</f>
        <v>2.5607000000000002</v>
      </c>
    </row>
    <row r="29" spans="1:12" x14ac:dyDescent="0.25">
      <c r="B29">
        <f>B$9</f>
        <v>0.1</v>
      </c>
      <c r="C29" s="6">
        <f>G9</f>
        <v>2.3828</v>
      </c>
      <c r="D29" s="6">
        <f>G11</f>
        <v>3.0240999999999998</v>
      </c>
      <c r="E29" s="6">
        <f>G10</f>
        <v>2.29</v>
      </c>
      <c r="F29" s="6">
        <f>G12</f>
        <v>1.6629</v>
      </c>
      <c r="I29" s="6">
        <f>N9</f>
        <v>1.5306999999999999</v>
      </c>
      <c r="J29" s="6">
        <f>N11</f>
        <v>2.8102</v>
      </c>
      <c r="K29" s="6">
        <f>N10</f>
        <v>1.5324</v>
      </c>
      <c r="L29" s="6">
        <f>N12</f>
        <v>2.8502999999999998</v>
      </c>
    </row>
    <row r="30" spans="1:12" x14ac:dyDescent="0.25">
      <c r="B30" s="23">
        <f>B$13</f>
        <v>0.2</v>
      </c>
      <c r="C30" s="6">
        <f>D13</f>
        <v>1.8287</v>
      </c>
      <c r="D30" s="6">
        <f>D15</f>
        <v>2.1604000000000001</v>
      </c>
      <c r="E30" s="6">
        <f>D14</f>
        <v>2.6646000000000001</v>
      </c>
      <c r="F30" s="6">
        <f>D16</f>
        <v>2.1212</v>
      </c>
      <c r="I30" s="6">
        <f>K13</f>
        <v>1.4509000000000001</v>
      </c>
      <c r="J30" s="6">
        <f>K15</f>
        <v>1.9177</v>
      </c>
      <c r="K30" s="6">
        <f>K14</f>
        <v>1.4114</v>
      </c>
      <c r="L30" s="6">
        <f>K16</f>
        <v>1.9201999999999999</v>
      </c>
    </row>
    <row r="31" spans="1:12" x14ac:dyDescent="0.25">
      <c r="B31" s="23">
        <f>B$13</f>
        <v>0.2</v>
      </c>
      <c r="C31" s="6">
        <f>E13</f>
        <v>2.3206000000000002</v>
      </c>
      <c r="D31" s="6">
        <f>E15</f>
        <v>2.4674</v>
      </c>
      <c r="E31" s="6">
        <f>E14</f>
        <v>2.4453</v>
      </c>
      <c r="F31" s="6">
        <f>E16</f>
        <v>1.9061999999999999</v>
      </c>
      <c r="I31" s="6">
        <f>L13</f>
        <v>1.3765000000000001</v>
      </c>
      <c r="J31" s="6">
        <f>L15</f>
        <v>1.7971999999999999</v>
      </c>
      <c r="K31" s="6">
        <f>L14</f>
        <v>1.3713</v>
      </c>
      <c r="L31" s="6">
        <f>L16</f>
        <v>1.8315999999999999</v>
      </c>
    </row>
    <row r="32" spans="1:12" x14ac:dyDescent="0.25">
      <c r="B32" s="23">
        <f>B$13</f>
        <v>0.2</v>
      </c>
      <c r="C32" s="6">
        <f>F13</f>
        <v>2.3654999999999999</v>
      </c>
      <c r="D32" s="6">
        <f>F15</f>
        <v>2.6747000000000001</v>
      </c>
      <c r="E32" s="6">
        <f>F14</f>
        <v>2.2703000000000002</v>
      </c>
      <c r="F32" s="6">
        <f>F16</f>
        <v>1.8669</v>
      </c>
      <c r="I32" s="6">
        <f>M13</f>
        <v>1.3389</v>
      </c>
      <c r="J32" s="6">
        <f>M15</f>
        <v>1.7757000000000001</v>
      </c>
      <c r="K32" s="6">
        <f>M14</f>
        <v>1.3429</v>
      </c>
      <c r="L32" s="6">
        <f>M16</f>
        <v>1.8229</v>
      </c>
    </row>
    <row r="33" spans="1:14" x14ac:dyDescent="0.25">
      <c r="B33" s="23">
        <f>B$13</f>
        <v>0.2</v>
      </c>
      <c r="C33" s="6">
        <f>G13</f>
        <v>2.4780000000000002</v>
      </c>
      <c r="D33" s="6">
        <f>G15</f>
        <v>2.6808999999999998</v>
      </c>
      <c r="E33" s="6">
        <f>G14</f>
        <v>2.2248999999999999</v>
      </c>
      <c r="F33" s="6">
        <f>G16</f>
        <v>1.8314999999999999</v>
      </c>
      <c r="I33" s="6">
        <f>N13</f>
        <v>1.3327</v>
      </c>
      <c r="J33" s="6">
        <f>N15</f>
        <v>2.0861999999999998</v>
      </c>
      <c r="K33" s="6">
        <f>N14</f>
        <v>1.3433999999999999</v>
      </c>
      <c r="L33" s="6">
        <f>N16</f>
        <v>2.1444999999999999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2.7280000000000002</v>
      </c>
      <c r="D35" s="6">
        <f t="shared" ref="D35:F35" si="2">MAX(D22:D25)</f>
        <v>5.1520000000000001</v>
      </c>
      <c r="E35" s="6">
        <f t="shared" si="2"/>
        <v>2.8809</v>
      </c>
      <c r="F35" s="6">
        <f t="shared" si="2"/>
        <v>3.6898</v>
      </c>
      <c r="G35" s="6">
        <f>AVERAGE(C35,E35)</f>
        <v>2.8044500000000001</v>
      </c>
      <c r="H35" s="6">
        <f>AVERAGE(D35,F35)</f>
        <v>4.4208999999999996</v>
      </c>
      <c r="I35" s="6">
        <f>MAX(I22:I25)</f>
        <v>4.423</v>
      </c>
      <c r="J35" s="6">
        <f t="shared" ref="J35:L35" si="3">MAX(J22:J25)</f>
        <v>5.1924999999999999</v>
      </c>
      <c r="K35" s="6">
        <f t="shared" si="3"/>
        <v>4.4016000000000002</v>
      </c>
      <c r="L35" s="6">
        <f t="shared" si="3"/>
        <v>5.2004999999999999</v>
      </c>
      <c r="M35" s="6">
        <f>AVERAGE(I35,K35)</f>
        <v>4.4123000000000001</v>
      </c>
      <c r="N35" s="6">
        <f>AVERAGE(J35,L35)</f>
        <v>5.1965000000000003</v>
      </c>
    </row>
    <row r="36" spans="1:14" x14ac:dyDescent="0.25">
      <c r="B36">
        <f>B$9</f>
        <v>0.1</v>
      </c>
      <c r="C36" s="6">
        <f>MAX(C26:C29)</f>
        <v>2.5078999999999998</v>
      </c>
      <c r="D36" s="6">
        <f t="shared" ref="D36:F36" si="4">MAX(D26:D29)</f>
        <v>3.0760000000000001</v>
      </c>
      <c r="E36" s="6">
        <f t="shared" si="4"/>
        <v>3.0931000000000002</v>
      </c>
      <c r="F36" s="6">
        <f t="shared" si="4"/>
        <v>2.1656</v>
      </c>
      <c r="G36" s="6">
        <f t="shared" ref="G36:G37" si="5">AVERAGE(C36,E36)</f>
        <v>2.8005</v>
      </c>
      <c r="H36" s="6">
        <f t="shared" ref="H36:H37" si="6">AVERAGE(D36,F36)</f>
        <v>2.6208</v>
      </c>
      <c r="I36" s="6">
        <f>MAX(I26:I29)</f>
        <v>1.9496</v>
      </c>
      <c r="J36" s="6">
        <f t="shared" ref="J36:L36" si="7">MAX(J26:J29)</f>
        <v>3.0918999999999999</v>
      </c>
      <c r="K36" s="6">
        <f t="shared" si="7"/>
        <v>1.9209000000000001</v>
      </c>
      <c r="L36" s="6">
        <f t="shared" si="7"/>
        <v>3.0897000000000001</v>
      </c>
      <c r="M36" s="6">
        <f t="shared" ref="M36:M37" si="8">AVERAGE(I36,K36)</f>
        <v>1.9352499999999999</v>
      </c>
      <c r="N36" s="6">
        <f t="shared" ref="N36:N37" si="9">AVERAGE(J36,L36)</f>
        <v>3.0907999999999998</v>
      </c>
    </row>
    <row r="37" spans="1:14" x14ac:dyDescent="0.25">
      <c r="B37" s="23">
        <f>B$13</f>
        <v>0.2</v>
      </c>
      <c r="C37" s="6">
        <f>MAX(C30:C33)</f>
        <v>2.4780000000000002</v>
      </c>
      <c r="D37" s="6">
        <f t="shared" ref="D37:F37" si="10">MAX(D30:D33)</f>
        <v>2.6808999999999998</v>
      </c>
      <c r="E37" s="6">
        <f t="shared" si="10"/>
        <v>2.6646000000000001</v>
      </c>
      <c r="F37" s="6">
        <f t="shared" si="10"/>
        <v>2.1212</v>
      </c>
      <c r="G37" s="6">
        <f t="shared" si="5"/>
        <v>2.5712999999999999</v>
      </c>
      <c r="H37" s="6">
        <f t="shared" si="6"/>
        <v>2.4010499999999997</v>
      </c>
      <c r="I37" s="6">
        <f>MAX(I30:I33)</f>
        <v>1.4509000000000001</v>
      </c>
      <c r="J37" s="6">
        <f t="shared" ref="J37:L37" si="11">MAX(J30:J33)</f>
        <v>2.0861999999999998</v>
      </c>
      <c r="K37" s="6">
        <f t="shared" si="11"/>
        <v>1.4114</v>
      </c>
      <c r="L37" s="6">
        <f t="shared" si="11"/>
        <v>2.1444999999999999</v>
      </c>
      <c r="M37" s="6">
        <f t="shared" si="8"/>
        <v>1.4311500000000001</v>
      </c>
      <c r="N37" s="6">
        <f t="shared" si="9"/>
        <v>2.1153499999999998</v>
      </c>
    </row>
    <row r="39" spans="1:14" x14ac:dyDescent="0.25">
      <c r="A39" t="s">
        <v>49</v>
      </c>
      <c r="B39">
        <f>B22</f>
        <v>0.04</v>
      </c>
      <c r="C39" s="6">
        <f>MIN(C22:C25)</f>
        <v>1.746</v>
      </c>
      <c r="D39" s="6">
        <f t="shared" ref="D39:F39" si="12">MIN(D22:D25)</f>
        <v>3.4472999999999998</v>
      </c>
      <c r="E39" s="6">
        <f t="shared" si="12"/>
        <v>2.2004999999999999</v>
      </c>
      <c r="F39" s="6">
        <f t="shared" si="12"/>
        <v>1.9133</v>
      </c>
      <c r="G39" s="6">
        <f>AVERAGE(C39,E39)</f>
        <v>1.9732499999999999</v>
      </c>
      <c r="H39" s="6">
        <f>AVERAGE(D39,F39)</f>
        <v>2.6802999999999999</v>
      </c>
      <c r="I39" s="6">
        <f>MIN(I22:I25)</f>
        <v>3.2149000000000001</v>
      </c>
      <c r="J39" s="6">
        <f t="shared" ref="J39:L39" si="13">MIN(J22:J25)</f>
        <v>3.4481999999999999</v>
      </c>
      <c r="K39" s="6">
        <f t="shared" si="13"/>
        <v>3.2193999999999998</v>
      </c>
      <c r="L39" s="6">
        <f t="shared" si="13"/>
        <v>3.4597000000000002</v>
      </c>
      <c r="M39" s="6">
        <f>AVERAGE(I39,K39)</f>
        <v>3.2171500000000002</v>
      </c>
      <c r="N39" s="6">
        <f>AVERAGE(J39,L39)</f>
        <v>3.4539499999999999</v>
      </c>
    </row>
    <row r="40" spans="1:14" x14ac:dyDescent="0.25">
      <c r="B40">
        <f>B26</f>
        <v>0.1</v>
      </c>
      <c r="C40" s="6">
        <f>MIN(C26:C29)</f>
        <v>1.6852</v>
      </c>
      <c r="D40" s="6">
        <f t="shared" ref="D40:F40" si="14">MIN(D26:D29)</f>
        <v>2.1012</v>
      </c>
      <c r="E40" s="6">
        <f t="shared" si="14"/>
        <v>2.29</v>
      </c>
      <c r="F40" s="6">
        <f t="shared" si="14"/>
        <v>1.6629</v>
      </c>
      <c r="G40" s="6">
        <f t="shared" ref="G40:G41" si="15">AVERAGE(C40,E40)</f>
        <v>1.9876</v>
      </c>
      <c r="H40" s="6">
        <f t="shared" ref="H40:H41" si="16">AVERAGE(D40,F40)</f>
        <v>1.88205</v>
      </c>
      <c r="I40" s="6">
        <f>MIN(I26:I29)</f>
        <v>1.5306999999999999</v>
      </c>
      <c r="J40" s="6">
        <f t="shared" ref="J40:L40" si="17">MIN(J26:J29)</f>
        <v>2.3115999999999999</v>
      </c>
      <c r="K40" s="6">
        <f t="shared" si="17"/>
        <v>1.5324</v>
      </c>
      <c r="L40" s="6">
        <f t="shared" si="17"/>
        <v>2.3321999999999998</v>
      </c>
      <c r="M40" s="6">
        <f t="shared" ref="M40:M41" si="18">AVERAGE(I40,K40)</f>
        <v>1.53155</v>
      </c>
      <c r="N40" s="6">
        <f t="shared" ref="N40:N41" si="19">AVERAGE(J40,L40)</f>
        <v>2.3218999999999999</v>
      </c>
    </row>
    <row r="41" spans="1:14" x14ac:dyDescent="0.25">
      <c r="B41" s="23">
        <f>B30</f>
        <v>0.2</v>
      </c>
      <c r="C41" s="6">
        <f>MIN(C30:C33)</f>
        <v>1.8287</v>
      </c>
      <c r="D41" s="6">
        <f t="shared" ref="D41:F41" si="20">MIN(D30:D33)</f>
        <v>2.1604000000000001</v>
      </c>
      <c r="E41" s="6">
        <f t="shared" si="20"/>
        <v>2.2248999999999999</v>
      </c>
      <c r="F41" s="6">
        <f t="shared" si="20"/>
        <v>1.8314999999999999</v>
      </c>
      <c r="G41" s="6">
        <f t="shared" si="15"/>
        <v>2.0267999999999997</v>
      </c>
      <c r="H41" s="6">
        <f t="shared" si="16"/>
        <v>1.9959500000000001</v>
      </c>
      <c r="I41" s="6">
        <f>MIN(I30:I33)</f>
        <v>1.3327</v>
      </c>
      <c r="J41" s="6">
        <f t="shared" ref="J41:L41" si="21">MIN(J30:J33)</f>
        <v>1.7757000000000001</v>
      </c>
      <c r="K41" s="6">
        <f t="shared" si="21"/>
        <v>1.3429</v>
      </c>
      <c r="L41" s="6">
        <f t="shared" si="21"/>
        <v>1.8229</v>
      </c>
      <c r="M41" s="6">
        <f t="shared" si="18"/>
        <v>1.3378000000000001</v>
      </c>
      <c r="N41" s="6">
        <f t="shared" si="19"/>
        <v>1.7993000000000001</v>
      </c>
    </row>
    <row r="47" spans="1:14" x14ac:dyDescent="0.25">
      <c r="G47" s="82" t="s">
        <v>96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0.04</v>
      </c>
      <c r="J48" s="79"/>
      <c r="K48" s="89">
        <v>0.1</v>
      </c>
      <c r="L48" s="89"/>
      <c r="M48" s="89">
        <v>0.2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1.746</v>
      </c>
      <c r="J50" s="41">
        <v>4.3578000000000001</v>
      </c>
      <c r="K50" s="41">
        <v>1.6852</v>
      </c>
      <c r="L50" s="41">
        <v>2.1012</v>
      </c>
      <c r="M50" s="41">
        <v>1.8287</v>
      </c>
      <c r="N50" s="41">
        <v>2.1604000000000001</v>
      </c>
    </row>
    <row r="51" spans="7:14" x14ac:dyDescent="0.25">
      <c r="G51" s="79"/>
      <c r="H51" s="40" t="s">
        <v>78</v>
      </c>
      <c r="I51" s="41">
        <v>2.2242000000000002</v>
      </c>
      <c r="J51" s="41">
        <v>3.4472999999999998</v>
      </c>
      <c r="K51" s="41">
        <v>2.3694000000000002</v>
      </c>
      <c r="L51" s="41">
        <v>2.6227</v>
      </c>
      <c r="M51" s="41">
        <v>2.3206000000000002</v>
      </c>
      <c r="N51" s="41">
        <v>2.4674</v>
      </c>
    </row>
    <row r="52" spans="7:14" x14ac:dyDescent="0.25">
      <c r="G52" s="79"/>
      <c r="H52" s="40" t="s">
        <v>79</v>
      </c>
      <c r="I52" s="41">
        <v>2.5329999999999999</v>
      </c>
      <c r="J52" s="41">
        <v>3.7275999999999998</v>
      </c>
      <c r="K52" s="41">
        <v>2.5078999999999998</v>
      </c>
      <c r="L52" s="41">
        <v>3.0760000000000001</v>
      </c>
      <c r="M52" s="41">
        <v>2.3654999999999999</v>
      </c>
      <c r="N52" s="41">
        <v>2.6747000000000001</v>
      </c>
    </row>
    <row r="53" spans="7:14" x14ac:dyDescent="0.25">
      <c r="G53" s="79"/>
      <c r="H53" s="40" t="s">
        <v>80</v>
      </c>
      <c r="I53" s="41">
        <v>2.7280000000000002</v>
      </c>
      <c r="J53" s="41">
        <v>5.1520000000000001</v>
      </c>
      <c r="K53" s="41">
        <v>2.3828</v>
      </c>
      <c r="L53" s="41">
        <v>3.0240999999999998</v>
      </c>
      <c r="M53" s="41">
        <v>2.4780000000000002</v>
      </c>
      <c r="N53" s="41">
        <v>2.6808999999999998</v>
      </c>
    </row>
    <row r="54" spans="7:14" x14ac:dyDescent="0.25">
      <c r="G54" s="79"/>
      <c r="H54" s="40" t="s">
        <v>25</v>
      </c>
      <c r="I54" s="42">
        <f t="shared" ref="I54:N54" si="22">AVERAGE(I50:I53)</f>
        <v>2.3077999999999999</v>
      </c>
      <c r="J54" s="42">
        <f t="shared" si="22"/>
        <v>4.1711749999999999</v>
      </c>
      <c r="K54" s="42">
        <f t="shared" si="22"/>
        <v>2.2363249999999999</v>
      </c>
      <c r="L54" s="42">
        <f t="shared" si="22"/>
        <v>2.7060000000000004</v>
      </c>
      <c r="M54" s="42">
        <f t="shared" si="22"/>
        <v>2.2482000000000002</v>
      </c>
      <c r="N54" s="42">
        <f t="shared" si="22"/>
        <v>2.4958499999999999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4.423</v>
      </c>
      <c r="J56" s="41">
        <v>5.1924999999999999</v>
      </c>
      <c r="K56" s="41">
        <v>1.9496</v>
      </c>
      <c r="L56" s="41">
        <v>3.0918999999999999</v>
      </c>
      <c r="M56" s="41">
        <v>1.4509000000000001</v>
      </c>
      <c r="N56" s="41">
        <v>1.9177</v>
      </c>
    </row>
    <row r="57" spans="7:14" x14ac:dyDescent="0.25">
      <c r="G57" s="79"/>
      <c r="H57" s="40" t="s">
        <v>78</v>
      </c>
      <c r="I57" s="41">
        <v>3.4634999999999998</v>
      </c>
      <c r="J57" s="41">
        <v>3.4481999999999999</v>
      </c>
      <c r="K57" s="41">
        <v>1.6944999999999999</v>
      </c>
      <c r="L57" s="41">
        <v>2.3115999999999999</v>
      </c>
      <c r="M57" s="41">
        <v>1.3765000000000001</v>
      </c>
      <c r="N57" s="41">
        <v>1.7971999999999999</v>
      </c>
    </row>
    <row r="58" spans="7:14" x14ac:dyDescent="0.25">
      <c r="G58" s="79"/>
      <c r="H58" s="40" t="s">
        <v>79</v>
      </c>
      <c r="I58" s="41">
        <v>3.2149000000000001</v>
      </c>
      <c r="J58" s="41">
        <v>3.8885000000000001</v>
      </c>
      <c r="K58" s="41">
        <v>1.6507000000000001</v>
      </c>
      <c r="L58" s="41">
        <v>2.5246</v>
      </c>
      <c r="M58" s="41">
        <v>1.3389</v>
      </c>
      <c r="N58" s="41">
        <v>1.7757000000000001</v>
      </c>
    </row>
    <row r="59" spans="7:14" x14ac:dyDescent="0.25">
      <c r="G59" s="79"/>
      <c r="H59" s="40" t="s">
        <v>80</v>
      </c>
      <c r="I59" s="41">
        <v>3.2210000000000001</v>
      </c>
      <c r="J59" s="41">
        <v>3.8313999999999999</v>
      </c>
      <c r="K59" s="41">
        <v>1.5306999999999999</v>
      </c>
      <c r="L59" s="41">
        <v>2.8102</v>
      </c>
      <c r="M59" s="41">
        <v>1.3327</v>
      </c>
      <c r="N59" s="41">
        <v>2.0861999999999998</v>
      </c>
    </row>
    <row r="60" spans="7:14" x14ac:dyDescent="0.25">
      <c r="G60" s="79"/>
      <c r="H60" s="40" t="s">
        <v>25</v>
      </c>
      <c r="I60" s="42">
        <f t="shared" ref="I60:N60" si="23">AVERAGE(I56:I59)</f>
        <v>3.5806</v>
      </c>
      <c r="J60" s="42">
        <f t="shared" si="23"/>
        <v>4.0901499999999995</v>
      </c>
      <c r="K60" s="42">
        <f t="shared" si="23"/>
        <v>1.706375</v>
      </c>
      <c r="L60" s="42">
        <f t="shared" si="23"/>
        <v>2.6845749999999997</v>
      </c>
      <c r="M60" s="42">
        <f t="shared" si="23"/>
        <v>1.3747499999999999</v>
      </c>
      <c r="N60" s="42">
        <f t="shared" si="23"/>
        <v>1.8942000000000001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0850-5D50-473C-8802-93A59992BAE4}">
  <sheetPr codeName="Sheet16"/>
  <dimension ref="A1:Z60"/>
  <sheetViews>
    <sheetView topLeftCell="G44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0.123</v>
      </c>
      <c r="T4" s="17" t="s">
        <v>3</v>
      </c>
      <c r="U4" s="17">
        <v>32</v>
      </c>
      <c r="V4" s="17">
        <v>36</v>
      </c>
      <c r="W4" s="17">
        <v>30</v>
      </c>
      <c r="X4" s="17">
        <v>71</v>
      </c>
      <c r="Y4" s="58">
        <v>0.625</v>
      </c>
      <c r="Z4" s="58">
        <v>3.5000000000000003E-2</v>
      </c>
    </row>
    <row r="5" spans="1:26" x14ac:dyDescent="0.25">
      <c r="A5" s="69" t="s">
        <v>26</v>
      </c>
      <c r="B5" s="53">
        <v>0.123</v>
      </c>
      <c r="C5" s="59" t="s">
        <v>3</v>
      </c>
      <c r="D5" s="20">
        <v>5.1603000000000003</v>
      </c>
      <c r="E5" s="9">
        <v>4.7557999999999998</v>
      </c>
      <c r="F5" s="9">
        <v>6.6601999999999997</v>
      </c>
      <c r="G5" s="9">
        <v>5.1308999999999996</v>
      </c>
      <c r="H5" s="12">
        <f t="shared" ref="H5:H16" si="0">AVERAGE(D5:G5)</f>
        <v>5.4268000000000001</v>
      </c>
      <c r="I5" s="12">
        <v>5.6082000000000001</v>
      </c>
      <c r="K5" s="20">
        <v>2.6566999999999998</v>
      </c>
      <c r="L5" s="9">
        <v>1.8156000000000001</v>
      </c>
      <c r="M5" s="9">
        <v>2.4485999999999999</v>
      </c>
      <c r="N5" s="9">
        <v>1.9912000000000001</v>
      </c>
      <c r="O5" s="12">
        <f t="shared" ref="O5:O16" si="1">AVERAGE(K5:N5)</f>
        <v>2.2280249999999997</v>
      </c>
      <c r="P5" s="12">
        <v>1.0842000000000001</v>
      </c>
      <c r="R5" s="76"/>
      <c r="S5" s="56"/>
      <c r="T5" s="17" t="s">
        <v>2</v>
      </c>
      <c r="U5" s="17">
        <v>32</v>
      </c>
      <c r="V5" s="17">
        <v>30</v>
      </c>
      <c r="W5" s="17">
        <v>32</v>
      </c>
      <c r="X5" s="17">
        <v>33</v>
      </c>
      <c r="Y5" s="58"/>
      <c r="Z5" s="58"/>
    </row>
    <row r="6" spans="1:26" x14ac:dyDescent="0.25">
      <c r="A6" s="70"/>
      <c r="B6" s="54"/>
      <c r="C6" s="60"/>
      <c r="D6" s="21">
        <v>6.6708999999999996</v>
      </c>
      <c r="E6" s="7">
        <v>5.0002000000000004</v>
      </c>
      <c r="F6" s="7">
        <v>5.5004999999999997</v>
      </c>
      <c r="G6" s="7">
        <v>4.3761000000000001</v>
      </c>
      <c r="H6" s="13">
        <f t="shared" si="0"/>
        <v>5.3869249999999997</v>
      </c>
      <c r="I6" s="13"/>
      <c r="K6" s="21">
        <v>2.6366000000000001</v>
      </c>
      <c r="L6" s="7">
        <v>1.8126</v>
      </c>
      <c r="M6" s="7">
        <v>2.4657</v>
      </c>
      <c r="N6" s="7">
        <v>2.0013000000000001</v>
      </c>
      <c r="O6" s="13">
        <f t="shared" si="1"/>
        <v>2.22905</v>
      </c>
      <c r="P6" s="13"/>
      <c r="R6" s="76"/>
      <c r="S6" s="90">
        <f>B9</f>
        <v>0.245</v>
      </c>
      <c r="T6" s="17" t="s">
        <v>3</v>
      </c>
      <c r="U6" s="17">
        <v>51</v>
      </c>
      <c r="V6" s="17">
        <v>71</v>
      </c>
      <c r="W6" s="17">
        <v>72</v>
      </c>
      <c r="X6" s="17">
        <v>72</v>
      </c>
      <c r="Y6" s="58">
        <v>0.625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5.5545</v>
      </c>
      <c r="E7" s="9">
        <v>5.3433000000000002</v>
      </c>
      <c r="F7" s="9">
        <v>5.5545</v>
      </c>
      <c r="G7" s="9">
        <v>5.9295</v>
      </c>
      <c r="H7" s="14">
        <f t="shared" si="0"/>
        <v>5.5954500000000005</v>
      </c>
      <c r="I7" s="14">
        <v>5.4593999999999996</v>
      </c>
      <c r="J7" s="8"/>
      <c r="K7" s="20">
        <v>1.9622999999999999</v>
      </c>
      <c r="L7" s="9">
        <v>1.7903</v>
      </c>
      <c r="M7" s="9">
        <v>1.8134999999999999</v>
      </c>
      <c r="N7" s="9">
        <v>1.8591</v>
      </c>
      <c r="O7" s="14">
        <f t="shared" si="1"/>
        <v>1.8563000000000001</v>
      </c>
      <c r="P7" s="14">
        <v>1.2011000000000001</v>
      </c>
      <c r="R7" s="76"/>
      <c r="S7" s="90"/>
      <c r="T7" s="17" t="s">
        <v>2</v>
      </c>
      <c r="U7" s="17">
        <v>78</v>
      </c>
      <c r="V7" s="17">
        <v>82</v>
      </c>
      <c r="W7" s="17">
        <v>75</v>
      </c>
      <c r="X7" s="17">
        <v>77</v>
      </c>
      <c r="Y7" s="58"/>
      <c r="Z7" s="58"/>
    </row>
    <row r="8" spans="1:26" x14ac:dyDescent="0.25">
      <c r="A8" s="70"/>
      <c r="B8" s="55"/>
      <c r="C8" s="60"/>
      <c r="D8" s="21">
        <v>4.8132000000000001</v>
      </c>
      <c r="E8" s="7">
        <v>4.6961000000000004</v>
      </c>
      <c r="F8" s="7">
        <v>4.4419000000000004</v>
      </c>
      <c r="G8" s="7">
        <v>4.1988000000000003</v>
      </c>
      <c r="H8" s="13">
        <f t="shared" si="0"/>
        <v>4.5374999999999996</v>
      </c>
      <c r="I8" s="13"/>
      <c r="J8" s="11"/>
      <c r="K8" s="21">
        <v>1.9722999999999999</v>
      </c>
      <c r="L8" s="7">
        <v>1.7990999999999999</v>
      </c>
      <c r="M8" s="7">
        <v>1.8287</v>
      </c>
      <c r="N8" s="7">
        <v>1.8839999999999999</v>
      </c>
      <c r="O8" s="13">
        <f t="shared" si="1"/>
        <v>1.8710249999999999</v>
      </c>
      <c r="P8" s="13"/>
      <c r="R8" s="76"/>
      <c r="S8" s="90">
        <f>B13</f>
        <v>0.61299999999999999</v>
      </c>
      <c r="T8" s="17" t="s">
        <v>3</v>
      </c>
      <c r="U8" s="17">
        <v>46</v>
      </c>
      <c r="V8" s="17">
        <v>73</v>
      </c>
      <c r="W8" s="17">
        <v>61</v>
      </c>
      <c r="X8" s="17">
        <v>63</v>
      </c>
      <c r="Y8" s="58">
        <v>0.625</v>
      </c>
      <c r="Z8" s="57">
        <v>6.3E-2</v>
      </c>
    </row>
    <row r="9" spans="1:26" x14ac:dyDescent="0.25">
      <c r="A9" s="70"/>
      <c r="B9" s="91">
        <v>0.245</v>
      </c>
      <c r="C9" s="59" t="s">
        <v>3</v>
      </c>
      <c r="D9" s="20">
        <v>4.6609999999999996</v>
      </c>
      <c r="E9" s="9">
        <v>5.5873999999999997</v>
      </c>
      <c r="F9" s="9">
        <v>5.4360999999999997</v>
      </c>
      <c r="G9" s="9">
        <v>4.3030999999999997</v>
      </c>
      <c r="H9" s="12">
        <f t="shared" si="0"/>
        <v>4.9969000000000001</v>
      </c>
      <c r="I9" s="12">
        <v>5.5039999999999996</v>
      </c>
      <c r="K9" s="20">
        <v>1.2983</v>
      </c>
      <c r="L9" s="9">
        <v>1.2730999999999999</v>
      </c>
      <c r="M9" s="9">
        <v>1.3072999999999999</v>
      </c>
      <c r="N9" s="9">
        <v>1.2521</v>
      </c>
      <c r="O9" s="12">
        <f t="shared" si="1"/>
        <v>1.2826999999999997</v>
      </c>
      <c r="P9" s="12">
        <v>1.1741999999999999</v>
      </c>
      <c r="R9" s="76"/>
      <c r="S9" s="90"/>
      <c r="T9" s="17" t="s">
        <v>2</v>
      </c>
      <c r="U9" s="17">
        <v>75</v>
      </c>
      <c r="V9" s="17">
        <v>79</v>
      </c>
      <c r="W9" s="17">
        <v>70</v>
      </c>
      <c r="X9" s="17">
        <v>67</v>
      </c>
      <c r="Y9" s="58"/>
      <c r="Z9" s="57"/>
    </row>
    <row r="10" spans="1:26" x14ac:dyDescent="0.25">
      <c r="A10" s="70"/>
      <c r="B10" s="92"/>
      <c r="C10" s="60"/>
      <c r="D10" s="21">
        <v>5.7008999999999999</v>
      </c>
      <c r="E10" s="7">
        <v>5.0509000000000004</v>
      </c>
      <c r="F10" s="7">
        <v>4.6582999999999997</v>
      </c>
      <c r="G10" s="7">
        <v>6.7793999999999999</v>
      </c>
      <c r="H10" s="13">
        <f t="shared" si="0"/>
        <v>5.5473749999999997</v>
      </c>
      <c r="I10" s="13"/>
      <c r="K10" s="21">
        <v>1.2808999999999999</v>
      </c>
      <c r="L10" s="7">
        <v>1.2827</v>
      </c>
      <c r="M10" s="7">
        <v>1.3219000000000001</v>
      </c>
      <c r="N10" s="7">
        <v>1.2129000000000001</v>
      </c>
      <c r="O10" s="13">
        <f t="shared" si="1"/>
        <v>1.2746000000000002</v>
      </c>
      <c r="P10" s="13"/>
    </row>
    <row r="11" spans="1:26" x14ac:dyDescent="0.25">
      <c r="A11" s="70"/>
      <c r="B11" s="92"/>
      <c r="C11" s="59" t="s">
        <v>2</v>
      </c>
      <c r="D11" s="20">
        <v>4.6257000000000001</v>
      </c>
      <c r="E11" s="9">
        <v>4.9306000000000001</v>
      </c>
      <c r="F11" s="9">
        <v>5.5542999999999996</v>
      </c>
      <c r="G11" s="9">
        <v>5.3430999999999997</v>
      </c>
      <c r="H11" s="12">
        <f t="shared" si="0"/>
        <v>5.1134249999999994</v>
      </c>
      <c r="I11" s="12">
        <v>5.5319000000000003</v>
      </c>
      <c r="K11" s="20">
        <v>1.3587</v>
      </c>
      <c r="L11" s="9">
        <v>1.3965000000000001</v>
      </c>
      <c r="M11" s="9">
        <v>1.3958999999999999</v>
      </c>
      <c r="N11" s="9">
        <v>1.3389</v>
      </c>
      <c r="O11" s="12">
        <f t="shared" si="1"/>
        <v>1.3725000000000001</v>
      </c>
      <c r="P11" s="12">
        <v>1.1986000000000001</v>
      </c>
    </row>
    <row r="12" spans="1:26" x14ac:dyDescent="0.25">
      <c r="A12" s="70"/>
      <c r="B12" s="93"/>
      <c r="C12" s="60"/>
      <c r="D12" s="21">
        <v>5.0659000000000001</v>
      </c>
      <c r="E12" s="7">
        <v>4.4950000000000001</v>
      </c>
      <c r="F12" s="7">
        <v>4.5190999999999999</v>
      </c>
      <c r="G12" s="7">
        <v>4.2523999999999997</v>
      </c>
      <c r="H12" s="13">
        <f t="shared" si="0"/>
        <v>4.5831</v>
      </c>
      <c r="I12" s="13"/>
      <c r="K12" s="21">
        <v>1.3513999999999999</v>
      </c>
      <c r="L12" s="7">
        <v>1.4041999999999999</v>
      </c>
      <c r="M12" s="7">
        <v>1.4146000000000001</v>
      </c>
      <c r="N12" s="7">
        <v>1.3585</v>
      </c>
      <c r="O12" s="13">
        <f t="shared" si="1"/>
        <v>1.3821749999999999</v>
      </c>
      <c r="P12" s="13"/>
    </row>
    <row r="13" spans="1:26" x14ac:dyDescent="0.25">
      <c r="A13" s="70"/>
      <c r="B13" s="91">
        <v>0.61299999999999999</v>
      </c>
      <c r="C13" s="59" t="s">
        <v>3</v>
      </c>
      <c r="D13" s="20">
        <v>3.5301999999999998</v>
      </c>
      <c r="E13" s="9">
        <v>4.024</v>
      </c>
      <c r="F13" s="9">
        <v>4.1821000000000002</v>
      </c>
      <c r="G13" s="9">
        <v>4.2072000000000003</v>
      </c>
      <c r="H13" s="12">
        <f t="shared" si="0"/>
        <v>3.9858750000000001</v>
      </c>
      <c r="I13" s="12">
        <v>4.7491000000000003</v>
      </c>
      <c r="K13" s="20">
        <v>0.68910000000000005</v>
      </c>
      <c r="L13" s="9">
        <v>0.65180000000000005</v>
      </c>
      <c r="M13" s="9">
        <v>0.64359999999999995</v>
      </c>
      <c r="N13" s="9">
        <v>0.63439999999999996</v>
      </c>
      <c r="O13" s="12">
        <f t="shared" si="1"/>
        <v>0.654725</v>
      </c>
      <c r="P13" s="12">
        <v>1.4881</v>
      </c>
    </row>
    <row r="14" spans="1:26" x14ac:dyDescent="0.25">
      <c r="A14" s="70"/>
      <c r="B14" s="92"/>
      <c r="C14" s="60"/>
      <c r="D14" s="21">
        <v>4.5472000000000001</v>
      </c>
      <c r="E14" s="7">
        <v>3.9392999999999998</v>
      </c>
      <c r="F14" s="7">
        <v>3.7317</v>
      </c>
      <c r="G14" s="7">
        <v>3.5832999999999999</v>
      </c>
      <c r="H14" s="13">
        <f t="shared" si="0"/>
        <v>3.9503749999999997</v>
      </c>
      <c r="I14" s="13"/>
      <c r="K14" s="21">
        <v>0.66590000000000005</v>
      </c>
      <c r="L14" s="7">
        <v>0.65390000000000004</v>
      </c>
      <c r="M14" s="7">
        <v>0.65539999999999998</v>
      </c>
      <c r="N14" s="7">
        <v>0.65100000000000002</v>
      </c>
      <c r="O14" s="13">
        <f>AVERAGE(K14:N14)</f>
        <v>0.65654999999999997</v>
      </c>
      <c r="P14" s="13"/>
    </row>
    <row r="15" spans="1:26" x14ac:dyDescent="0.25">
      <c r="A15" s="70"/>
      <c r="B15" s="92"/>
      <c r="C15" s="59" t="s">
        <v>2</v>
      </c>
      <c r="D15" s="20">
        <v>4.1920999999999999</v>
      </c>
      <c r="E15" s="9">
        <v>4.3209999999999997</v>
      </c>
      <c r="F15" s="9">
        <v>4.4981</v>
      </c>
      <c r="G15" s="9">
        <v>4.4188999999999998</v>
      </c>
      <c r="H15" s="12">
        <f t="shared" si="0"/>
        <v>4.3575249999999999</v>
      </c>
      <c r="I15" s="12">
        <v>5.2973999999999997</v>
      </c>
      <c r="K15" s="20">
        <v>0.876</v>
      </c>
      <c r="L15" s="9">
        <v>0.77939999999999998</v>
      </c>
      <c r="M15" s="9">
        <v>0.77810000000000001</v>
      </c>
      <c r="N15" s="9">
        <v>0.78069999999999995</v>
      </c>
      <c r="O15" s="12">
        <f t="shared" si="1"/>
        <v>0.80354999999999999</v>
      </c>
      <c r="P15" s="12">
        <v>1.1124000000000001</v>
      </c>
    </row>
    <row r="16" spans="1:26" x14ac:dyDescent="0.25">
      <c r="A16" s="71"/>
      <c r="B16" s="93"/>
      <c r="C16" s="60"/>
      <c r="D16" s="21">
        <v>3.9803000000000002</v>
      </c>
      <c r="E16" s="7">
        <v>3.6768999999999998</v>
      </c>
      <c r="F16" s="7">
        <v>3.488</v>
      </c>
      <c r="G16" s="7">
        <v>3.3426</v>
      </c>
      <c r="H16" s="13">
        <f t="shared" si="0"/>
        <v>3.62195</v>
      </c>
      <c r="I16" s="13"/>
      <c r="K16" s="21">
        <v>0.88100000000000001</v>
      </c>
      <c r="L16" s="7">
        <v>0.79479999999999995</v>
      </c>
      <c r="M16" s="7">
        <v>0.80320000000000003</v>
      </c>
      <c r="N16" s="7">
        <v>0.80740000000000001</v>
      </c>
      <c r="O16" s="13">
        <f t="shared" si="1"/>
        <v>0.8216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5.1603000000000003</v>
      </c>
      <c r="D22" s="6">
        <f>D7</f>
        <v>5.5545</v>
      </c>
      <c r="E22" s="6">
        <f>D6</f>
        <v>6.6708999999999996</v>
      </c>
      <c r="F22" s="6">
        <f>D8</f>
        <v>4.8132000000000001</v>
      </c>
      <c r="I22" s="6">
        <f>K5</f>
        <v>2.6566999999999998</v>
      </c>
      <c r="J22" s="6">
        <f>K7</f>
        <v>1.9622999999999999</v>
      </c>
      <c r="K22" s="6">
        <f>K6</f>
        <v>2.6366000000000001</v>
      </c>
      <c r="L22" s="6">
        <f>K8</f>
        <v>1.9722999999999999</v>
      </c>
    </row>
    <row r="23" spans="1:14" x14ac:dyDescent="0.25">
      <c r="B23">
        <f>B$5</f>
        <v>0.123</v>
      </c>
      <c r="C23" s="6">
        <f>E5</f>
        <v>4.7557999999999998</v>
      </c>
      <c r="D23" s="6">
        <f>E7</f>
        <v>5.3433000000000002</v>
      </c>
      <c r="E23" s="6">
        <f>E6</f>
        <v>5.0002000000000004</v>
      </c>
      <c r="F23" s="6">
        <f>E8</f>
        <v>4.6961000000000004</v>
      </c>
      <c r="I23" s="6">
        <f>L5</f>
        <v>1.8156000000000001</v>
      </c>
      <c r="J23" s="6">
        <f>L7</f>
        <v>1.7903</v>
      </c>
      <c r="K23" s="6">
        <f>L6</f>
        <v>1.8126</v>
      </c>
      <c r="L23" s="6">
        <f>L8</f>
        <v>1.7990999999999999</v>
      </c>
    </row>
    <row r="24" spans="1:14" x14ac:dyDescent="0.25">
      <c r="B24">
        <f>B$5</f>
        <v>0.123</v>
      </c>
      <c r="C24" s="6">
        <f>F5</f>
        <v>6.6601999999999997</v>
      </c>
      <c r="D24" s="6">
        <f>F7</f>
        <v>5.5545</v>
      </c>
      <c r="E24" s="6">
        <f>F6</f>
        <v>5.5004999999999997</v>
      </c>
      <c r="F24" s="6">
        <f>F8</f>
        <v>4.4419000000000004</v>
      </c>
      <c r="I24" s="6">
        <f>M5</f>
        <v>2.4485999999999999</v>
      </c>
      <c r="J24" s="6">
        <f>M7</f>
        <v>1.8134999999999999</v>
      </c>
      <c r="K24" s="6">
        <f>M6</f>
        <v>2.4657</v>
      </c>
      <c r="L24" s="6">
        <f>M8</f>
        <v>1.8287</v>
      </c>
    </row>
    <row r="25" spans="1:14" x14ac:dyDescent="0.25">
      <c r="B25">
        <f>B$5</f>
        <v>0.123</v>
      </c>
      <c r="C25" s="6">
        <f>G5</f>
        <v>5.1308999999999996</v>
      </c>
      <c r="D25" s="6">
        <f>G7</f>
        <v>5.9295</v>
      </c>
      <c r="E25" s="6">
        <f>G6</f>
        <v>4.3761000000000001</v>
      </c>
      <c r="F25" s="6">
        <f>G8</f>
        <v>4.1988000000000003</v>
      </c>
      <c r="I25" s="6">
        <f>N5</f>
        <v>1.9912000000000001</v>
      </c>
      <c r="J25" s="6">
        <f>N7</f>
        <v>1.8591</v>
      </c>
      <c r="K25" s="6">
        <f>N6</f>
        <v>2.0013000000000001</v>
      </c>
      <c r="L25" s="6">
        <f>N8</f>
        <v>1.8839999999999999</v>
      </c>
    </row>
    <row r="26" spans="1:14" x14ac:dyDescent="0.25">
      <c r="B26">
        <f>B$9</f>
        <v>0.245</v>
      </c>
      <c r="C26" s="6">
        <f>D9</f>
        <v>4.6609999999999996</v>
      </c>
      <c r="D26" s="6">
        <f>D11</f>
        <v>4.6257000000000001</v>
      </c>
      <c r="E26" s="6">
        <f>D10</f>
        <v>5.7008999999999999</v>
      </c>
      <c r="F26" s="6">
        <f>D12</f>
        <v>5.0659000000000001</v>
      </c>
      <c r="I26" s="6">
        <f>K9</f>
        <v>1.2983</v>
      </c>
      <c r="J26" s="6">
        <f>K11</f>
        <v>1.3587</v>
      </c>
      <c r="K26" s="6">
        <f>K10</f>
        <v>1.2808999999999999</v>
      </c>
      <c r="L26" s="6">
        <f>K12</f>
        <v>1.3513999999999999</v>
      </c>
    </row>
    <row r="27" spans="1:14" x14ac:dyDescent="0.25">
      <c r="B27">
        <f>B$9</f>
        <v>0.245</v>
      </c>
      <c r="C27" s="6">
        <f>E9</f>
        <v>5.5873999999999997</v>
      </c>
      <c r="D27" s="6">
        <f>E11</f>
        <v>4.9306000000000001</v>
      </c>
      <c r="E27" s="6">
        <f>E10</f>
        <v>5.0509000000000004</v>
      </c>
      <c r="F27" s="6">
        <f>E12</f>
        <v>4.4950000000000001</v>
      </c>
      <c r="I27" s="6">
        <f>L9</f>
        <v>1.2730999999999999</v>
      </c>
      <c r="J27" s="6">
        <f>L11</f>
        <v>1.3965000000000001</v>
      </c>
      <c r="K27" s="6">
        <f>L10</f>
        <v>1.2827</v>
      </c>
      <c r="L27" s="6">
        <f>L12</f>
        <v>1.4041999999999999</v>
      </c>
    </row>
    <row r="28" spans="1:14" x14ac:dyDescent="0.25">
      <c r="B28">
        <f>B$9</f>
        <v>0.245</v>
      </c>
      <c r="C28" s="6">
        <f>F9</f>
        <v>5.4360999999999997</v>
      </c>
      <c r="D28" s="6">
        <f>F11</f>
        <v>5.5542999999999996</v>
      </c>
      <c r="E28" s="6">
        <f>F10</f>
        <v>4.6582999999999997</v>
      </c>
      <c r="F28" s="6">
        <f>F12</f>
        <v>4.5190999999999999</v>
      </c>
      <c r="I28" s="6">
        <f>M9</f>
        <v>1.3072999999999999</v>
      </c>
      <c r="J28" s="6">
        <f>M11</f>
        <v>1.3958999999999999</v>
      </c>
      <c r="K28" s="6">
        <f>M10</f>
        <v>1.3219000000000001</v>
      </c>
      <c r="L28" s="6">
        <f>M12</f>
        <v>1.4146000000000001</v>
      </c>
    </row>
    <row r="29" spans="1:14" x14ac:dyDescent="0.25">
      <c r="B29">
        <f>B$9</f>
        <v>0.245</v>
      </c>
      <c r="C29" s="6">
        <f>G9</f>
        <v>4.3030999999999997</v>
      </c>
      <c r="D29" s="6">
        <f>G11</f>
        <v>5.3430999999999997</v>
      </c>
      <c r="E29" s="6">
        <f>G10</f>
        <v>6.7793999999999999</v>
      </c>
      <c r="F29" s="6">
        <f>G12</f>
        <v>4.2523999999999997</v>
      </c>
      <c r="I29" s="6">
        <f>N9</f>
        <v>1.2521</v>
      </c>
      <c r="J29" s="6">
        <f>N11</f>
        <v>1.3389</v>
      </c>
      <c r="K29" s="6">
        <f>N10</f>
        <v>1.2129000000000001</v>
      </c>
      <c r="L29" s="6">
        <f>N12</f>
        <v>1.3585</v>
      </c>
    </row>
    <row r="30" spans="1:14" x14ac:dyDescent="0.25">
      <c r="B30" s="23">
        <f>B$13</f>
        <v>0.61299999999999999</v>
      </c>
      <c r="C30" s="6">
        <f>D13</f>
        <v>3.5301999999999998</v>
      </c>
      <c r="D30" s="6">
        <f>D15</f>
        <v>4.1920999999999999</v>
      </c>
      <c r="E30" s="6">
        <f>D14</f>
        <v>4.5472000000000001</v>
      </c>
      <c r="F30" s="6">
        <f>D16</f>
        <v>3.9803000000000002</v>
      </c>
      <c r="I30" s="6">
        <f>K13</f>
        <v>0.68910000000000005</v>
      </c>
      <c r="J30" s="6">
        <f>K15</f>
        <v>0.876</v>
      </c>
      <c r="K30" s="6">
        <f>K14</f>
        <v>0.66590000000000005</v>
      </c>
      <c r="L30" s="6">
        <f>K16</f>
        <v>0.88100000000000001</v>
      </c>
    </row>
    <row r="31" spans="1:14" x14ac:dyDescent="0.25">
      <c r="B31" s="23">
        <f>B$13</f>
        <v>0.61299999999999999</v>
      </c>
      <c r="C31" s="6">
        <f>E13</f>
        <v>4.024</v>
      </c>
      <c r="D31" s="6">
        <f>E15</f>
        <v>4.3209999999999997</v>
      </c>
      <c r="E31" s="6">
        <f>E14</f>
        <v>3.9392999999999998</v>
      </c>
      <c r="F31" s="6">
        <f>E16</f>
        <v>3.6768999999999998</v>
      </c>
      <c r="I31" s="6">
        <f>L13</f>
        <v>0.65180000000000005</v>
      </c>
      <c r="J31" s="6">
        <f>L15</f>
        <v>0.77939999999999998</v>
      </c>
      <c r="K31" s="6">
        <f>L14</f>
        <v>0.65390000000000004</v>
      </c>
      <c r="L31" s="6">
        <f>L16</f>
        <v>0.79479999999999995</v>
      </c>
    </row>
    <row r="32" spans="1:14" x14ac:dyDescent="0.25">
      <c r="B32" s="23">
        <f>B$13</f>
        <v>0.61299999999999999</v>
      </c>
      <c r="C32" s="6">
        <f>F13</f>
        <v>4.1821000000000002</v>
      </c>
      <c r="D32" s="6">
        <f>F15</f>
        <v>4.4981</v>
      </c>
      <c r="E32" s="6">
        <f>F14</f>
        <v>3.7317</v>
      </c>
      <c r="F32" s="6">
        <f>F16</f>
        <v>3.488</v>
      </c>
      <c r="I32" s="6">
        <f>M13</f>
        <v>0.64359999999999995</v>
      </c>
      <c r="J32" s="6">
        <f>M15</f>
        <v>0.77810000000000001</v>
      </c>
      <c r="K32" s="6">
        <f>M14</f>
        <v>0.65539999999999998</v>
      </c>
      <c r="L32" s="6">
        <f>M16</f>
        <v>0.80320000000000003</v>
      </c>
    </row>
    <row r="33" spans="1:14" x14ac:dyDescent="0.25">
      <c r="B33" s="23">
        <f>B$13</f>
        <v>0.61299999999999999</v>
      </c>
      <c r="C33" s="6">
        <f>G13</f>
        <v>4.2072000000000003</v>
      </c>
      <c r="D33" s="6">
        <f>G15</f>
        <v>4.4188999999999998</v>
      </c>
      <c r="E33" s="6">
        <f>G14</f>
        <v>3.5832999999999999</v>
      </c>
      <c r="F33" s="6">
        <f>G16</f>
        <v>3.3426</v>
      </c>
      <c r="I33" s="6">
        <f>N13</f>
        <v>0.63439999999999996</v>
      </c>
      <c r="J33" s="6">
        <f>N15</f>
        <v>0.78069999999999995</v>
      </c>
      <c r="K33" s="6">
        <f>N14</f>
        <v>0.65100000000000002</v>
      </c>
      <c r="L33" s="6">
        <f>N16</f>
        <v>0.80740000000000001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6.6601999999999997</v>
      </c>
      <c r="D35" s="6">
        <f t="shared" ref="D35:F35" si="2">MAX(D22:D25)</f>
        <v>5.9295</v>
      </c>
      <c r="E35" s="6">
        <f t="shared" si="2"/>
        <v>6.6708999999999996</v>
      </c>
      <c r="F35" s="6">
        <f t="shared" si="2"/>
        <v>4.8132000000000001</v>
      </c>
      <c r="G35" s="6">
        <f>AVERAGE(C35,E35)</f>
        <v>6.6655499999999996</v>
      </c>
      <c r="H35" s="6">
        <f>AVERAGE(D35,F35)</f>
        <v>5.3713499999999996</v>
      </c>
      <c r="I35" s="6">
        <f>MAX(I22:I25)</f>
        <v>2.6566999999999998</v>
      </c>
      <c r="J35" s="6">
        <f t="shared" ref="J35:L35" si="3">MAX(J22:J25)</f>
        <v>1.9622999999999999</v>
      </c>
      <c r="K35" s="6">
        <f t="shared" si="3"/>
        <v>2.6366000000000001</v>
      </c>
      <c r="L35" s="6">
        <f t="shared" si="3"/>
        <v>1.9722999999999999</v>
      </c>
      <c r="M35" s="6">
        <f>AVERAGE(I35,K35)</f>
        <v>2.6466500000000002</v>
      </c>
      <c r="N35" s="6">
        <f>AVERAGE(J35,L35)</f>
        <v>1.9672999999999998</v>
      </c>
    </row>
    <row r="36" spans="1:14" x14ac:dyDescent="0.25">
      <c r="B36">
        <f>B$9</f>
        <v>0.245</v>
      </c>
      <c r="C36" s="6">
        <f>MAX(C26:C29)</f>
        <v>5.5873999999999997</v>
      </c>
      <c r="D36" s="6">
        <f t="shared" ref="D36:F36" si="4">MAX(D26:D29)</f>
        <v>5.5542999999999996</v>
      </c>
      <c r="E36" s="6">
        <f t="shared" si="4"/>
        <v>6.7793999999999999</v>
      </c>
      <c r="F36" s="6">
        <f t="shared" si="4"/>
        <v>5.0659000000000001</v>
      </c>
      <c r="G36" s="6">
        <f t="shared" ref="G36:G37" si="5">AVERAGE(C36,E36)</f>
        <v>6.1833999999999998</v>
      </c>
      <c r="H36" s="6">
        <f t="shared" ref="H36:H37" si="6">AVERAGE(D36,F36)</f>
        <v>5.3101000000000003</v>
      </c>
      <c r="I36" s="6">
        <f>MAX(I26:I29)</f>
        <v>1.3072999999999999</v>
      </c>
      <c r="J36" s="6">
        <f t="shared" ref="J36:L36" si="7">MAX(J26:J29)</f>
        <v>1.3965000000000001</v>
      </c>
      <c r="K36" s="6">
        <f t="shared" si="7"/>
        <v>1.3219000000000001</v>
      </c>
      <c r="L36" s="6">
        <f t="shared" si="7"/>
        <v>1.4146000000000001</v>
      </c>
      <c r="M36" s="6">
        <f t="shared" ref="M36:M37" si="8">AVERAGE(I36,K36)</f>
        <v>1.3146</v>
      </c>
      <c r="N36" s="6">
        <f t="shared" ref="N36:N37" si="9">AVERAGE(J36,L36)</f>
        <v>1.4055500000000001</v>
      </c>
    </row>
    <row r="37" spans="1:14" x14ac:dyDescent="0.25">
      <c r="B37" s="23">
        <f>B$13</f>
        <v>0.61299999999999999</v>
      </c>
      <c r="C37" s="6">
        <f>MAX(C30:C33)</f>
        <v>4.2072000000000003</v>
      </c>
      <c r="D37" s="6">
        <f t="shared" ref="D37:F37" si="10">MAX(D30:D33)</f>
        <v>4.4981</v>
      </c>
      <c r="E37" s="6">
        <f t="shared" si="10"/>
        <v>4.5472000000000001</v>
      </c>
      <c r="F37" s="6">
        <f t="shared" si="10"/>
        <v>3.9803000000000002</v>
      </c>
      <c r="G37" s="6">
        <f t="shared" si="5"/>
        <v>4.3772000000000002</v>
      </c>
      <c r="H37" s="6">
        <f t="shared" si="6"/>
        <v>4.2392000000000003</v>
      </c>
      <c r="I37" s="6">
        <f>MAX(I30:I33)</f>
        <v>0.68910000000000005</v>
      </c>
      <c r="J37" s="6">
        <f t="shared" ref="J37:L37" si="11">MAX(J30:J33)</f>
        <v>0.876</v>
      </c>
      <c r="K37" s="6">
        <f t="shared" si="11"/>
        <v>0.66590000000000005</v>
      </c>
      <c r="L37" s="6">
        <f t="shared" si="11"/>
        <v>0.88100000000000001</v>
      </c>
      <c r="M37" s="6">
        <f t="shared" si="8"/>
        <v>0.67749999999999999</v>
      </c>
      <c r="N37" s="6">
        <f t="shared" si="9"/>
        <v>0.87850000000000006</v>
      </c>
    </row>
    <row r="39" spans="1:14" x14ac:dyDescent="0.25">
      <c r="A39" t="s">
        <v>49</v>
      </c>
      <c r="B39">
        <f>B22</f>
        <v>0.123</v>
      </c>
      <c r="C39" s="6">
        <f>MIN(C22:C25)</f>
        <v>4.7557999999999998</v>
      </c>
      <c r="D39" s="6">
        <f t="shared" ref="D39:F39" si="12">MIN(D22:D25)</f>
        <v>5.3433000000000002</v>
      </c>
      <c r="E39" s="6">
        <f t="shared" si="12"/>
        <v>4.3761000000000001</v>
      </c>
      <c r="F39" s="6">
        <f t="shared" si="12"/>
        <v>4.1988000000000003</v>
      </c>
      <c r="G39" s="6">
        <f>AVERAGE(C39,E39)</f>
        <v>4.56595</v>
      </c>
      <c r="H39" s="6">
        <f>AVERAGE(D39,F39)</f>
        <v>4.7710500000000007</v>
      </c>
      <c r="I39" s="6">
        <f>MIN(I22:I25)</f>
        <v>1.8156000000000001</v>
      </c>
      <c r="J39" s="6">
        <f t="shared" ref="J39:L39" si="13">MIN(J22:J25)</f>
        <v>1.7903</v>
      </c>
      <c r="K39" s="6">
        <f t="shared" si="13"/>
        <v>1.8126</v>
      </c>
      <c r="L39" s="6">
        <f t="shared" si="13"/>
        <v>1.7990999999999999</v>
      </c>
      <c r="M39" s="6">
        <f>AVERAGE(I39,K39)</f>
        <v>1.8141</v>
      </c>
      <c r="N39" s="6">
        <f>AVERAGE(J39,L39)</f>
        <v>1.7947</v>
      </c>
    </row>
    <row r="40" spans="1:14" x14ac:dyDescent="0.25">
      <c r="B40">
        <f>B26</f>
        <v>0.245</v>
      </c>
      <c r="C40" s="6">
        <f>MIN(C26:C29)</f>
        <v>4.3030999999999997</v>
      </c>
      <c r="D40" s="6">
        <f t="shared" ref="D40:F40" si="14">MIN(D26:D29)</f>
        <v>4.6257000000000001</v>
      </c>
      <c r="E40" s="6">
        <f t="shared" si="14"/>
        <v>4.6582999999999997</v>
      </c>
      <c r="F40" s="6">
        <f t="shared" si="14"/>
        <v>4.2523999999999997</v>
      </c>
      <c r="G40" s="6">
        <f t="shared" ref="G40:G41" si="15">AVERAGE(C40,E40)</f>
        <v>4.4806999999999997</v>
      </c>
      <c r="H40" s="6">
        <f t="shared" ref="H40:H41" si="16">AVERAGE(D40,F40)</f>
        <v>4.4390499999999999</v>
      </c>
      <c r="I40" s="6">
        <f>MIN(I26:I29)</f>
        <v>1.2521</v>
      </c>
      <c r="J40" s="6">
        <f t="shared" ref="J40:L40" si="17">MIN(J26:J29)</f>
        <v>1.3389</v>
      </c>
      <c r="K40" s="6">
        <f t="shared" si="17"/>
        <v>1.2129000000000001</v>
      </c>
      <c r="L40" s="6">
        <f t="shared" si="17"/>
        <v>1.3513999999999999</v>
      </c>
      <c r="M40" s="6">
        <f t="shared" ref="M40:M41" si="18">AVERAGE(I40,K40)</f>
        <v>1.2324999999999999</v>
      </c>
      <c r="N40" s="6">
        <f t="shared" ref="N40:N41" si="19">AVERAGE(J40,L40)</f>
        <v>1.3451499999999998</v>
      </c>
    </row>
    <row r="41" spans="1:14" x14ac:dyDescent="0.25">
      <c r="B41" s="23">
        <f>B30</f>
        <v>0.61299999999999999</v>
      </c>
      <c r="C41" s="6">
        <f>MIN(C30:C33)</f>
        <v>3.5301999999999998</v>
      </c>
      <c r="D41" s="6">
        <f t="shared" ref="D41:F41" si="20">MIN(D30:D33)</f>
        <v>4.1920999999999999</v>
      </c>
      <c r="E41" s="6">
        <f t="shared" si="20"/>
        <v>3.5832999999999999</v>
      </c>
      <c r="F41" s="6">
        <f t="shared" si="20"/>
        <v>3.3426</v>
      </c>
      <c r="G41" s="6">
        <f t="shared" si="15"/>
        <v>3.5567500000000001</v>
      </c>
      <c r="H41" s="6">
        <f t="shared" si="16"/>
        <v>3.76735</v>
      </c>
      <c r="I41" s="6">
        <f>MIN(I30:I33)</f>
        <v>0.63439999999999996</v>
      </c>
      <c r="J41" s="6">
        <f t="shared" ref="J41:L41" si="21">MIN(J30:J33)</f>
        <v>0.77810000000000001</v>
      </c>
      <c r="K41" s="6">
        <f t="shared" si="21"/>
        <v>0.65100000000000002</v>
      </c>
      <c r="L41" s="6">
        <f t="shared" si="21"/>
        <v>0.79479999999999995</v>
      </c>
      <c r="M41" s="6">
        <f t="shared" si="18"/>
        <v>0.64270000000000005</v>
      </c>
      <c r="N41" s="6">
        <f t="shared" si="19"/>
        <v>0.78644999999999998</v>
      </c>
    </row>
    <row r="47" spans="1:14" x14ac:dyDescent="0.25">
      <c r="G47" s="82" t="s">
        <v>97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0.123</v>
      </c>
      <c r="J48" s="79"/>
      <c r="K48" s="94">
        <v>0.245</v>
      </c>
      <c r="L48" s="94"/>
      <c r="M48" s="94">
        <v>0.61299999999999999</v>
      </c>
      <c r="N48" s="94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5.1603000000000003</v>
      </c>
      <c r="J50" s="41">
        <v>5.5545</v>
      </c>
      <c r="K50" s="41">
        <v>4.6609999999999996</v>
      </c>
      <c r="L50" s="41">
        <v>4.6257000000000001</v>
      </c>
      <c r="M50" s="41">
        <v>3.5301999999999998</v>
      </c>
      <c r="N50" s="41">
        <v>4.1920999999999999</v>
      </c>
    </row>
    <row r="51" spans="7:14" x14ac:dyDescent="0.25">
      <c r="G51" s="79"/>
      <c r="H51" s="40" t="s">
        <v>78</v>
      </c>
      <c r="I51" s="41">
        <v>4.7557999999999998</v>
      </c>
      <c r="J51" s="41">
        <v>5.3433000000000002</v>
      </c>
      <c r="K51" s="41">
        <v>5.5873999999999997</v>
      </c>
      <c r="L51" s="41">
        <v>4.9306000000000001</v>
      </c>
      <c r="M51" s="41">
        <v>4.024</v>
      </c>
      <c r="N51" s="41">
        <v>4.3209999999999997</v>
      </c>
    </row>
    <row r="52" spans="7:14" x14ac:dyDescent="0.25">
      <c r="G52" s="79"/>
      <c r="H52" s="40" t="s">
        <v>79</v>
      </c>
      <c r="I52" s="41">
        <v>6.6601999999999997</v>
      </c>
      <c r="J52" s="41">
        <v>5.5545</v>
      </c>
      <c r="K52" s="41">
        <v>5.4360999999999997</v>
      </c>
      <c r="L52" s="41">
        <v>5.5542999999999996</v>
      </c>
      <c r="M52" s="41">
        <v>4.1821000000000002</v>
      </c>
      <c r="N52" s="41">
        <v>4.4981</v>
      </c>
    </row>
    <row r="53" spans="7:14" x14ac:dyDescent="0.25">
      <c r="G53" s="79"/>
      <c r="H53" s="40" t="s">
        <v>80</v>
      </c>
      <c r="I53" s="41">
        <v>5.1308999999999996</v>
      </c>
      <c r="J53" s="41">
        <v>5.9295</v>
      </c>
      <c r="K53" s="41">
        <v>4.3030999999999997</v>
      </c>
      <c r="L53" s="41">
        <v>5.3430999999999997</v>
      </c>
      <c r="M53" s="41">
        <v>4.2072000000000003</v>
      </c>
      <c r="N53" s="41">
        <v>4.4188999999999998</v>
      </c>
    </row>
    <row r="54" spans="7:14" x14ac:dyDescent="0.25">
      <c r="G54" s="79"/>
      <c r="H54" s="40" t="s">
        <v>25</v>
      </c>
      <c r="I54" s="42">
        <f t="shared" ref="I54:N54" si="22">AVERAGE(I50:I53)</f>
        <v>5.4268000000000001</v>
      </c>
      <c r="J54" s="42">
        <f t="shared" si="22"/>
        <v>5.5954500000000005</v>
      </c>
      <c r="K54" s="42">
        <f t="shared" si="22"/>
        <v>4.9969000000000001</v>
      </c>
      <c r="L54" s="42">
        <f t="shared" si="22"/>
        <v>5.1134249999999994</v>
      </c>
      <c r="M54" s="42">
        <f t="shared" si="22"/>
        <v>3.9858750000000001</v>
      </c>
      <c r="N54" s="42">
        <f t="shared" si="22"/>
        <v>4.3575249999999999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2.6566999999999998</v>
      </c>
      <c r="J56" s="41">
        <v>1.9622999999999999</v>
      </c>
      <c r="K56" s="41">
        <v>1.2983</v>
      </c>
      <c r="L56" s="41">
        <v>1.3587</v>
      </c>
      <c r="M56" s="41">
        <v>0.68910000000000005</v>
      </c>
      <c r="N56" s="41">
        <v>0.876</v>
      </c>
    </row>
    <row r="57" spans="7:14" x14ac:dyDescent="0.25">
      <c r="G57" s="79"/>
      <c r="H57" s="40" t="s">
        <v>78</v>
      </c>
      <c r="I57" s="41">
        <v>1.8156000000000001</v>
      </c>
      <c r="J57" s="41">
        <v>1.7903</v>
      </c>
      <c r="K57" s="41">
        <v>1.2730999999999999</v>
      </c>
      <c r="L57" s="41">
        <v>1.3965000000000001</v>
      </c>
      <c r="M57" s="41">
        <v>0.65180000000000005</v>
      </c>
      <c r="N57" s="41">
        <v>0.77939999999999998</v>
      </c>
    </row>
    <row r="58" spans="7:14" x14ac:dyDescent="0.25">
      <c r="G58" s="79"/>
      <c r="H58" s="40" t="s">
        <v>79</v>
      </c>
      <c r="I58" s="41">
        <v>2.4485999999999999</v>
      </c>
      <c r="J58" s="41">
        <v>1.8134999999999999</v>
      </c>
      <c r="K58" s="41">
        <v>1.3072999999999999</v>
      </c>
      <c r="L58" s="41">
        <v>1.3958999999999999</v>
      </c>
      <c r="M58" s="41">
        <v>0.64359999999999995</v>
      </c>
      <c r="N58" s="41">
        <v>0.77810000000000001</v>
      </c>
    </row>
    <row r="59" spans="7:14" x14ac:dyDescent="0.25">
      <c r="G59" s="79"/>
      <c r="H59" s="40" t="s">
        <v>80</v>
      </c>
      <c r="I59" s="41">
        <v>1.9912000000000001</v>
      </c>
      <c r="J59" s="41">
        <v>1.8591</v>
      </c>
      <c r="K59" s="41">
        <v>1.2521</v>
      </c>
      <c r="L59" s="41">
        <v>1.3389</v>
      </c>
      <c r="M59" s="41">
        <v>0.63439999999999996</v>
      </c>
      <c r="N59" s="41">
        <v>0.78069999999999995</v>
      </c>
    </row>
    <row r="60" spans="7:14" x14ac:dyDescent="0.25">
      <c r="G60" s="79"/>
      <c r="H60" s="40" t="s">
        <v>25</v>
      </c>
      <c r="I60" s="42">
        <f t="shared" ref="I60:N60" si="23">AVERAGE(I56:I59)</f>
        <v>2.2280249999999997</v>
      </c>
      <c r="J60" s="42">
        <f t="shared" si="23"/>
        <v>1.8563000000000001</v>
      </c>
      <c r="K60" s="42">
        <f t="shared" si="23"/>
        <v>1.2826999999999997</v>
      </c>
      <c r="L60" s="42">
        <f t="shared" si="23"/>
        <v>1.3725000000000001</v>
      </c>
      <c r="M60" s="42">
        <f t="shared" si="23"/>
        <v>0.654725</v>
      </c>
      <c r="N60" s="42">
        <f t="shared" si="23"/>
        <v>0.80354999999999999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ABEB-0C39-4D7B-8324-36E7E9FF0A34}">
  <sheetPr codeName="Sheet17"/>
  <dimension ref="A1:Z60"/>
  <sheetViews>
    <sheetView zoomScale="70" zoomScaleNormal="70" workbookViewId="0">
      <selection activeCell="P59" sqref="P59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0.123</v>
      </c>
      <c r="T4" s="17" t="s">
        <v>3</v>
      </c>
      <c r="U4" s="17">
        <v>87</v>
      </c>
      <c r="V4" s="17">
        <v>99</v>
      </c>
      <c r="W4" s="17">
        <v>100</v>
      </c>
      <c r="X4" s="17">
        <v>110</v>
      </c>
      <c r="Y4" s="58">
        <v>0.625</v>
      </c>
      <c r="Z4" s="58">
        <v>3.5000000000000003E-2</v>
      </c>
    </row>
    <row r="5" spans="1:26" x14ac:dyDescent="0.25">
      <c r="A5" s="69" t="s">
        <v>26</v>
      </c>
      <c r="B5" s="53">
        <v>0.123</v>
      </c>
      <c r="C5" s="59" t="s">
        <v>3</v>
      </c>
      <c r="D5" s="20">
        <v>10.488</v>
      </c>
      <c r="E5" s="9">
        <v>9.9210999999999991</v>
      </c>
      <c r="F5" s="9">
        <v>10.6614</v>
      </c>
      <c r="G5" s="9">
        <v>11.281499999999999</v>
      </c>
      <c r="H5" s="12">
        <f t="shared" ref="H5:H16" si="0">AVERAGE(D5:G5)</f>
        <v>10.587999999999999</v>
      </c>
      <c r="I5" s="12">
        <v>13.4467</v>
      </c>
      <c r="K5" s="20">
        <v>4.3205999999999998</v>
      </c>
      <c r="L5" s="9">
        <v>4.1578999999999997</v>
      </c>
      <c r="M5" s="9">
        <v>4.7119999999999997</v>
      </c>
      <c r="N5" s="9">
        <v>4.7812999999999999</v>
      </c>
      <c r="O5" s="12">
        <f t="shared" ref="O5:O16" si="1">AVERAGE(K5:N5)</f>
        <v>4.4929500000000004</v>
      </c>
      <c r="P5" s="12">
        <v>2.1962999999999999</v>
      </c>
      <c r="R5" s="76"/>
      <c r="S5" s="56"/>
      <c r="T5" s="17" t="s">
        <v>2</v>
      </c>
      <c r="U5" s="17">
        <v>30</v>
      </c>
      <c r="V5" s="17">
        <v>36</v>
      </c>
      <c r="W5" s="17">
        <v>40</v>
      </c>
      <c r="X5" s="17">
        <v>44</v>
      </c>
      <c r="Y5" s="58"/>
      <c r="Z5" s="58"/>
    </row>
    <row r="6" spans="1:26" x14ac:dyDescent="0.25">
      <c r="A6" s="70"/>
      <c r="B6" s="54"/>
      <c r="C6" s="60"/>
      <c r="D6" s="21">
        <v>6.6829000000000001</v>
      </c>
      <c r="E6" s="7">
        <v>6.3342000000000001</v>
      </c>
      <c r="F6" s="7">
        <v>6.3571</v>
      </c>
      <c r="G6" s="7">
        <v>6.3628999999999998</v>
      </c>
      <c r="H6" s="13">
        <f t="shared" si="0"/>
        <v>6.4342749999999995</v>
      </c>
      <c r="I6" s="13"/>
      <c r="K6" s="21">
        <v>4.3662999999999998</v>
      </c>
      <c r="L6" s="7">
        <v>4.2001999999999997</v>
      </c>
      <c r="M6" s="7">
        <v>4.7645999999999997</v>
      </c>
      <c r="N6" s="7">
        <v>4.8460999999999999</v>
      </c>
      <c r="O6" s="13">
        <f t="shared" si="1"/>
        <v>4.5442999999999998</v>
      </c>
      <c r="P6" s="13"/>
      <c r="R6" s="76"/>
      <c r="S6" s="90">
        <f>B9</f>
        <v>0.245</v>
      </c>
      <c r="T6" s="17" t="s">
        <v>3</v>
      </c>
      <c r="U6" s="17">
        <v>95</v>
      </c>
      <c r="V6" s="17">
        <v>87</v>
      </c>
      <c r="W6" s="17">
        <v>96</v>
      </c>
      <c r="X6" s="17">
        <v>91</v>
      </c>
      <c r="Y6" s="58">
        <v>0.625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9.9090000000000007</v>
      </c>
      <c r="E7" s="9">
        <v>10.488899999999999</v>
      </c>
      <c r="F7" s="9">
        <v>11.049799999999999</v>
      </c>
      <c r="G7" s="9">
        <v>11.2371</v>
      </c>
      <c r="H7" s="14">
        <f t="shared" si="0"/>
        <v>10.671199999999999</v>
      </c>
      <c r="I7" s="14">
        <v>11.091699999999999</v>
      </c>
      <c r="J7" s="8"/>
      <c r="K7" s="20">
        <v>5.9132999999999996</v>
      </c>
      <c r="L7" s="9">
        <v>5.3465999999999996</v>
      </c>
      <c r="M7" s="9">
        <v>5.4249000000000001</v>
      </c>
      <c r="N7" s="9">
        <v>5.1319999999999997</v>
      </c>
      <c r="O7" s="14">
        <f t="shared" si="1"/>
        <v>5.4542000000000002</v>
      </c>
      <c r="P7" s="14">
        <v>1.9595</v>
      </c>
      <c r="R7" s="76"/>
      <c r="S7" s="90"/>
      <c r="T7" s="17" t="s">
        <v>2</v>
      </c>
      <c r="U7" s="17">
        <v>77</v>
      </c>
      <c r="V7" s="17">
        <v>74</v>
      </c>
      <c r="W7" s="17">
        <v>39</v>
      </c>
      <c r="X7" s="17">
        <v>116</v>
      </c>
      <c r="Y7" s="58"/>
      <c r="Z7" s="58"/>
    </row>
    <row r="8" spans="1:26" x14ac:dyDescent="0.25">
      <c r="A8" s="70"/>
      <c r="B8" s="55"/>
      <c r="C8" s="60"/>
      <c r="D8" s="21">
        <v>30.812609999999999</v>
      </c>
      <c r="E8" s="7">
        <v>19.896599999999999</v>
      </c>
      <c r="F8" s="7">
        <v>17.308599999999998</v>
      </c>
      <c r="G8" s="7">
        <v>15.7736</v>
      </c>
      <c r="H8" s="13">
        <f>AVERAGE(D8:G8)</f>
        <v>20.9478525</v>
      </c>
      <c r="I8" s="13"/>
      <c r="J8" s="11"/>
      <c r="K8" s="21">
        <v>5.7426000000000004</v>
      </c>
      <c r="L8" s="7">
        <v>5.2565</v>
      </c>
      <c r="M8" s="7">
        <v>5.3613999999999997</v>
      </c>
      <c r="N8" s="7">
        <v>5.0854999999999997</v>
      </c>
      <c r="O8" s="13">
        <f t="shared" si="1"/>
        <v>5.3615000000000004</v>
      </c>
      <c r="P8" s="13"/>
      <c r="R8" s="76"/>
      <c r="S8" s="90">
        <f>B13</f>
        <v>0.61299999999999999</v>
      </c>
      <c r="T8" s="17" t="s">
        <v>3</v>
      </c>
      <c r="U8" s="17">
        <v>126</v>
      </c>
      <c r="V8" s="17">
        <v>91</v>
      </c>
      <c r="W8" s="17">
        <v>87</v>
      </c>
      <c r="X8" s="17">
        <v>111</v>
      </c>
      <c r="Y8" s="58">
        <v>0.625</v>
      </c>
      <c r="Z8" s="57">
        <v>6.3E-2</v>
      </c>
    </row>
    <row r="9" spans="1:26" x14ac:dyDescent="0.25">
      <c r="A9" s="70"/>
      <c r="B9" s="91">
        <v>0.245</v>
      </c>
      <c r="C9" s="59" t="s">
        <v>3</v>
      </c>
      <c r="D9" s="20">
        <v>9.9268000000000001</v>
      </c>
      <c r="E9" s="9">
        <v>10.5769</v>
      </c>
      <c r="F9" s="9">
        <v>10.8895</v>
      </c>
      <c r="G9" s="9">
        <v>10.719200000000001</v>
      </c>
      <c r="H9" s="12">
        <f t="shared" si="0"/>
        <v>10.5281</v>
      </c>
      <c r="I9" s="12">
        <v>10.705299999999999</v>
      </c>
      <c r="K9" s="20">
        <v>3.1831</v>
      </c>
      <c r="L9" s="9">
        <v>3.1897000000000002</v>
      </c>
      <c r="M9" s="9">
        <v>3.1541999999999999</v>
      </c>
      <c r="N9" s="9">
        <v>3.0308999999999999</v>
      </c>
      <c r="O9" s="12">
        <f t="shared" si="1"/>
        <v>3.139475</v>
      </c>
      <c r="P9" s="12">
        <v>2.2124000000000001</v>
      </c>
      <c r="R9" s="76"/>
      <c r="S9" s="90"/>
      <c r="T9" s="17" t="s">
        <v>2</v>
      </c>
      <c r="U9" s="17">
        <v>88</v>
      </c>
      <c r="V9" s="17">
        <v>88</v>
      </c>
      <c r="W9" s="17">
        <v>107</v>
      </c>
      <c r="X9" s="17">
        <v>91</v>
      </c>
      <c r="Y9" s="58"/>
      <c r="Z9" s="57"/>
    </row>
    <row r="10" spans="1:26" x14ac:dyDescent="0.25">
      <c r="A10" s="70"/>
      <c r="B10" s="92"/>
      <c r="C10" s="60"/>
      <c r="D10" s="21">
        <v>11.3962</v>
      </c>
      <c r="E10" s="7">
        <v>10.6058</v>
      </c>
      <c r="F10" s="7">
        <v>9.3745999999999992</v>
      </c>
      <c r="G10" s="7">
        <v>9.4016000000000002</v>
      </c>
      <c r="H10" s="13">
        <f t="shared" si="0"/>
        <v>10.194550000000001</v>
      </c>
      <c r="I10" s="13"/>
      <c r="K10" s="21">
        <v>3.1625000000000001</v>
      </c>
      <c r="L10" s="7">
        <v>3.1892999999999998</v>
      </c>
      <c r="M10" s="7">
        <v>3.1766000000000001</v>
      </c>
      <c r="N10" s="7">
        <v>3.0487000000000002</v>
      </c>
      <c r="O10" s="13">
        <f t="shared" si="1"/>
        <v>3.1442749999999999</v>
      </c>
      <c r="P10" s="13"/>
    </row>
    <row r="11" spans="1:26" x14ac:dyDescent="0.25">
      <c r="A11" s="70"/>
      <c r="B11" s="92"/>
      <c r="C11" s="59" t="s">
        <v>2</v>
      </c>
      <c r="D11" s="20">
        <v>10.3148</v>
      </c>
      <c r="E11" s="9">
        <v>10.870900000000001</v>
      </c>
      <c r="F11" s="9">
        <v>11.650600000000001</v>
      </c>
      <c r="G11" s="9">
        <v>11.255800000000001</v>
      </c>
      <c r="H11" s="12">
        <f t="shared" si="0"/>
        <v>11.023025000000001</v>
      </c>
      <c r="I11" s="12">
        <v>13.0189</v>
      </c>
      <c r="K11" s="20">
        <v>3.9001999999999999</v>
      </c>
      <c r="L11" s="9">
        <v>3.5257000000000001</v>
      </c>
      <c r="M11" s="9">
        <v>3.7319</v>
      </c>
      <c r="N11" s="9">
        <v>3.92</v>
      </c>
      <c r="O11" s="12">
        <f t="shared" si="1"/>
        <v>3.76945</v>
      </c>
      <c r="P11" s="12">
        <v>2.8208000000000002</v>
      </c>
    </row>
    <row r="12" spans="1:26" x14ac:dyDescent="0.25">
      <c r="A12" s="70"/>
      <c r="B12" s="93"/>
      <c r="C12" s="60"/>
      <c r="D12" s="21">
        <v>10.271599999999999</v>
      </c>
      <c r="E12" s="7">
        <v>9.3947000000000003</v>
      </c>
      <c r="F12" s="7">
        <v>9.3740000000000006</v>
      </c>
      <c r="G12" s="7">
        <v>8.8777000000000008</v>
      </c>
      <c r="H12" s="13">
        <f t="shared" si="0"/>
        <v>9.4795000000000016</v>
      </c>
      <c r="I12" s="13"/>
      <c r="K12" s="21">
        <v>3.9007000000000001</v>
      </c>
      <c r="L12" s="7">
        <v>3.5442</v>
      </c>
      <c r="M12" s="7">
        <v>3.7652000000000001</v>
      </c>
      <c r="N12" s="7">
        <v>3.9544999999999999</v>
      </c>
      <c r="O12" s="13">
        <f t="shared" si="1"/>
        <v>3.79115</v>
      </c>
      <c r="P12" s="13"/>
    </row>
    <row r="13" spans="1:26" x14ac:dyDescent="0.25">
      <c r="A13" s="70"/>
      <c r="B13" s="91">
        <v>0.61299999999999999</v>
      </c>
      <c r="C13" s="59" t="s">
        <v>3</v>
      </c>
      <c r="D13" s="20">
        <v>8.7499000000000002</v>
      </c>
      <c r="E13" s="9">
        <v>9.2912999999999997</v>
      </c>
      <c r="F13" s="9">
        <v>9.0045999999999999</v>
      </c>
      <c r="G13" s="9">
        <v>9.4573999999999998</v>
      </c>
      <c r="H13" s="12">
        <f t="shared" si="0"/>
        <v>9.1257999999999999</v>
      </c>
      <c r="I13" s="12">
        <v>10.869300000000001</v>
      </c>
      <c r="K13" s="20">
        <v>1.5531999999999999</v>
      </c>
      <c r="L13" s="9">
        <v>1.5647</v>
      </c>
      <c r="M13" s="9">
        <v>1.5061</v>
      </c>
      <c r="N13" s="9">
        <v>1.5419</v>
      </c>
      <c r="O13" s="12">
        <f t="shared" si="1"/>
        <v>1.5414749999999999</v>
      </c>
      <c r="P13" s="12">
        <v>2.8622000000000001</v>
      </c>
    </row>
    <row r="14" spans="1:26" x14ac:dyDescent="0.25">
      <c r="A14" s="70"/>
      <c r="B14" s="92"/>
      <c r="C14" s="60"/>
      <c r="D14" s="21">
        <v>8.7690000000000001</v>
      </c>
      <c r="E14" s="7">
        <v>8.1143000000000001</v>
      </c>
      <c r="F14" s="7">
        <v>7.8456999999999999</v>
      </c>
      <c r="G14" s="7">
        <v>7.5936000000000003</v>
      </c>
      <c r="H14" s="13">
        <f t="shared" si="0"/>
        <v>8.0806500000000003</v>
      </c>
      <c r="I14" s="13"/>
      <c r="K14" s="21">
        <v>1.5528</v>
      </c>
      <c r="L14" s="7">
        <v>1.5893999999999999</v>
      </c>
      <c r="M14" s="7">
        <v>1.5299</v>
      </c>
      <c r="N14" s="7">
        <v>1.581</v>
      </c>
      <c r="O14" s="13">
        <f>AVERAGE(K14:N14)</f>
        <v>1.563275</v>
      </c>
      <c r="P14" s="13"/>
    </row>
    <row r="15" spans="1:26" x14ac:dyDescent="0.25">
      <c r="A15" s="70"/>
      <c r="B15" s="92"/>
      <c r="C15" s="59" t="s">
        <v>2</v>
      </c>
      <c r="D15" s="20">
        <v>9.9201999999999995</v>
      </c>
      <c r="E15" s="9">
        <v>9.8369</v>
      </c>
      <c r="F15" s="9">
        <v>9.9818999999999996</v>
      </c>
      <c r="G15" s="9">
        <v>10.329499999999999</v>
      </c>
      <c r="H15" s="12">
        <f t="shared" si="0"/>
        <v>10.017125</v>
      </c>
      <c r="I15" s="12">
        <v>11.974</v>
      </c>
      <c r="K15" s="20">
        <v>2.0848</v>
      </c>
      <c r="L15" s="9">
        <v>2.0528</v>
      </c>
      <c r="M15" s="9">
        <v>2.0909</v>
      </c>
      <c r="N15" s="9">
        <v>2.0413999999999999</v>
      </c>
      <c r="O15" s="12">
        <f t="shared" si="1"/>
        <v>2.067475</v>
      </c>
      <c r="P15" s="12">
        <v>3.6320999999999999</v>
      </c>
    </row>
    <row r="16" spans="1:26" x14ac:dyDescent="0.25">
      <c r="A16" s="71"/>
      <c r="B16" s="93"/>
      <c r="C16" s="60"/>
      <c r="D16" s="21">
        <v>8.3284000000000002</v>
      </c>
      <c r="E16" s="7">
        <v>7.8636999999999997</v>
      </c>
      <c r="F16" s="7">
        <v>7.6650999999999998</v>
      </c>
      <c r="G16" s="7">
        <v>7.5613999999999999</v>
      </c>
      <c r="H16" s="13">
        <f t="shared" si="0"/>
        <v>7.8546499999999995</v>
      </c>
      <c r="I16" s="13"/>
      <c r="K16" s="21">
        <v>2.1153</v>
      </c>
      <c r="L16" s="7">
        <v>2.0912000000000002</v>
      </c>
      <c r="M16" s="7">
        <v>2.1366000000000001</v>
      </c>
      <c r="N16" s="7">
        <v>2.0956999999999999</v>
      </c>
      <c r="O16" s="13">
        <f t="shared" si="1"/>
        <v>2.1097000000000001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10.488</v>
      </c>
      <c r="D22" s="6">
        <f>D7</f>
        <v>9.9090000000000007</v>
      </c>
      <c r="E22" s="6">
        <f>D6</f>
        <v>6.6829000000000001</v>
      </c>
      <c r="F22" s="6">
        <f>D8</f>
        <v>30.812609999999999</v>
      </c>
      <c r="I22" s="6">
        <f>K5</f>
        <v>4.3205999999999998</v>
      </c>
      <c r="J22" s="6">
        <f>K7</f>
        <v>5.9132999999999996</v>
      </c>
      <c r="K22" s="6">
        <f>K6</f>
        <v>4.3662999999999998</v>
      </c>
      <c r="L22" s="6">
        <f>K8</f>
        <v>5.7426000000000004</v>
      </c>
    </row>
    <row r="23" spans="1:14" x14ac:dyDescent="0.25">
      <c r="B23">
        <f>B$5</f>
        <v>0.123</v>
      </c>
      <c r="C23" s="6">
        <f>E5</f>
        <v>9.9210999999999991</v>
      </c>
      <c r="D23" s="6">
        <f>E7</f>
        <v>10.488899999999999</v>
      </c>
      <c r="E23" s="6">
        <f>E6</f>
        <v>6.3342000000000001</v>
      </c>
      <c r="F23" s="6">
        <f>E8</f>
        <v>19.896599999999999</v>
      </c>
      <c r="I23" s="6">
        <f>L5</f>
        <v>4.1578999999999997</v>
      </c>
      <c r="J23" s="6">
        <f>L7</f>
        <v>5.3465999999999996</v>
      </c>
      <c r="K23" s="6">
        <f>L6</f>
        <v>4.2001999999999997</v>
      </c>
      <c r="L23" s="6">
        <f>L8</f>
        <v>5.2565</v>
      </c>
    </row>
    <row r="24" spans="1:14" x14ac:dyDescent="0.25">
      <c r="B24">
        <f>B$5</f>
        <v>0.123</v>
      </c>
      <c r="C24" s="6">
        <f>F5</f>
        <v>10.6614</v>
      </c>
      <c r="D24" s="6">
        <f>F7</f>
        <v>11.049799999999999</v>
      </c>
      <c r="E24" s="6">
        <f>F6</f>
        <v>6.3571</v>
      </c>
      <c r="F24" s="6">
        <f>F8</f>
        <v>17.308599999999998</v>
      </c>
      <c r="I24" s="6">
        <f>M5</f>
        <v>4.7119999999999997</v>
      </c>
      <c r="J24" s="6">
        <f>M7</f>
        <v>5.4249000000000001</v>
      </c>
      <c r="K24" s="6">
        <f>M6</f>
        <v>4.7645999999999997</v>
      </c>
      <c r="L24" s="6">
        <f>M8</f>
        <v>5.3613999999999997</v>
      </c>
    </row>
    <row r="25" spans="1:14" x14ac:dyDescent="0.25">
      <c r="B25">
        <f>B$5</f>
        <v>0.123</v>
      </c>
      <c r="C25" s="6">
        <f>G5</f>
        <v>11.281499999999999</v>
      </c>
      <c r="D25" s="6">
        <f>G7</f>
        <v>11.2371</v>
      </c>
      <c r="E25" s="6">
        <f>G6</f>
        <v>6.3628999999999998</v>
      </c>
      <c r="F25" s="6">
        <f>G8</f>
        <v>15.7736</v>
      </c>
      <c r="I25" s="6">
        <f>N5</f>
        <v>4.7812999999999999</v>
      </c>
      <c r="J25" s="6">
        <f>N7</f>
        <v>5.1319999999999997</v>
      </c>
      <c r="K25" s="6">
        <f>N6</f>
        <v>4.8460999999999999</v>
      </c>
      <c r="L25" s="6">
        <f>N8</f>
        <v>5.0854999999999997</v>
      </c>
    </row>
    <row r="26" spans="1:14" x14ac:dyDescent="0.25">
      <c r="B26">
        <f>B$9</f>
        <v>0.245</v>
      </c>
      <c r="C26" s="6">
        <f>D9</f>
        <v>9.9268000000000001</v>
      </c>
      <c r="D26" s="6">
        <f>D11</f>
        <v>10.3148</v>
      </c>
      <c r="E26" s="6">
        <f>D10</f>
        <v>11.3962</v>
      </c>
      <c r="F26" s="6">
        <f>D12</f>
        <v>10.271599999999999</v>
      </c>
      <c r="I26" s="6">
        <f>K9</f>
        <v>3.1831</v>
      </c>
      <c r="J26" s="6">
        <f>K11</f>
        <v>3.9001999999999999</v>
      </c>
      <c r="K26" s="6">
        <f>K10</f>
        <v>3.1625000000000001</v>
      </c>
      <c r="L26" s="6">
        <f>K12</f>
        <v>3.9007000000000001</v>
      </c>
    </row>
    <row r="27" spans="1:14" x14ac:dyDescent="0.25">
      <c r="B27">
        <f>B$9</f>
        <v>0.245</v>
      </c>
      <c r="C27" s="6">
        <f>E9</f>
        <v>10.5769</v>
      </c>
      <c r="D27" s="6">
        <f>E11</f>
        <v>10.870900000000001</v>
      </c>
      <c r="E27" s="6">
        <f>E10</f>
        <v>10.6058</v>
      </c>
      <c r="F27" s="6">
        <f>E12</f>
        <v>9.3947000000000003</v>
      </c>
      <c r="I27" s="6">
        <f>L9</f>
        <v>3.1897000000000002</v>
      </c>
      <c r="J27" s="6">
        <f>L11</f>
        <v>3.5257000000000001</v>
      </c>
      <c r="K27" s="6">
        <f>L10</f>
        <v>3.1892999999999998</v>
      </c>
      <c r="L27" s="6">
        <f>L12</f>
        <v>3.5442</v>
      </c>
    </row>
    <row r="28" spans="1:14" x14ac:dyDescent="0.25">
      <c r="B28">
        <f>B$9</f>
        <v>0.245</v>
      </c>
      <c r="C28" s="6">
        <f>F9</f>
        <v>10.8895</v>
      </c>
      <c r="D28" s="6">
        <f>F11</f>
        <v>11.650600000000001</v>
      </c>
      <c r="E28" s="6">
        <f>F10</f>
        <v>9.3745999999999992</v>
      </c>
      <c r="F28" s="6">
        <f>F12</f>
        <v>9.3740000000000006</v>
      </c>
      <c r="I28" s="6">
        <f>M9</f>
        <v>3.1541999999999999</v>
      </c>
      <c r="J28" s="6">
        <f>M11</f>
        <v>3.7319</v>
      </c>
      <c r="K28" s="6">
        <f>M10</f>
        <v>3.1766000000000001</v>
      </c>
      <c r="L28" s="6">
        <f>M12</f>
        <v>3.7652000000000001</v>
      </c>
    </row>
    <row r="29" spans="1:14" x14ac:dyDescent="0.25">
      <c r="B29">
        <f>B$9</f>
        <v>0.245</v>
      </c>
      <c r="C29" s="6">
        <f>G9</f>
        <v>10.719200000000001</v>
      </c>
      <c r="D29" s="6">
        <f>G11</f>
        <v>11.255800000000001</v>
      </c>
      <c r="E29" s="6">
        <f>G10</f>
        <v>9.4016000000000002</v>
      </c>
      <c r="F29" s="6">
        <f>G12</f>
        <v>8.8777000000000008</v>
      </c>
      <c r="I29" s="6">
        <f>N9</f>
        <v>3.0308999999999999</v>
      </c>
      <c r="J29" s="6">
        <f>N11</f>
        <v>3.92</v>
      </c>
      <c r="K29" s="6">
        <f>N10</f>
        <v>3.0487000000000002</v>
      </c>
      <c r="L29" s="6">
        <f>N12</f>
        <v>3.9544999999999999</v>
      </c>
    </row>
    <row r="30" spans="1:14" x14ac:dyDescent="0.25">
      <c r="B30" s="23">
        <f>B$13</f>
        <v>0.61299999999999999</v>
      </c>
      <c r="C30" s="6">
        <f>D13</f>
        <v>8.7499000000000002</v>
      </c>
      <c r="D30" s="6">
        <f>D15</f>
        <v>9.9201999999999995</v>
      </c>
      <c r="E30" s="6">
        <f>D14</f>
        <v>8.7690000000000001</v>
      </c>
      <c r="F30" s="6">
        <f>D16</f>
        <v>8.3284000000000002</v>
      </c>
      <c r="I30" s="6">
        <f>K13</f>
        <v>1.5531999999999999</v>
      </c>
      <c r="J30" s="6">
        <f>K15</f>
        <v>2.0848</v>
      </c>
      <c r="K30" s="6">
        <f>K14</f>
        <v>1.5528</v>
      </c>
      <c r="L30" s="6">
        <f>K16</f>
        <v>2.1153</v>
      </c>
    </row>
    <row r="31" spans="1:14" x14ac:dyDescent="0.25">
      <c r="B31" s="23">
        <f>B$13</f>
        <v>0.61299999999999999</v>
      </c>
      <c r="C31" s="6">
        <f>E13</f>
        <v>9.2912999999999997</v>
      </c>
      <c r="D31" s="6">
        <f>E15</f>
        <v>9.8369</v>
      </c>
      <c r="E31" s="6">
        <f>E14</f>
        <v>8.1143000000000001</v>
      </c>
      <c r="F31" s="6">
        <f>E16</f>
        <v>7.8636999999999997</v>
      </c>
      <c r="I31" s="6">
        <f>L13</f>
        <v>1.5647</v>
      </c>
      <c r="J31" s="6">
        <f>L15</f>
        <v>2.0528</v>
      </c>
      <c r="K31" s="6">
        <f>L14</f>
        <v>1.5893999999999999</v>
      </c>
      <c r="L31" s="6">
        <f>L16</f>
        <v>2.0912000000000002</v>
      </c>
    </row>
    <row r="32" spans="1:14" x14ac:dyDescent="0.25">
      <c r="B32" s="23">
        <f>B$13</f>
        <v>0.61299999999999999</v>
      </c>
      <c r="C32" s="6">
        <f>F13</f>
        <v>9.0045999999999999</v>
      </c>
      <c r="D32" s="6">
        <f>F15</f>
        <v>9.9818999999999996</v>
      </c>
      <c r="E32" s="6">
        <f>F14</f>
        <v>7.8456999999999999</v>
      </c>
      <c r="F32" s="6">
        <f>F16</f>
        <v>7.6650999999999998</v>
      </c>
      <c r="I32" s="6">
        <f>M13</f>
        <v>1.5061</v>
      </c>
      <c r="J32" s="6">
        <f>M15</f>
        <v>2.0909</v>
      </c>
      <c r="K32" s="6">
        <f>M14</f>
        <v>1.5299</v>
      </c>
      <c r="L32" s="6">
        <f>M16</f>
        <v>2.1366000000000001</v>
      </c>
    </row>
    <row r="33" spans="1:14" x14ac:dyDescent="0.25">
      <c r="B33" s="23">
        <f>B$13</f>
        <v>0.61299999999999999</v>
      </c>
      <c r="C33" s="6">
        <f>G13</f>
        <v>9.4573999999999998</v>
      </c>
      <c r="D33" s="6">
        <f>G15</f>
        <v>10.329499999999999</v>
      </c>
      <c r="E33" s="6">
        <f>G14</f>
        <v>7.5936000000000003</v>
      </c>
      <c r="F33" s="6">
        <f>G16</f>
        <v>7.5613999999999999</v>
      </c>
      <c r="I33" s="6">
        <f>N13</f>
        <v>1.5419</v>
      </c>
      <c r="J33" s="6">
        <f>N15</f>
        <v>2.0413999999999999</v>
      </c>
      <c r="K33" s="6">
        <f>N14</f>
        <v>1.581</v>
      </c>
      <c r="L33" s="6">
        <f>N16</f>
        <v>2.0956999999999999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11.281499999999999</v>
      </c>
      <c r="D35" s="6">
        <f t="shared" ref="D35:F35" si="2">MAX(D22:D25)</f>
        <v>11.2371</v>
      </c>
      <c r="E35" s="6">
        <f t="shared" si="2"/>
        <v>6.6829000000000001</v>
      </c>
      <c r="F35" s="6">
        <f t="shared" si="2"/>
        <v>30.812609999999999</v>
      </c>
      <c r="G35" s="6">
        <f>AVERAGE(C35,E35)</f>
        <v>8.9821999999999989</v>
      </c>
      <c r="H35" s="6">
        <f>AVERAGE(D35,F35)</f>
        <v>21.024854999999999</v>
      </c>
      <c r="I35" s="6">
        <f>MAX(I22:I25)</f>
        <v>4.7812999999999999</v>
      </c>
      <c r="J35" s="6">
        <f t="shared" ref="J35:L35" si="3">MAX(J22:J25)</f>
        <v>5.9132999999999996</v>
      </c>
      <c r="K35" s="6">
        <f t="shared" si="3"/>
        <v>4.8460999999999999</v>
      </c>
      <c r="L35" s="6">
        <f t="shared" si="3"/>
        <v>5.7426000000000004</v>
      </c>
      <c r="M35" s="6">
        <f>AVERAGE(I35,K35)</f>
        <v>4.8136999999999999</v>
      </c>
      <c r="N35" s="6">
        <f>AVERAGE(J35,L35)</f>
        <v>5.8279499999999995</v>
      </c>
    </row>
    <row r="36" spans="1:14" x14ac:dyDescent="0.25">
      <c r="B36">
        <f>B$9</f>
        <v>0.245</v>
      </c>
      <c r="C36" s="6">
        <f>MAX(C26:C29)</f>
        <v>10.8895</v>
      </c>
      <c r="D36" s="6">
        <f t="shared" ref="D36:F36" si="4">MAX(D26:D29)</f>
        <v>11.650600000000001</v>
      </c>
      <c r="E36" s="6">
        <f t="shared" si="4"/>
        <v>11.3962</v>
      </c>
      <c r="F36" s="6">
        <f t="shared" si="4"/>
        <v>10.271599999999999</v>
      </c>
      <c r="G36" s="6">
        <f t="shared" ref="G36:G37" si="5">AVERAGE(C36,E36)</f>
        <v>11.142849999999999</v>
      </c>
      <c r="H36" s="6">
        <f t="shared" ref="H36:H37" si="6">AVERAGE(D36,F36)</f>
        <v>10.9611</v>
      </c>
      <c r="I36" s="6">
        <f>MAX(I26:I29)</f>
        <v>3.1897000000000002</v>
      </c>
      <c r="J36" s="6">
        <f t="shared" ref="J36:L36" si="7">MAX(J26:J29)</f>
        <v>3.92</v>
      </c>
      <c r="K36" s="6">
        <f t="shared" si="7"/>
        <v>3.1892999999999998</v>
      </c>
      <c r="L36" s="6">
        <f t="shared" si="7"/>
        <v>3.9544999999999999</v>
      </c>
      <c r="M36" s="6">
        <f t="shared" ref="M36:M37" si="8">AVERAGE(I36,K36)</f>
        <v>3.1894999999999998</v>
      </c>
      <c r="N36" s="6">
        <f t="shared" ref="N36:N37" si="9">AVERAGE(J36,L36)</f>
        <v>3.9372499999999997</v>
      </c>
    </row>
    <row r="37" spans="1:14" x14ac:dyDescent="0.25">
      <c r="B37" s="23">
        <f>B$13</f>
        <v>0.61299999999999999</v>
      </c>
      <c r="C37" s="6">
        <f>MAX(C30:C33)</f>
        <v>9.4573999999999998</v>
      </c>
      <c r="D37" s="6">
        <f t="shared" ref="D37:F37" si="10">MAX(D30:D33)</f>
        <v>10.329499999999999</v>
      </c>
      <c r="E37" s="6">
        <f t="shared" si="10"/>
        <v>8.7690000000000001</v>
      </c>
      <c r="F37" s="6">
        <f t="shared" si="10"/>
        <v>8.3284000000000002</v>
      </c>
      <c r="G37" s="6">
        <f t="shared" si="5"/>
        <v>9.1131999999999991</v>
      </c>
      <c r="H37" s="6">
        <f t="shared" si="6"/>
        <v>9.328949999999999</v>
      </c>
      <c r="I37" s="6">
        <f>MAX(I30:I33)</f>
        <v>1.5647</v>
      </c>
      <c r="J37" s="6">
        <f t="shared" ref="J37:L37" si="11">MAX(J30:J33)</f>
        <v>2.0909</v>
      </c>
      <c r="K37" s="6">
        <f t="shared" si="11"/>
        <v>1.5893999999999999</v>
      </c>
      <c r="L37" s="6">
        <f t="shared" si="11"/>
        <v>2.1366000000000001</v>
      </c>
      <c r="M37" s="6">
        <f t="shared" si="8"/>
        <v>1.5770499999999998</v>
      </c>
      <c r="N37" s="6">
        <f t="shared" si="9"/>
        <v>2.11375</v>
      </c>
    </row>
    <row r="39" spans="1:14" x14ac:dyDescent="0.25">
      <c r="A39" t="s">
        <v>49</v>
      </c>
      <c r="B39">
        <f>B22</f>
        <v>0.123</v>
      </c>
      <c r="C39" s="6">
        <f>MIN(C22:C25)</f>
        <v>9.9210999999999991</v>
      </c>
      <c r="D39" s="6">
        <f t="shared" ref="D39:F39" si="12">MIN(D22:D25)</f>
        <v>9.9090000000000007</v>
      </c>
      <c r="E39" s="6">
        <f t="shared" si="12"/>
        <v>6.3342000000000001</v>
      </c>
      <c r="F39" s="6">
        <f t="shared" si="12"/>
        <v>15.7736</v>
      </c>
      <c r="G39" s="6">
        <f>AVERAGE(C39,E39)</f>
        <v>8.1276499999999992</v>
      </c>
      <c r="H39" s="6">
        <f>AVERAGE(D39,F39)</f>
        <v>12.8413</v>
      </c>
      <c r="I39" s="6">
        <f>MIN(I22:I25)</f>
        <v>4.1578999999999997</v>
      </c>
      <c r="J39" s="6">
        <f t="shared" ref="J39:L39" si="13">MIN(J22:J25)</f>
        <v>5.1319999999999997</v>
      </c>
      <c r="K39" s="6">
        <f t="shared" si="13"/>
        <v>4.2001999999999997</v>
      </c>
      <c r="L39" s="6">
        <f t="shared" si="13"/>
        <v>5.0854999999999997</v>
      </c>
      <c r="M39" s="6">
        <f>AVERAGE(I39,K39)</f>
        <v>4.1790500000000002</v>
      </c>
      <c r="N39" s="6">
        <f>AVERAGE(J39,L39)</f>
        <v>5.1087499999999997</v>
      </c>
    </row>
    <row r="40" spans="1:14" x14ac:dyDescent="0.25">
      <c r="B40">
        <f>B26</f>
        <v>0.245</v>
      </c>
      <c r="C40" s="6">
        <f>MIN(C26:C29)</f>
        <v>9.9268000000000001</v>
      </c>
      <c r="D40" s="6">
        <f t="shared" ref="D40:F40" si="14">MIN(D26:D29)</f>
        <v>10.3148</v>
      </c>
      <c r="E40" s="6">
        <f t="shared" si="14"/>
        <v>9.3745999999999992</v>
      </c>
      <c r="F40" s="6">
        <f t="shared" si="14"/>
        <v>8.8777000000000008</v>
      </c>
      <c r="G40" s="6">
        <f t="shared" ref="G40:G41" si="15">AVERAGE(C40,E40)</f>
        <v>9.6507000000000005</v>
      </c>
      <c r="H40" s="6">
        <f t="shared" ref="H40:H41" si="16">AVERAGE(D40,F40)</f>
        <v>9.5962500000000013</v>
      </c>
      <c r="I40" s="6">
        <f>MIN(I26:I29)</f>
        <v>3.0308999999999999</v>
      </c>
      <c r="J40" s="6">
        <f t="shared" ref="J40:L40" si="17">MIN(J26:J29)</f>
        <v>3.5257000000000001</v>
      </c>
      <c r="K40" s="6">
        <f t="shared" si="17"/>
        <v>3.0487000000000002</v>
      </c>
      <c r="L40" s="6">
        <f t="shared" si="17"/>
        <v>3.5442</v>
      </c>
      <c r="M40" s="6">
        <f t="shared" ref="M40:M41" si="18">AVERAGE(I40,K40)</f>
        <v>3.0398000000000001</v>
      </c>
      <c r="N40" s="6">
        <f t="shared" ref="N40:N41" si="19">AVERAGE(J40,L40)</f>
        <v>3.5349500000000003</v>
      </c>
    </row>
    <row r="41" spans="1:14" x14ac:dyDescent="0.25">
      <c r="B41" s="23">
        <f>B30</f>
        <v>0.61299999999999999</v>
      </c>
      <c r="C41" s="6">
        <f>MIN(C30:C33)</f>
        <v>8.7499000000000002</v>
      </c>
      <c r="D41" s="6">
        <f t="shared" ref="D41:F41" si="20">MIN(D30:D33)</f>
        <v>9.8369</v>
      </c>
      <c r="E41" s="6">
        <f t="shared" si="20"/>
        <v>7.5936000000000003</v>
      </c>
      <c r="F41" s="6">
        <f t="shared" si="20"/>
        <v>7.5613999999999999</v>
      </c>
      <c r="G41" s="6">
        <f t="shared" si="15"/>
        <v>8.1717499999999994</v>
      </c>
      <c r="H41" s="6">
        <f t="shared" si="16"/>
        <v>8.6991499999999995</v>
      </c>
      <c r="I41" s="6">
        <f>MIN(I30:I33)</f>
        <v>1.5061</v>
      </c>
      <c r="J41" s="6">
        <f t="shared" ref="J41:L41" si="21">MIN(J30:J33)</f>
        <v>2.0413999999999999</v>
      </c>
      <c r="K41" s="6">
        <f t="shared" si="21"/>
        <v>1.5299</v>
      </c>
      <c r="L41" s="6">
        <f t="shared" si="21"/>
        <v>2.0912000000000002</v>
      </c>
      <c r="M41" s="6">
        <f t="shared" si="18"/>
        <v>1.518</v>
      </c>
      <c r="N41" s="6">
        <f t="shared" si="19"/>
        <v>2.0663</v>
      </c>
    </row>
    <row r="47" spans="1:14" x14ac:dyDescent="0.25">
      <c r="G47" s="82" t="s">
        <v>98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0.123</v>
      </c>
      <c r="J48" s="79"/>
      <c r="K48" s="94">
        <v>0.245</v>
      </c>
      <c r="L48" s="94"/>
      <c r="M48" s="94">
        <v>0.61299999999999999</v>
      </c>
      <c r="N48" s="94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10.488</v>
      </c>
      <c r="J50" s="41">
        <v>9.9090000000000007</v>
      </c>
      <c r="K50" s="41">
        <v>9.9268000000000001</v>
      </c>
      <c r="L50" s="41">
        <v>10.3148</v>
      </c>
      <c r="M50" s="41">
        <v>8.7499000000000002</v>
      </c>
      <c r="N50" s="41">
        <v>9.9201999999999995</v>
      </c>
    </row>
    <row r="51" spans="7:14" x14ac:dyDescent="0.25">
      <c r="G51" s="79"/>
      <c r="H51" s="40" t="s">
        <v>78</v>
      </c>
      <c r="I51" s="41">
        <v>9.9210999999999991</v>
      </c>
      <c r="J51" s="41">
        <v>10.488899999999999</v>
      </c>
      <c r="K51" s="41">
        <v>10.5769</v>
      </c>
      <c r="L51" s="41">
        <v>10.870900000000001</v>
      </c>
      <c r="M51" s="41">
        <v>9.2912999999999997</v>
      </c>
      <c r="N51" s="41">
        <v>9.8369</v>
      </c>
    </row>
    <row r="52" spans="7:14" x14ac:dyDescent="0.25">
      <c r="G52" s="79"/>
      <c r="H52" s="40" t="s">
        <v>79</v>
      </c>
      <c r="I52" s="41">
        <v>10.6614</v>
      </c>
      <c r="J52" s="41">
        <v>11.049799999999999</v>
      </c>
      <c r="K52" s="41">
        <v>10.8895</v>
      </c>
      <c r="L52" s="41">
        <v>11.650600000000001</v>
      </c>
      <c r="M52" s="41">
        <v>9.0045999999999999</v>
      </c>
      <c r="N52" s="41">
        <v>9.9818999999999996</v>
      </c>
    </row>
    <row r="53" spans="7:14" x14ac:dyDescent="0.25">
      <c r="G53" s="79"/>
      <c r="H53" s="40" t="s">
        <v>80</v>
      </c>
      <c r="I53" s="41">
        <v>11.281499999999999</v>
      </c>
      <c r="J53" s="41">
        <v>11.2371</v>
      </c>
      <c r="K53" s="41">
        <v>10.719200000000001</v>
      </c>
      <c r="L53" s="41">
        <v>11.255800000000001</v>
      </c>
      <c r="M53" s="41">
        <v>9.4573999999999998</v>
      </c>
      <c r="N53" s="41">
        <v>10.329499999999999</v>
      </c>
    </row>
    <row r="54" spans="7:14" x14ac:dyDescent="0.25">
      <c r="G54" s="79"/>
      <c r="H54" s="40" t="s">
        <v>25</v>
      </c>
      <c r="I54" s="42">
        <f t="shared" ref="I54:N54" si="22">AVERAGE(I50:I53)</f>
        <v>10.587999999999999</v>
      </c>
      <c r="J54" s="42">
        <f t="shared" si="22"/>
        <v>10.671199999999999</v>
      </c>
      <c r="K54" s="42">
        <f t="shared" si="22"/>
        <v>10.5281</v>
      </c>
      <c r="L54" s="42">
        <f t="shared" si="22"/>
        <v>11.023025000000001</v>
      </c>
      <c r="M54" s="42">
        <f t="shared" si="22"/>
        <v>9.1257999999999999</v>
      </c>
      <c r="N54" s="42">
        <f t="shared" si="22"/>
        <v>10.017125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4.3205999999999998</v>
      </c>
      <c r="J56" s="41">
        <v>5.9132999999999996</v>
      </c>
      <c r="K56" s="41">
        <v>3.1831</v>
      </c>
      <c r="L56" s="41">
        <v>3.9001999999999999</v>
      </c>
      <c r="M56" s="41">
        <v>1.5531999999999999</v>
      </c>
      <c r="N56" s="41">
        <v>2.0848</v>
      </c>
    </row>
    <row r="57" spans="7:14" x14ac:dyDescent="0.25">
      <c r="G57" s="79"/>
      <c r="H57" s="40" t="s">
        <v>78</v>
      </c>
      <c r="I57" s="41">
        <v>4.1578999999999997</v>
      </c>
      <c r="J57" s="41">
        <v>5.3465999999999996</v>
      </c>
      <c r="K57" s="41">
        <v>3.1897000000000002</v>
      </c>
      <c r="L57" s="41">
        <v>3.5257000000000001</v>
      </c>
      <c r="M57" s="41">
        <v>1.5647</v>
      </c>
      <c r="N57" s="41">
        <v>2.0528</v>
      </c>
    </row>
    <row r="58" spans="7:14" x14ac:dyDescent="0.25">
      <c r="G58" s="79"/>
      <c r="H58" s="40" t="s">
        <v>79</v>
      </c>
      <c r="I58" s="41">
        <v>4.7119999999999997</v>
      </c>
      <c r="J58" s="41">
        <v>5.4249000000000001</v>
      </c>
      <c r="K58" s="41">
        <v>3.1541999999999999</v>
      </c>
      <c r="L58" s="41">
        <v>3.7319</v>
      </c>
      <c r="M58" s="41">
        <v>1.5061</v>
      </c>
      <c r="N58" s="41">
        <v>2.0909</v>
      </c>
    </row>
    <row r="59" spans="7:14" x14ac:dyDescent="0.25">
      <c r="G59" s="79"/>
      <c r="H59" s="40" t="s">
        <v>80</v>
      </c>
      <c r="I59" s="41">
        <v>4.7812999999999999</v>
      </c>
      <c r="J59" s="41">
        <v>5.1319999999999997</v>
      </c>
      <c r="K59" s="41">
        <v>3.0308999999999999</v>
      </c>
      <c r="L59" s="41">
        <v>3.92</v>
      </c>
      <c r="M59" s="41">
        <v>1.5419</v>
      </c>
      <c r="N59" s="41">
        <v>2.0413999999999999</v>
      </c>
    </row>
    <row r="60" spans="7:14" x14ac:dyDescent="0.25">
      <c r="G60" s="79"/>
      <c r="H60" s="40" t="s">
        <v>25</v>
      </c>
      <c r="I60" s="42">
        <f t="shared" ref="I60:N60" si="23">AVERAGE(I56:I59)</f>
        <v>4.4929500000000004</v>
      </c>
      <c r="J60" s="42">
        <f t="shared" si="23"/>
        <v>5.4542000000000002</v>
      </c>
      <c r="K60" s="42">
        <f t="shared" si="23"/>
        <v>3.139475</v>
      </c>
      <c r="L60" s="42">
        <f t="shared" si="23"/>
        <v>3.76945</v>
      </c>
      <c r="M60" s="42">
        <f t="shared" si="23"/>
        <v>1.5414749999999999</v>
      </c>
      <c r="N60" s="42">
        <f t="shared" si="23"/>
        <v>2.067475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2CA1-88D8-4496-AFB6-7E49D1C44B41}">
  <sheetPr codeName="Sheet18"/>
  <dimension ref="A1:Y20"/>
  <sheetViews>
    <sheetView workbookViewId="0">
      <selection activeCell="L37" sqref="L37"/>
    </sheetView>
  </sheetViews>
  <sheetFormatPr defaultRowHeight="15" x14ac:dyDescent="0.25"/>
  <sheetData>
    <row r="1" spans="1:25" x14ac:dyDescent="0.25">
      <c r="A1" s="8" t="s">
        <v>68</v>
      </c>
    </row>
    <row r="2" spans="1:25" x14ac:dyDescent="0.25"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S2" s="61" t="s">
        <v>23</v>
      </c>
      <c r="T2" s="61"/>
      <c r="U2" s="61"/>
      <c r="V2" s="61"/>
      <c r="W2" s="61"/>
      <c r="X2" s="61"/>
      <c r="Y2" s="61"/>
    </row>
    <row r="3" spans="1:25" x14ac:dyDescent="0.25">
      <c r="D3" s="67" t="s">
        <v>20</v>
      </c>
      <c r="E3" s="52"/>
      <c r="F3" s="52"/>
      <c r="G3" s="52"/>
      <c r="H3" s="52"/>
      <c r="I3" s="68"/>
      <c r="K3" s="67" t="s">
        <v>20</v>
      </c>
      <c r="L3" s="52"/>
      <c r="M3" s="52"/>
      <c r="N3" s="52"/>
      <c r="O3" s="52"/>
      <c r="P3" s="68"/>
      <c r="T3" s="62" t="s">
        <v>20</v>
      </c>
      <c r="U3" s="63"/>
      <c r="V3" s="63"/>
      <c r="W3" s="63"/>
    </row>
    <row r="4" spans="1:25" x14ac:dyDescent="0.25"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T4" s="15">
        <v>1</v>
      </c>
      <c r="U4" s="2">
        <v>2</v>
      </c>
      <c r="V4" s="2">
        <v>3</v>
      </c>
      <c r="W4" s="2">
        <v>4</v>
      </c>
    </row>
    <row r="5" spans="1:25" x14ac:dyDescent="0.25">
      <c r="A5" t="s">
        <v>69</v>
      </c>
      <c r="C5" s="59" t="s">
        <v>3</v>
      </c>
      <c r="D5" s="20">
        <v>2.1364999999999998</v>
      </c>
      <c r="E5" s="9">
        <v>2.6093999999999999</v>
      </c>
      <c r="F5" s="9">
        <v>2.6269</v>
      </c>
      <c r="G5" s="9">
        <v>2.6164999999999998</v>
      </c>
      <c r="H5" s="12">
        <f t="shared" ref="H5:H7" si="0">AVERAGE(D5:G5)</f>
        <v>2.497325</v>
      </c>
      <c r="I5" s="12">
        <v>3.1770999999999998</v>
      </c>
      <c r="J5" s="6">
        <v>3.2412000000000001</v>
      </c>
      <c r="K5" s="20">
        <v>1.6454</v>
      </c>
      <c r="L5" s="9">
        <v>1.6829000000000001</v>
      </c>
      <c r="M5" s="9">
        <v>1.4471000000000001</v>
      </c>
      <c r="N5" s="9">
        <v>1.4525999999999999</v>
      </c>
      <c r="O5" s="12">
        <f t="shared" ref="O5:O8" si="1">AVERAGE(K5:N5)</f>
        <v>1.5569999999999999</v>
      </c>
      <c r="P5" s="12">
        <v>0.51890000000000003</v>
      </c>
      <c r="Q5" s="6">
        <v>0.68059999999999998</v>
      </c>
      <c r="S5" s="17" t="s">
        <v>3</v>
      </c>
      <c r="T5" s="17">
        <v>104</v>
      </c>
      <c r="U5" s="17">
        <v>115</v>
      </c>
      <c r="V5" s="17">
        <v>128</v>
      </c>
      <c r="W5" s="17">
        <v>119</v>
      </c>
      <c r="X5" s="58"/>
      <c r="Y5" s="58"/>
    </row>
    <row r="6" spans="1:25" x14ac:dyDescent="0.25">
      <c r="C6" s="60"/>
      <c r="D6" s="21">
        <v>2.4584000000000001</v>
      </c>
      <c r="E6" s="7">
        <v>2.3250000000000002</v>
      </c>
      <c r="F6" s="7">
        <v>2.2056</v>
      </c>
      <c r="G6" s="7">
        <v>2.0568</v>
      </c>
      <c r="H6" s="13">
        <f t="shared" si="0"/>
        <v>2.26145</v>
      </c>
      <c r="I6" s="13"/>
      <c r="K6" s="21">
        <v>1.6423000000000001</v>
      </c>
      <c r="L6" s="7">
        <v>1.6854</v>
      </c>
      <c r="M6" s="7">
        <v>1.4511000000000001</v>
      </c>
      <c r="N6" s="7">
        <v>1.458</v>
      </c>
      <c r="O6" s="13">
        <f t="shared" si="1"/>
        <v>1.5592000000000001</v>
      </c>
      <c r="P6" s="13"/>
      <c r="S6" s="17" t="s">
        <v>2</v>
      </c>
      <c r="T6" s="17">
        <v>92</v>
      </c>
      <c r="U6" s="17">
        <v>114</v>
      </c>
      <c r="V6" s="17">
        <v>125</v>
      </c>
      <c r="W6" s="17">
        <v>95</v>
      </c>
      <c r="X6" s="58"/>
      <c r="Y6" s="58"/>
    </row>
    <row r="7" spans="1:25" x14ac:dyDescent="0.25">
      <c r="C7" s="77" t="s">
        <v>2</v>
      </c>
      <c r="D7" s="20">
        <v>2.6680999999999999</v>
      </c>
      <c r="E7" s="9">
        <v>2.6355</v>
      </c>
      <c r="F7" s="9">
        <v>2.7902</v>
      </c>
      <c r="G7" s="9">
        <v>2.7480000000000002</v>
      </c>
      <c r="H7" s="14">
        <f t="shared" si="0"/>
        <v>2.7104499999999998</v>
      </c>
      <c r="I7" s="14">
        <v>4.0106999999999999</v>
      </c>
      <c r="J7" s="6">
        <v>2.9622999999999999</v>
      </c>
      <c r="K7" s="20">
        <v>2.8056000000000001</v>
      </c>
      <c r="L7" s="9">
        <v>1.7325999999999999</v>
      </c>
      <c r="M7" s="9">
        <v>1.6657</v>
      </c>
      <c r="N7" s="9">
        <v>1.6356999999999999</v>
      </c>
      <c r="O7" s="14">
        <f t="shared" si="1"/>
        <v>1.9599</v>
      </c>
      <c r="P7" s="14">
        <v>0.62829999999999997</v>
      </c>
      <c r="Q7" s="6">
        <v>0.64180000000000004</v>
      </c>
    </row>
    <row r="8" spans="1:25" x14ac:dyDescent="0.25">
      <c r="C8" s="60"/>
      <c r="D8" s="21">
        <v>2.7410000000000001</v>
      </c>
      <c r="E8" s="7">
        <v>2.5034000000000001</v>
      </c>
      <c r="F8" s="7">
        <v>2.4232</v>
      </c>
      <c r="G8" s="7">
        <v>2.3504</v>
      </c>
      <c r="H8" s="13">
        <f>AVERAGE(D8:G8)</f>
        <v>2.5045000000000002</v>
      </c>
      <c r="I8" s="13"/>
      <c r="K8" s="21">
        <v>2.8048999999999999</v>
      </c>
      <c r="L8" s="7">
        <v>1.7338</v>
      </c>
      <c r="M8" s="7">
        <v>1.669</v>
      </c>
      <c r="N8" s="7">
        <v>1.6394</v>
      </c>
      <c r="O8" s="13">
        <f t="shared" si="1"/>
        <v>1.9617750000000003</v>
      </c>
      <c r="P8" s="13"/>
    </row>
    <row r="11" spans="1:25" x14ac:dyDescent="0.25">
      <c r="A11" t="s">
        <v>24</v>
      </c>
    </row>
    <row r="13" spans="1:25" x14ac:dyDescent="0.25">
      <c r="A13" s="8" t="s">
        <v>70</v>
      </c>
    </row>
    <row r="14" spans="1:25" x14ac:dyDescent="0.25">
      <c r="D14" s="64" t="s">
        <v>21</v>
      </c>
      <c r="E14" s="65"/>
      <c r="F14" s="65"/>
      <c r="G14" s="65"/>
      <c r="H14" s="65"/>
      <c r="I14" s="66"/>
      <c r="K14" s="64" t="s">
        <v>22</v>
      </c>
      <c r="L14" s="65"/>
      <c r="M14" s="65"/>
      <c r="N14" s="65"/>
      <c r="O14" s="65"/>
      <c r="P14" s="66"/>
      <c r="S14" s="61" t="s">
        <v>23</v>
      </c>
      <c r="T14" s="61"/>
      <c r="U14" s="61"/>
      <c r="V14" s="61"/>
      <c r="W14" s="61"/>
      <c r="X14" s="61"/>
      <c r="Y14" s="61"/>
    </row>
    <row r="15" spans="1:25" x14ac:dyDescent="0.25">
      <c r="D15" s="67" t="s">
        <v>20</v>
      </c>
      <c r="E15" s="52"/>
      <c r="F15" s="52"/>
      <c r="G15" s="52"/>
      <c r="H15" s="52"/>
      <c r="I15" s="68"/>
      <c r="K15" s="67" t="s">
        <v>20</v>
      </c>
      <c r="L15" s="52"/>
      <c r="M15" s="52"/>
      <c r="N15" s="52"/>
      <c r="O15" s="52"/>
      <c r="P15" s="68"/>
      <c r="T15" s="62" t="s">
        <v>20</v>
      </c>
      <c r="U15" s="63"/>
      <c r="V15" s="63"/>
      <c r="W15" s="63"/>
    </row>
    <row r="16" spans="1:25" x14ac:dyDescent="0.25">
      <c r="D16" s="15">
        <v>1</v>
      </c>
      <c r="E16" s="2">
        <v>2</v>
      </c>
      <c r="F16" s="2">
        <v>3</v>
      </c>
      <c r="G16" s="2">
        <v>4</v>
      </c>
      <c r="H16" s="36" t="s">
        <v>25</v>
      </c>
      <c r="I16" s="16" t="s">
        <v>47</v>
      </c>
      <c r="K16" s="15">
        <v>1</v>
      </c>
      <c r="L16" s="2">
        <v>2</v>
      </c>
      <c r="M16" s="2">
        <v>3</v>
      </c>
      <c r="N16" s="2">
        <v>4</v>
      </c>
      <c r="O16" s="36" t="s">
        <v>25</v>
      </c>
      <c r="P16" s="16" t="s">
        <v>47</v>
      </c>
      <c r="T16" s="15">
        <v>1</v>
      </c>
      <c r="U16" s="2">
        <v>2</v>
      </c>
      <c r="V16" s="2">
        <v>3</v>
      </c>
      <c r="W16" s="2">
        <v>4</v>
      </c>
    </row>
    <row r="17" spans="1:25" x14ac:dyDescent="0.25">
      <c r="A17" t="s">
        <v>69</v>
      </c>
      <c r="C17" s="59" t="s">
        <v>3</v>
      </c>
      <c r="D17" s="20">
        <v>4.2369000000000003</v>
      </c>
      <c r="E17" s="9">
        <v>5.3114999999999997</v>
      </c>
      <c r="F17" s="9">
        <v>4.9476000000000004</v>
      </c>
      <c r="G17" s="9">
        <v>5.1167999999999996</v>
      </c>
      <c r="H17" s="12">
        <f t="shared" ref="H17:H19" si="2">AVERAGE(D17:G17)</f>
        <v>4.9032</v>
      </c>
      <c r="I17" s="12">
        <v>6.4317000000000002</v>
      </c>
      <c r="J17" s="6">
        <v>6.1978999999999997</v>
      </c>
      <c r="K17" s="20">
        <v>5.8019999999999996</v>
      </c>
      <c r="L17" s="9">
        <v>6.3194999999999997</v>
      </c>
      <c r="M17" s="9">
        <v>5.5423999999999998</v>
      </c>
      <c r="N17" s="9">
        <v>4.8765000000000001</v>
      </c>
      <c r="O17" s="12">
        <f t="shared" ref="O17:O20" si="3">AVERAGE(K17:N17)</f>
        <v>5.6350999999999996</v>
      </c>
      <c r="P17" s="12">
        <v>1.3935</v>
      </c>
      <c r="Q17" s="6">
        <v>1.1982999999999999</v>
      </c>
      <c r="S17" s="17" t="s">
        <v>3</v>
      </c>
      <c r="T17" s="17">
        <v>119</v>
      </c>
      <c r="U17" s="17">
        <v>123</v>
      </c>
      <c r="V17" s="17">
        <v>136</v>
      </c>
      <c r="W17" s="17">
        <v>102</v>
      </c>
      <c r="X17" s="58"/>
      <c r="Y17" s="58"/>
    </row>
    <row r="18" spans="1:25" x14ac:dyDescent="0.25">
      <c r="C18" s="60"/>
      <c r="D18" s="21">
        <v>4.9154999999999998</v>
      </c>
      <c r="E18" s="7">
        <v>4.6379999999999999</v>
      </c>
      <c r="F18" s="7">
        <v>4.4366000000000003</v>
      </c>
      <c r="G18" s="7"/>
      <c r="H18" s="13">
        <f t="shared" si="2"/>
        <v>4.6633666666666667</v>
      </c>
      <c r="I18" s="13"/>
      <c r="K18" s="21">
        <v>5.7965</v>
      </c>
      <c r="L18" s="7">
        <v>6.3257000000000003</v>
      </c>
      <c r="M18" s="7">
        <v>5.5468999999999999</v>
      </c>
      <c r="N18" s="7">
        <v>4.9241000000000001</v>
      </c>
      <c r="O18" s="13">
        <f t="shared" si="3"/>
        <v>5.6482999999999999</v>
      </c>
      <c r="P18" s="13"/>
      <c r="S18" s="17" t="s">
        <v>2</v>
      </c>
      <c r="T18" s="17">
        <v>85</v>
      </c>
      <c r="U18" s="17">
        <v>104</v>
      </c>
      <c r="V18" s="17">
        <v>94</v>
      </c>
      <c r="W18" s="17">
        <v>99</v>
      </c>
      <c r="X18" s="58"/>
      <c r="Y18" s="58"/>
    </row>
    <row r="19" spans="1:25" x14ac:dyDescent="0.25">
      <c r="C19" s="77" t="s">
        <v>2</v>
      </c>
      <c r="D19" s="20">
        <v>4.6146000000000003</v>
      </c>
      <c r="E19" s="9">
        <v>4.8985000000000003</v>
      </c>
      <c r="F19" s="9">
        <v>4.7648000000000001</v>
      </c>
      <c r="G19" s="9">
        <v>4.9397000000000002</v>
      </c>
      <c r="H19" s="14">
        <f t="shared" si="2"/>
        <v>4.8044000000000011</v>
      </c>
      <c r="I19" s="14">
        <v>5.6593999999999998</v>
      </c>
      <c r="J19" s="6">
        <v>6.3391999999999999</v>
      </c>
      <c r="K19" s="20">
        <v>9.3709000000000007</v>
      </c>
      <c r="L19" s="9">
        <v>6.9733999999999998</v>
      </c>
      <c r="M19" s="9">
        <v>6.9729999999999999</v>
      </c>
      <c r="N19" s="9">
        <v>5.8574000000000002</v>
      </c>
      <c r="O19" s="14">
        <f t="shared" si="3"/>
        <v>7.2936750000000004</v>
      </c>
      <c r="P19" s="14">
        <v>1.0375000000000001</v>
      </c>
      <c r="Q19" s="6">
        <v>1.4791000000000001</v>
      </c>
    </row>
    <row r="20" spans="1:25" x14ac:dyDescent="0.25">
      <c r="C20" s="60"/>
      <c r="D20" s="21">
        <v>4.7114000000000003</v>
      </c>
      <c r="E20" s="7">
        <v>4.3036000000000003</v>
      </c>
      <c r="F20" s="7">
        <v>4.0281000000000002</v>
      </c>
      <c r="G20" s="7">
        <v>3.9581</v>
      </c>
      <c r="H20" s="13">
        <f>AVERAGE(D20:G20)</f>
        <v>4.2503000000000002</v>
      </c>
      <c r="I20" s="13"/>
      <c r="K20" s="21">
        <v>9.3699999999999992</v>
      </c>
      <c r="L20" s="7">
        <v>6.9787999999999997</v>
      </c>
      <c r="M20" s="7">
        <v>6.9795999999999996</v>
      </c>
      <c r="N20" s="7">
        <v>5.8662999999999998</v>
      </c>
      <c r="O20" s="13">
        <f t="shared" si="3"/>
        <v>7.2986749999999985</v>
      </c>
      <c r="P20" s="13"/>
    </row>
  </sheetData>
  <mergeCells count="20">
    <mergeCell ref="C5:C6"/>
    <mergeCell ref="C7:C8"/>
    <mergeCell ref="X5:X6"/>
    <mergeCell ref="Y5:Y6"/>
    <mergeCell ref="S2:Y2"/>
    <mergeCell ref="T3:W3"/>
    <mergeCell ref="D2:I2"/>
    <mergeCell ref="D3:I3"/>
    <mergeCell ref="K2:P2"/>
    <mergeCell ref="K3:P3"/>
    <mergeCell ref="C17:C18"/>
    <mergeCell ref="X17:X18"/>
    <mergeCell ref="Y17:Y18"/>
    <mergeCell ref="C19:C20"/>
    <mergeCell ref="D14:I14"/>
    <mergeCell ref="K14:P14"/>
    <mergeCell ref="S14:Y14"/>
    <mergeCell ref="D15:I15"/>
    <mergeCell ref="K15:P15"/>
    <mergeCell ref="T15:W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49FC-B7CD-4FA8-82ED-1F486B73C07D}">
  <sheetPr codeName="Sheet2"/>
  <dimension ref="A1:K56"/>
  <sheetViews>
    <sheetView tabSelected="1" zoomScale="85" zoomScaleNormal="85" workbookViewId="0">
      <selection activeCell="I7" sqref="I7"/>
    </sheetView>
  </sheetViews>
  <sheetFormatPr defaultRowHeight="15" x14ac:dyDescent="0.25"/>
  <cols>
    <col min="1" max="2" width="18" customWidth="1"/>
    <col min="3" max="4" width="12.625" customWidth="1"/>
    <col min="7" max="8" width="18" customWidth="1"/>
    <col min="9" max="10" width="12.625" customWidth="1"/>
  </cols>
  <sheetData>
    <row r="1" spans="1:11" x14ac:dyDescent="0.25">
      <c r="A1" s="49" t="s">
        <v>41</v>
      </c>
      <c r="B1" s="50"/>
      <c r="C1" s="50"/>
      <c r="D1" s="51"/>
      <c r="G1" s="49" t="s">
        <v>42</v>
      </c>
      <c r="H1" s="50"/>
      <c r="I1" s="50"/>
      <c r="J1" s="51"/>
    </row>
    <row r="2" spans="1:11" x14ac:dyDescent="0.25">
      <c r="A2" s="27" t="s">
        <v>38</v>
      </c>
      <c r="B2" s="28" t="s">
        <v>1</v>
      </c>
      <c r="C2" s="28" t="s">
        <v>39</v>
      </c>
      <c r="D2" s="29" t="s">
        <v>40</v>
      </c>
      <c r="G2" s="27" t="s">
        <v>38</v>
      </c>
      <c r="H2" s="28" t="s">
        <v>1</v>
      </c>
      <c r="I2" s="28" t="s">
        <v>39</v>
      </c>
      <c r="J2" s="29" t="s">
        <v>40</v>
      </c>
    </row>
    <row r="3" spans="1:11" x14ac:dyDescent="0.25">
      <c r="A3" s="47">
        <v>2</v>
      </c>
      <c r="B3" s="5" t="s">
        <v>3</v>
      </c>
      <c r="C3" s="30">
        <f>AVERAGE('2L2LT4ST37T'!H$13:H$14)</f>
        <v>4.965E-2</v>
      </c>
      <c r="D3" s="31">
        <f>AVERAGE('2L2LT4ST37T'!O$13:O$14)</f>
        <v>2.6224999999999998E-2</v>
      </c>
      <c r="G3" s="47">
        <v>2</v>
      </c>
      <c r="H3" s="5" t="s">
        <v>3</v>
      </c>
      <c r="I3" s="30">
        <f>AVERAGE('2L2LT4ST100I'!H$13:H$14)</f>
        <v>7.1887500000000007E-2</v>
      </c>
      <c r="J3" s="31">
        <f>AVERAGE('2L2LT4ST100I'!$O$13:$O$14)</f>
        <v>3.61E-2</v>
      </c>
    </row>
    <row r="4" spans="1:11" x14ac:dyDescent="0.25">
      <c r="A4" s="47"/>
      <c r="B4" s="5" t="s">
        <v>2</v>
      </c>
      <c r="C4" s="30">
        <f>AVERAGE('2L2LT4ST37T'!H$15:H$16)</f>
        <v>7.0912499999999989E-2</v>
      </c>
      <c r="D4" s="31">
        <f>AVERAGE('2L2LT4ST37T'!O$15:O$16)</f>
        <v>4.6124999999999999E-2</v>
      </c>
      <c r="G4" s="47"/>
      <c r="H4" s="5" t="s">
        <v>2</v>
      </c>
      <c r="I4" s="30">
        <f>AVERAGE('2L2LT4ST100I'!H$15:H$16)</f>
        <v>7.8075000000000006E-2</v>
      </c>
      <c r="J4" s="31">
        <f>AVERAGE('2L2LT4ST100I'!$O$15:$O$16)</f>
        <v>5.0637500000000002E-2</v>
      </c>
    </row>
    <row r="5" spans="1:11" x14ac:dyDescent="0.25">
      <c r="A5" s="47">
        <v>3</v>
      </c>
      <c r="B5" s="5" t="s">
        <v>3</v>
      </c>
      <c r="C5" s="30">
        <f>AVERAGE('2L3LT4ST37T'!H$13:H$14)</f>
        <v>0.20418750000000002</v>
      </c>
      <c r="D5" s="31">
        <f>AVERAGE('2L3LT4ST37T'!O$13:O$14)</f>
        <v>8.0837500000000007E-2</v>
      </c>
      <c r="G5" s="47">
        <v>3</v>
      </c>
      <c r="H5" s="5" t="s">
        <v>3</v>
      </c>
      <c r="I5" s="30">
        <f>AVERAGE('2L3LT4ST100I'!H$13:H$14)</f>
        <v>0.17830000000000001</v>
      </c>
      <c r="J5" s="31">
        <f>AVERAGE('2L3LT4ST100I'!$O$13:$O$14)</f>
        <v>9.6112500000000003E-2</v>
      </c>
    </row>
    <row r="6" spans="1:11" x14ac:dyDescent="0.25">
      <c r="A6" s="47"/>
      <c r="B6" s="5" t="s">
        <v>2</v>
      </c>
      <c r="C6" s="30">
        <f>AVERAGE('2L3LT4ST37T'!H$15:H$16)</f>
        <v>0.1696375</v>
      </c>
      <c r="D6" s="31">
        <f>AVERAGE('2L3LT4ST37T'!O$15:O$16)</f>
        <v>0.11623749999999999</v>
      </c>
      <c r="G6" s="47"/>
      <c r="H6" s="5" t="s">
        <v>2</v>
      </c>
      <c r="I6" s="30">
        <f>AVERAGE('2L3LT4ST100I'!H$15:H$16)</f>
        <v>0.19490000000000002</v>
      </c>
      <c r="J6" s="31">
        <f>AVERAGE('2L3LT4ST100I'!$O$15:$O$16)</f>
        <v>0.15357500000000002</v>
      </c>
    </row>
    <row r="7" spans="1:11" x14ac:dyDescent="0.25">
      <c r="A7" s="47">
        <v>4</v>
      </c>
      <c r="B7" s="5" t="s">
        <v>3</v>
      </c>
      <c r="C7" s="30">
        <f>AVERAGE('2L4LT4ST37T'!H$13:H$14)</f>
        <v>0.39803749999999999</v>
      </c>
      <c r="D7" s="31">
        <f>AVERAGE('2L4LT4ST37T'!O$13:O$14)</f>
        <v>0.20569999999999999</v>
      </c>
      <c r="G7" s="47">
        <v>4</v>
      </c>
      <c r="H7" s="5" t="s">
        <v>3</v>
      </c>
      <c r="I7" s="30">
        <f>AVERAGE('2L4LT4ST100I'!H$13:H$14)</f>
        <v>0.4936625</v>
      </c>
      <c r="J7" s="31">
        <f>AVERAGE('2L4LT4ST100I'!$O$13:$O$14)</f>
        <v>0.2364</v>
      </c>
    </row>
    <row r="8" spans="1:11" x14ac:dyDescent="0.25">
      <c r="A8" s="47"/>
      <c r="B8" s="5" t="s">
        <v>2</v>
      </c>
      <c r="C8" s="30">
        <f>AVERAGE('2L4LT4ST37T'!H$15:H$16)</f>
        <v>0.39457500000000001</v>
      </c>
      <c r="D8" s="31">
        <f>AVERAGE('2L4LT4ST37T'!O$15:O$16)</f>
        <v>0.2094625</v>
      </c>
      <c r="G8" s="47"/>
      <c r="H8" s="5" t="s">
        <v>2</v>
      </c>
      <c r="I8" s="30">
        <f>AVERAGE('2L4LT4ST100I'!H$15:H$16)</f>
        <v>0.50587499999999996</v>
      </c>
      <c r="J8" s="31">
        <f>AVERAGE('2L4LT4ST100I'!$O$15:$O$16)</f>
        <v>0.29728749999999998</v>
      </c>
    </row>
    <row r="9" spans="1:11" x14ac:dyDescent="0.25">
      <c r="A9" s="47">
        <v>5</v>
      </c>
      <c r="B9" s="5" t="s">
        <v>3</v>
      </c>
      <c r="C9" s="30">
        <f>AVERAGE('2L5LT4ST37T'!H$13:H$14)</f>
        <v>0.62417500000000015</v>
      </c>
      <c r="D9" s="31">
        <f>AVERAGE('2L5LT4ST37T'!O$13:O$14)</f>
        <v>0.36109999999999998</v>
      </c>
      <c r="G9" s="47">
        <v>5</v>
      </c>
      <c r="H9" s="5" t="s">
        <v>3</v>
      </c>
      <c r="I9" s="30">
        <f>AVERAGE('2L5LT4ST100I'!H$13:H$14)</f>
        <v>1.041425</v>
      </c>
      <c r="J9" s="31">
        <f>AVERAGE('2L5LT4ST100I'!$O$13:$O$14)</f>
        <v>0.51252500000000001</v>
      </c>
    </row>
    <row r="10" spans="1:11" x14ac:dyDescent="0.25">
      <c r="A10" s="48"/>
      <c r="B10" s="26" t="s">
        <v>2</v>
      </c>
      <c r="C10" s="32">
        <f>AVERAGE('2L5LT4ST37T'!H$15:H$16)</f>
        <v>0.75600000000000001</v>
      </c>
      <c r="D10" s="33">
        <f>AVERAGE('2L5LT4ST37T'!O$15:O$16)</f>
        <v>0.43406250000000002</v>
      </c>
      <c r="G10" s="48"/>
      <c r="H10" s="26" t="s">
        <v>2</v>
      </c>
      <c r="I10" s="32">
        <f>AVERAGE('2L5LT4ST100I'!H$15:H$16)</f>
        <v>0.97006250000000005</v>
      </c>
      <c r="J10" s="33">
        <f>AVERAGE('2L5LT4ST100I'!$O$15:$O$16)</f>
        <v>0.69071250000000006</v>
      </c>
    </row>
    <row r="12" spans="1:11" x14ac:dyDescent="0.25">
      <c r="A12" s="49" t="s">
        <v>44</v>
      </c>
      <c r="B12" s="50"/>
      <c r="C12" s="50"/>
      <c r="D12" s="51"/>
      <c r="G12" s="49" t="s">
        <v>45</v>
      </c>
      <c r="H12" s="50"/>
      <c r="I12" s="50"/>
      <c r="J12" s="51"/>
    </row>
    <row r="13" spans="1:11" x14ac:dyDescent="0.25">
      <c r="A13" s="27" t="s">
        <v>43</v>
      </c>
      <c r="B13" s="28" t="s">
        <v>1</v>
      </c>
      <c r="C13" s="28" t="s">
        <v>39</v>
      </c>
      <c r="D13" s="29" t="s">
        <v>40</v>
      </c>
      <c r="E13" s="5"/>
      <c r="G13" s="27" t="s">
        <v>43</v>
      </c>
      <c r="H13" s="28" t="s">
        <v>1</v>
      </c>
      <c r="I13" s="28" t="s">
        <v>39</v>
      </c>
      <c r="J13" s="29" t="s">
        <v>40</v>
      </c>
      <c r="K13" s="5"/>
    </row>
    <row r="14" spans="1:11" x14ac:dyDescent="0.25">
      <c r="A14" s="47">
        <v>2</v>
      </c>
      <c r="B14" s="5" t="s">
        <v>3</v>
      </c>
      <c r="C14" s="30">
        <f>AVERAGE('2L5LT2ST37T'!H$13:H$14)</f>
        <v>0.36457499999999998</v>
      </c>
      <c r="D14" s="31">
        <f>AVERAGE('2L5LT2ST37T'!O$13:O$14)</f>
        <v>8.3375000000000005E-2</v>
      </c>
      <c r="E14" s="6"/>
      <c r="G14" s="47">
        <v>2</v>
      </c>
      <c r="H14" s="5" t="s">
        <v>3</v>
      </c>
      <c r="I14" s="30">
        <f>AVERAGE('2L5LT2ST100I'!H$13:H$14)</f>
        <v>0.50795000000000001</v>
      </c>
      <c r="J14" s="31">
        <f>AVERAGE('2L5LT2ST100I'!$O$13:$O$14)</f>
        <v>0.28397499999999998</v>
      </c>
      <c r="K14" s="6"/>
    </row>
    <row r="15" spans="1:11" x14ac:dyDescent="0.25">
      <c r="A15" s="47"/>
      <c r="B15" s="5" t="s">
        <v>2</v>
      </c>
      <c r="C15" s="30">
        <f>AVERAGE('2L5LT2ST37T'!H$15:H$16)</f>
        <v>0.31863750000000002</v>
      </c>
      <c r="D15" s="31">
        <f>AVERAGE('2L5LT2ST37T'!O$15:O$16)</f>
        <v>0.20723750000000002</v>
      </c>
      <c r="E15" s="6"/>
      <c r="G15" s="47"/>
      <c r="H15" s="5" t="s">
        <v>2</v>
      </c>
      <c r="I15" s="30">
        <f>AVERAGE('2L5LT2ST100I'!H$15:H$16)</f>
        <v>0.40875</v>
      </c>
      <c r="J15" s="31">
        <f>AVERAGE('2L5LT2ST100I'!$O$15:$O$16)</f>
        <v>0.27500000000000002</v>
      </c>
      <c r="K15" s="6"/>
    </row>
    <row r="16" spans="1:11" x14ac:dyDescent="0.25">
      <c r="A16" s="47">
        <v>4</v>
      </c>
      <c r="B16" s="5" t="s">
        <v>3</v>
      </c>
      <c r="C16" s="30">
        <f>AVERAGE('2L5LT4ST37T'!H$13:H$14)</f>
        <v>0.62417500000000015</v>
      </c>
      <c r="D16" s="31">
        <f>AVERAGE('2L5LT4ST37T'!O$13:O$14)</f>
        <v>0.36109999999999998</v>
      </c>
      <c r="E16" s="6"/>
      <c r="G16" s="47">
        <v>4</v>
      </c>
      <c r="H16" s="5" t="s">
        <v>3</v>
      </c>
      <c r="I16" s="30">
        <f>AVERAGE('2L5LT4ST100I'!H$13:H$14)</f>
        <v>1.041425</v>
      </c>
      <c r="J16" s="31">
        <f>AVERAGE('2L5LT4ST100I'!$O$13:$O$14)</f>
        <v>0.51252500000000001</v>
      </c>
      <c r="K16" s="6"/>
    </row>
    <row r="17" spans="1:11" x14ac:dyDescent="0.25">
      <c r="A17" s="47"/>
      <c r="B17" s="5" t="s">
        <v>2</v>
      </c>
      <c r="C17" s="30">
        <f>AVERAGE('2L5LT4ST37T'!H$15:H$16)</f>
        <v>0.75600000000000001</v>
      </c>
      <c r="D17" s="31">
        <f>AVERAGE('2L5LT4ST37T'!O$15:O$16)</f>
        <v>0.43406250000000002</v>
      </c>
      <c r="E17" s="6"/>
      <c r="G17" s="47"/>
      <c r="H17" s="5" t="s">
        <v>2</v>
      </c>
      <c r="I17" s="30">
        <f>AVERAGE('2L5LT4ST100I'!H$15:H$16)</f>
        <v>0.97006250000000005</v>
      </c>
      <c r="J17" s="31">
        <f>AVERAGE('2L5LT4ST100I'!$O$15:$O$16)</f>
        <v>0.69071250000000006</v>
      </c>
      <c r="K17" s="6"/>
    </row>
    <row r="18" spans="1:11" x14ac:dyDescent="0.25">
      <c r="A18" s="47">
        <v>8</v>
      </c>
      <c r="B18" s="5" t="s">
        <v>3</v>
      </c>
      <c r="C18" s="30">
        <f>AVERAGE('2L5LT8ST37T'!H$13:H$14)</f>
        <v>1.1449750000000001</v>
      </c>
      <c r="D18" s="31">
        <f>AVERAGE('2L5LT8ST37T'!O$13:O$14)</f>
        <v>0.71388750000000001</v>
      </c>
      <c r="E18" s="6"/>
      <c r="G18" s="47">
        <v>8</v>
      </c>
      <c r="H18" s="5" t="s">
        <v>3</v>
      </c>
      <c r="I18" s="30">
        <f>AVERAGE('2L5LT8ST100I'!H$13:H$14)</f>
        <v>2.3247375000000003</v>
      </c>
      <c r="J18" s="31">
        <f>AVERAGE('2L5LT8ST100I'!$O$13:$O$14)</f>
        <v>1.371</v>
      </c>
      <c r="K18" s="6"/>
    </row>
    <row r="19" spans="1:11" x14ac:dyDescent="0.25">
      <c r="A19" s="47"/>
      <c r="B19" s="5" t="s">
        <v>2</v>
      </c>
      <c r="C19" s="30">
        <f>AVERAGE('2L5LT8ST37T'!H$15:H$16)</f>
        <v>1.2215125</v>
      </c>
      <c r="D19" s="31">
        <f>AVERAGE('2L5LT8ST37T'!O$15:O$16)</f>
        <v>0.91747500000000004</v>
      </c>
      <c r="E19" s="6"/>
      <c r="G19" s="47"/>
      <c r="H19" s="5" t="s">
        <v>2</v>
      </c>
      <c r="I19" s="30">
        <f>AVERAGE('2L5LT8ST100I'!H$15:H$16)</f>
        <v>2.2136499999999999</v>
      </c>
      <c r="J19" s="31">
        <f>AVERAGE('2L5LT8ST100I'!$O$15:$O$16)</f>
        <v>1.9119999999999999</v>
      </c>
      <c r="K19" s="6"/>
    </row>
    <row r="20" spans="1:11" x14ac:dyDescent="0.25">
      <c r="A20" s="47">
        <v>12</v>
      </c>
      <c r="B20" s="5" t="s">
        <v>3</v>
      </c>
      <c r="C20" s="30">
        <f>AVERAGE('2L5LT12ST37T'!H$13:H$14)</f>
        <v>3.9681249999999997</v>
      </c>
      <c r="D20" s="31">
        <f>AVERAGE('2L5LT12ST37T'!O$13:O$14)</f>
        <v>0.65563749999999998</v>
      </c>
      <c r="E20" s="6"/>
      <c r="G20" s="47">
        <v>12</v>
      </c>
      <c r="H20" s="5" t="s">
        <v>3</v>
      </c>
      <c r="I20" s="30">
        <f>AVERAGE('2L5LT12ST100I'!H$13:H$14)</f>
        <v>8.6032250000000001</v>
      </c>
      <c r="J20" s="31">
        <f>AVERAGE('2L5LT12ST100I'!$O$13:$O$14)</f>
        <v>1.5523750000000001</v>
      </c>
      <c r="K20" s="6"/>
    </row>
    <row r="21" spans="1:11" x14ac:dyDescent="0.25">
      <c r="A21" s="48"/>
      <c r="B21" s="26" t="s">
        <v>2</v>
      </c>
      <c r="C21" s="32">
        <f>AVERAGE('2L5LT12ST37T'!H$15:H$16)</f>
        <v>3.9897374999999999</v>
      </c>
      <c r="D21" s="33">
        <f>AVERAGE('2L5LT12ST37T'!O$15:O$16)</f>
        <v>0.81257500000000005</v>
      </c>
      <c r="E21" s="6"/>
      <c r="G21" s="48"/>
      <c r="H21" s="26" t="s">
        <v>2</v>
      </c>
      <c r="I21" s="32">
        <f>AVERAGE('2L5LT12ST100I'!H$15:H$16)</f>
        <v>8.9358874999999998</v>
      </c>
      <c r="J21" s="33">
        <f>AVERAGE('2L5LT12ST100I'!$O$15:$O$16)</f>
        <v>2.0885875</v>
      </c>
      <c r="K21" s="6"/>
    </row>
    <row r="56" spans="7:7" x14ac:dyDescent="0.25">
      <c r="G56" t="s">
        <v>46</v>
      </c>
    </row>
  </sheetData>
  <mergeCells count="20">
    <mergeCell ref="A1:D1"/>
    <mergeCell ref="G1:J1"/>
    <mergeCell ref="A12:D12"/>
    <mergeCell ref="G12:J12"/>
    <mergeCell ref="A3:A4"/>
    <mergeCell ref="A5:A6"/>
    <mergeCell ref="A7:A8"/>
    <mergeCell ref="A9:A10"/>
    <mergeCell ref="G3:G4"/>
    <mergeCell ref="G5:G6"/>
    <mergeCell ref="G7:G8"/>
    <mergeCell ref="G9:G10"/>
    <mergeCell ref="G14:G15"/>
    <mergeCell ref="G16:G17"/>
    <mergeCell ref="G18:G19"/>
    <mergeCell ref="G20:G21"/>
    <mergeCell ref="A20:A21"/>
    <mergeCell ref="A18:A19"/>
    <mergeCell ref="A16:A17"/>
    <mergeCell ref="A14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9D5-DD07-4454-90B4-9BB2967C6A78}">
  <sheetPr codeName="Sheet3"/>
  <dimension ref="A46:Y94"/>
  <sheetViews>
    <sheetView zoomScale="85" zoomScaleNormal="85" workbookViewId="0">
      <selection activeCell="M44" sqref="M44"/>
    </sheetView>
  </sheetViews>
  <sheetFormatPr defaultRowHeight="15" x14ac:dyDescent="0.25"/>
  <sheetData>
    <row r="46" spans="1:25" x14ac:dyDescent="0.25">
      <c r="C46" s="52" t="s">
        <v>57</v>
      </c>
      <c r="D46" s="52"/>
      <c r="E46" s="52"/>
      <c r="F46" s="52"/>
      <c r="G46" s="52"/>
      <c r="H46" s="52"/>
      <c r="I46" s="52"/>
      <c r="J46" s="52"/>
      <c r="P46" s="52" t="s">
        <v>57</v>
      </c>
      <c r="Q46" s="52"/>
      <c r="R46" s="52"/>
      <c r="S46" s="52"/>
      <c r="T46" s="52"/>
      <c r="U46" s="52"/>
      <c r="V46" s="52"/>
      <c r="W46" s="52"/>
    </row>
    <row r="47" spans="1:25" x14ac:dyDescent="0.25">
      <c r="A47" s="8" t="s">
        <v>58</v>
      </c>
      <c r="D47" t="s">
        <v>60</v>
      </c>
      <c r="E47" t="s">
        <v>2</v>
      </c>
      <c r="F47" t="s">
        <v>59</v>
      </c>
      <c r="H47" t="s">
        <v>48</v>
      </c>
      <c r="I47" t="s">
        <v>49</v>
      </c>
      <c r="J47" t="s">
        <v>25</v>
      </c>
      <c r="K47" t="s">
        <v>63</v>
      </c>
      <c r="L47" t="s">
        <v>64</v>
      </c>
      <c r="N47" s="8" t="s">
        <v>66</v>
      </c>
      <c r="Q47" t="s">
        <v>60</v>
      </c>
      <c r="R47" t="s">
        <v>2</v>
      </c>
      <c r="S47" t="s">
        <v>67</v>
      </c>
      <c r="U47" t="s">
        <v>48</v>
      </c>
      <c r="V47" t="s">
        <v>49</v>
      </c>
      <c r="W47" t="s">
        <v>25</v>
      </c>
      <c r="X47" t="s">
        <v>63</v>
      </c>
      <c r="Y47" t="s">
        <v>64</v>
      </c>
    </row>
    <row r="48" spans="1:25" x14ac:dyDescent="0.25">
      <c r="F48">
        <v>2</v>
      </c>
      <c r="H48">
        <v>7.4300000000000005E-2</v>
      </c>
      <c r="I48">
        <v>6.6700000000000009E-2</v>
      </c>
      <c r="J48">
        <f>Analysis!C4</f>
        <v>7.0912499999999989E-2</v>
      </c>
      <c r="K48">
        <f>ABS($J48-H48)</f>
        <v>3.3875000000000155E-3</v>
      </c>
      <c r="L48">
        <f>ABS($J48-I48)</f>
        <v>4.2124999999999801E-3</v>
      </c>
      <c r="S48">
        <v>2</v>
      </c>
      <c r="U48">
        <v>0.34175</v>
      </c>
      <c r="V48">
        <v>0.29059999999999997</v>
      </c>
      <c r="W48">
        <f>Analysis!C15</f>
        <v>0.31863750000000002</v>
      </c>
      <c r="X48">
        <f>ABS($W48-U48)</f>
        <v>2.311249999999998E-2</v>
      </c>
      <c r="Y48">
        <f>ABS($W48-V48)</f>
        <v>2.8037500000000048E-2</v>
      </c>
    </row>
    <row r="49" spans="4:25" x14ac:dyDescent="0.25">
      <c r="F49">
        <v>3</v>
      </c>
      <c r="H49">
        <v>0.18430000000000002</v>
      </c>
      <c r="I49">
        <v>0.15215000000000001</v>
      </c>
      <c r="J49">
        <f>Analysis!C6</f>
        <v>0.1696375</v>
      </c>
      <c r="K49">
        <f t="shared" ref="K49:L51" si="0">ABS($J49-H49)</f>
        <v>1.4662500000000023E-2</v>
      </c>
      <c r="L49">
        <f t="shared" si="0"/>
        <v>1.7487499999999989E-2</v>
      </c>
      <c r="S49">
        <v>4</v>
      </c>
      <c r="U49">
        <v>0.8427</v>
      </c>
      <c r="V49">
        <v>0.63039999999999996</v>
      </c>
      <c r="W49">
        <f>Analysis!C17</f>
        <v>0.75600000000000001</v>
      </c>
      <c r="X49">
        <f t="shared" ref="X49:X51" si="1">ABS($W49-U49)</f>
        <v>8.6699999999999999E-2</v>
      </c>
      <c r="Y49">
        <f t="shared" ref="Y49:Y51" si="2">ABS($W49-V49)</f>
        <v>0.12560000000000004</v>
      </c>
    </row>
    <row r="50" spans="4:25" x14ac:dyDescent="0.25">
      <c r="F50">
        <v>4</v>
      </c>
      <c r="H50">
        <v>0.42349999999999999</v>
      </c>
      <c r="I50">
        <v>0.35194999999999999</v>
      </c>
      <c r="J50">
        <f>Analysis!C8</f>
        <v>0.39457500000000001</v>
      </c>
      <c r="K50">
        <f t="shared" si="0"/>
        <v>2.8924999999999979E-2</v>
      </c>
      <c r="L50">
        <f t="shared" si="0"/>
        <v>4.2625000000000024E-2</v>
      </c>
      <c r="S50">
        <v>8</v>
      </c>
      <c r="U50">
        <f>'2L5LT8ST37T'!H37</f>
        <v>1.3227500000000001</v>
      </c>
      <c r="V50">
        <f>'2L5LT8ST37T'!H41</f>
        <v>1.0406500000000001</v>
      </c>
      <c r="W50">
        <f>Analysis!C19</f>
        <v>1.2215125</v>
      </c>
      <c r="X50">
        <f t="shared" si="1"/>
        <v>0.10123750000000009</v>
      </c>
      <c r="Y50">
        <f t="shared" si="2"/>
        <v>0.18086249999999993</v>
      </c>
    </row>
    <row r="51" spans="4:25" x14ac:dyDescent="0.25">
      <c r="F51">
        <v>5</v>
      </c>
      <c r="H51">
        <v>0.8427</v>
      </c>
      <c r="I51">
        <v>0.63039999999999996</v>
      </c>
      <c r="J51">
        <f>Analysis!C10</f>
        <v>0.75600000000000001</v>
      </c>
      <c r="K51">
        <f t="shared" si="0"/>
        <v>8.6699999999999999E-2</v>
      </c>
      <c r="L51">
        <f t="shared" si="0"/>
        <v>0.12560000000000004</v>
      </c>
      <c r="S51">
        <v>12</v>
      </c>
      <c r="U51">
        <f>'2L5LT12ST37T'!H37</f>
        <v>4.2392000000000003</v>
      </c>
      <c r="V51">
        <f>'2L5LT12ST37T'!H41</f>
        <v>3.76735</v>
      </c>
      <c r="W51">
        <f>Analysis!C21</f>
        <v>3.9897374999999999</v>
      </c>
      <c r="X51">
        <f t="shared" si="1"/>
        <v>0.24946250000000036</v>
      </c>
      <c r="Y51">
        <f t="shared" si="2"/>
        <v>0.22238749999999996</v>
      </c>
    </row>
    <row r="53" spans="4:25" x14ac:dyDescent="0.25">
      <c r="E53" t="s">
        <v>3</v>
      </c>
      <c r="F53" t="s">
        <v>59</v>
      </c>
      <c r="H53" t="s">
        <v>48</v>
      </c>
      <c r="I53" t="s">
        <v>49</v>
      </c>
      <c r="J53" t="s">
        <v>25</v>
      </c>
      <c r="K53" t="s">
        <v>63</v>
      </c>
      <c r="L53" t="s">
        <v>64</v>
      </c>
      <c r="R53" t="s">
        <v>3</v>
      </c>
      <c r="S53" t="s">
        <v>67</v>
      </c>
      <c r="U53" t="s">
        <v>48</v>
      </c>
      <c r="V53" t="s">
        <v>49</v>
      </c>
      <c r="W53" t="s">
        <v>25</v>
      </c>
      <c r="X53" t="s">
        <v>63</v>
      </c>
      <c r="Y53" t="s">
        <v>64</v>
      </c>
    </row>
    <row r="54" spans="4:25" x14ac:dyDescent="0.25">
      <c r="F54">
        <v>2</v>
      </c>
      <c r="H54">
        <v>5.2400000000000002E-2</v>
      </c>
      <c r="I54">
        <v>4.7299999999999995E-2</v>
      </c>
      <c r="J54">
        <f>Analysis!C3</f>
        <v>4.965E-2</v>
      </c>
      <c r="K54">
        <f>ABS($J54-H54)</f>
        <v>2.7500000000000024E-3</v>
      </c>
      <c r="L54">
        <f>ABS($J54-I54)</f>
        <v>2.3500000000000049E-3</v>
      </c>
      <c r="S54">
        <v>2</v>
      </c>
      <c r="U54">
        <v>0.435</v>
      </c>
      <c r="V54">
        <v>0.29000000000000004</v>
      </c>
      <c r="W54">
        <f>Analysis!C14</f>
        <v>0.36457499999999998</v>
      </c>
      <c r="X54">
        <f>ABS($W54-U54)</f>
        <v>7.0425000000000015E-2</v>
      </c>
      <c r="Y54">
        <f>ABS($W54-V54)</f>
        <v>7.4574999999999947E-2</v>
      </c>
    </row>
    <row r="55" spans="4:25" x14ac:dyDescent="0.25">
      <c r="F55">
        <v>3</v>
      </c>
      <c r="H55">
        <v>0.23265</v>
      </c>
      <c r="I55">
        <v>0.17155000000000001</v>
      </c>
      <c r="J55">
        <f>Analysis!C5</f>
        <v>0.20418750000000002</v>
      </c>
      <c r="K55">
        <f t="shared" ref="K55:K57" si="3">ABS($J55-H55)</f>
        <v>2.8462499999999974E-2</v>
      </c>
      <c r="L55">
        <f t="shared" ref="L55:L57" si="4">ABS($J55-I55)</f>
        <v>3.2637500000000014E-2</v>
      </c>
      <c r="S55">
        <v>4</v>
      </c>
      <c r="U55">
        <v>0.68565000000000009</v>
      </c>
      <c r="V55">
        <v>0.50354999999999994</v>
      </c>
      <c r="W55">
        <f>Analysis!C16</f>
        <v>0.62417500000000015</v>
      </c>
      <c r="X55">
        <f t="shared" ref="X55:X57" si="5">ABS($W55-U55)</f>
        <v>6.1474999999999946E-2</v>
      </c>
      <c r="Y55">
        <f t="shared" ref="Y55:Y57" si="6">ABS($W55-V55)</f>
        <v>0.1206250000000002</v>
      </c>
    </row>
    <row r="56" spans="4:25" x14ac:dyDescent="0.25">
      <c r="F56">
        <v>4</v>
      </c>
      <c r="H56">
        <v>0.43230000000000002</v>
      </c>
      <c r="I56">
        <v>0.34784999999999999</v>
      </c>
      <c r="J56">
        <f>Analysis!C7</f>
        <v>0.39803749999999999</v>
      </c>
      <c r="K56">
        <f t="shared" si="3"/>
        <v>3.4262500000000029E-2</v>
      </c>
      <c r="L56">
        <f t="shared" si="4"/>
        <v>5.0187499999999996E-2</v>
      </c>
      <c r="S56">
        <v>8</v>
      </c>
      <c r="U56">
        <f>'2L5LT8ST37T'!G37</f>
        <v>1.2154</v>
      </c>
      <c r="V56">
        <f>'2L5LT8ST37T'!G41</f>
        <v>1.0367999999999999</v>
      </c>
      <c r="W56">
        <f>Analysis!C18</f>
        <v>1.1449750000000001</v>
      </c>
      <c r="X56">
        <f t="shared" si="5"/>
        <v>7.042499999999996E-2</v>
      </c>
      <c r="Y56">
        <f t="shared" si="6"/>
        <v>0.10817500000000013</v>
      </c>
    </row>
    <row r="57" spans="4:25" x14ac:dyDescent="0.25">
      <c r="F57">
        <v>5</v>
      </c>
      <c r="H57">
        <v>0.68565000000000009</v>
      </c>
      <c r="I57">
        <v>0.50354999999999994</v>
      </c>
      <c r="J57">
        <f>Analysis!C9</f>
        <v>0.62417500000000015</v>
      </c>
      <c r="K57">
        <f t="shared" si="3"/>
        <v>6.1474999999999946E-2</v>
      </c>
      <c r="L57">
        <f t="shared" si="4"/>
        <v>0.1206250000000002</v>
      </c>
      <c r="S57">
        <v>12</v>
      </c>
      <c r="U57">
        <f>'2L5LT12ST37T'!G37</f>
        <v>4.3772000000000002</v>
      </c>
      <c r="V57">
        <f>'2L5LT12ST37T'!G41</f>
        <v>3.5567500000000001</v>
      </c>
      <c r="W57">
        <f>Analysis!C20</f>
        <v>3.9681249999999997</v>
      </c>
      <c r="X57">
        <f t="shared" si="5"/>
        <v>0.40907500000000052</v>
      </c>
      <c r="Y57">
        <f t="shared" si="6"/>
        <v>0.4113749999999996</v>
      </c>
    </row>
    <row r="59" spans="4:25" x14ac:dyDescent="0.25">
      <c r="D59" t="s">
        <v>61</v>
      </c>
      <c r="E59" t="s">
        <v>2</v>
      </c>
      <c r="F59" t="s">
        <v>59</v>
      </c>
      <c r="H59" t="s">
        <v>48</v>
      </c>
      <c r="I59" t="s">
        <v>49</v>
      </c>
      <c r="J59" t="s">
        <v>25</v>
      </c>
      <c r="K59" t="s">
        <v>63</v>
      </c>
      <c r="L59" t="s">
        <v>64</v>
      </c>
      <c r="Q59" t="s">
        <v>61</v>
      </c>
      <c r="R59" t="s">
        <v>2</v>
      </c>
      <c r="S59" t="s">
        <v>67</v>
      </c>
      <c r="U59" t="s">
        <v>48</v>
      </c>
      <c r="V59" t="s">
        <v>49</v>
      </c>
      <c r="W59" t="s">
        <v>25</v>
      </c>
      <c r="X59" t="s">
        <v>63</v>
      </c>
      <c r="Y59" t="s">
        <v>64</v>
      </c>
    </row>
    <row r="60" spans="4:25" x14ac:dyDescent="0.25">
      <c r="F60">
        <v>2</v>
      </c>
      <c r="H60">
        <v>8.2600000000000007E-2</v>
      </c>
      <c r="I60">
        <v>7.4300000000000005E-2</v>
      </c>
      <c r="J60">
        <f>Analysis!I4</f>
        <v>7.8075000000000006E-2</v>
      </c>
      <c r="K60">
        <f>ABS($J60-H60)</f>
        <v>4.5250000000000012E-3</v>
      </c>
      <c r="L60">
        <f>ABS($J60-I60)</f>
        <v>3.7750000000000006E-3</v>
      </c>
      <c r="S60">
        <v>2</v>
      </c>
      <c r="U60" s="6">
        <v>0.47149999999999997</v>
      </c>
      <c r="V60">
        <v>0.32624999999999998</v>
      </c>
      <c r="W60">
        <f>Analysis!I15</f>
        <v>0.40875</v>
      </c>
      <c r="X60">
        <f>ABS($W60-U60)</f>
        <v>6.2749999999999972E-2</v>
      </c>
      <c r="Y60">
        <f>ABS($W60-V60)</f>
        <v>8.2500000000000018E-2</v>
      </c>
    </row>
    <row r="61" spans="4:25" x14ac:dyDescent="0.25">
      <c r="F61">
        <v>3</v>
      </c>
      <c r="H61">
        <v>0.20400000000000001</v>
      </c>
      <c r="I61">
        <v>0.18514999999999998</v>
      </c>
      <c r="J61">
        <f>Analysis!I6</f>
        <v>0.19490000000000002</v>
      </c>
      <c r="K61">
        <f t="shared" ref="K61:K63" si="7">ABS($J61-H61)</f>
        <v>9.099999999999997E-3</v>
      </c>
      <c r="L61">
        <f t="shared" ref="L61:L63" si="8">ABS($J61-I61)</f>
        <v>9.7500000000000364E-3</v>
      </c>
      <c r="S61">
        <v>4</v>
      </c>
      <c r="U61">
        <f>'2L5LT4ST100I'!H37</f>
        <v>1.0687</v>
      </c>
      <c r="V61">
        <f>'2L5LT4ST100I'!H41</f>
        <v>0.85929999999999995</v>
      </c>
      <c r="W61">
        <f>Analysis!I17</f>
        <v>0.97006250000000005</v>
      </c>
      <c r="X61">
        <f t="shared" ref="X61:X63" si="9">ABS($W61-U61)</f>
        <v>9.8637499999999934E-2</v>
      </c>
      <c r="Y61">
        <f t="shared" ref="Y61:Y63" si="10">ABS($W61-V61)</f>
        <v>0.1107625000000001</v>
      </c>
    </row>
    <row r="62" spans="4:25" x14ac:dyDescent="0.25">
      <c r="F62">
        <v>4</v>
      </c>
      <c r="H62">
        <v>0.54954999999999998</v>
      </c>
      <c r="I62">
        <v>0.44869999999999999</v>
      </c>
      <c r="J62">
        <f>Analysis!I8</f>
        <v>0.50587499999999996</v>
      </c>
      <c r="K62">
        <f t="shared" si="7"/>
        <v>4.3675000000000019E-2</v>
      </c>
      <c r="L62">
        <f t="shared" si="8"/>
        <v>5.7174999999999976E-2</v>
      </c>
      <c r="S62">
        <v>8</v>
      </c>
      <c r="U62">
        <f>'2L5LT8ST100I'!H37</f>
        <v>2.4010499999999997</v>
      </c>
      <c r="V62">
        <f>'2L5LT8ST100I'!H41</f>
        <v>1.9959500000000001</v>
      </c>
      <c r="W62">
        <f>Analysis!I19</f>
        <v>2.2136499999999999</v>
      </c>
      <c r="X62">
        <f t="shared" si="9"/>
        <v>0.18739999999999979</v>
      </c>
      <c r="Y62">
        <f t="shared" si="10"/>
        <v>0.21769999999999978</v>
      </c>
    </row>
    <row r="63" spans="4:25" x14ac:dyDescent="0.25">
      <c r="F63">
        <v>5</v>
      </c>
      <c r="H63">
        <v>1.0687</v>
      </c>
      <c r="I63">
        <v>0.85929999999999995</v>
      </c>
      <c r="J63">
        <f>Analysis!I10</f>
        <v>0.97006250000000005</v>
      </c>
      <c r="K63">
        <f t="shared" si="7"/>
        <v>9.8637499999999934E-2</v>
      </c>
      <c r="L63">
        <f t="shared" si="8"/>
        <v>0.1107625000000001</v>
      </c>
      <c r="S63">
        <v>12</v>
      </c>
      <c r="U63">
        <f>'2L5LT12ST100I'!H37</f>
        <v>9.328949999999999</v>
      </c>
      <c r="V63">
        <f>'2L5LT12ST100I'!H41</f>
        <v>8.6991499999999995</v>
      </c>
      <c r="W63">
        <f>Analysis!I21</f>
        <v>8.9358874999999998</v>
      </c>
      <c r="X63">
        <f t="shared" si="9"/>
        <v>0.3930624999999992</v>
      </c>
      <c r="Y63">
        <f t="shared" si="10"/>
        <v>0.23673750000000027</v>
      </c>
    </row>
    <row r="65" spans="1:25" x14ac:dyDescent="0.25">
      <c r="E65" t="s">
        <v>3</v>
      </c>
      <c r="F65" t="s">
        <v>59</v>
      </c>
      <c r="H65" t="s">
        <v>48</v>
      </c>
      <c r="I65" t="s">
        <v>49</v>
      </c>
      <c r="J65" t="s">
        <v>25</v>
      </c>
      <c r="K65" t="s">
        <v>63</v>
      </c>
      <c r="L65" t="s">
        <v>64</v>
      </c>
      <c r="R65" t="s">
        <v>3</v>
      </c>
      <c r="S65" t="s">
        <v>67</v>
      </c>
      <c r="U65" t="s">
        <v>48</v>
      </c>
      <c r="V65" t="s">
        <v>49</v>
      </c>
      <c r="W65" t="s">
        <v>25</v>
      </c>
      <c r="X65" t="s">
        <v>63</v>
      </c>
      <c r="Y65" t="s">
        <v>64</v>
      </c>
    </row>
    <row r="66" spans="1:25" x14ac:dyDescent="0.25">
      <c r="F66">
        <v>2</v>
      </c>
      <c r="H66" s="6">
        <v>7.6649999999999996E-2</v>
      </c>
      <c r="I66">
        <v>6.720000000000001E-2</v>
      </c>
      <c r="J66">
        <f>Analysis!I3</f>
        <v>7.1887500000000007E-2</v>
      </c>
      <c r="K66">
        <f>ABS($J66-H66)</f>
        <v>4.762499999999989E-3</v>
      </c>
      <c r="L66">
        <f>ABS($J66-I66)</f>
        <v>4.6874999999999972E-3</v>
      </c>
      <c r="S66">
        <v>2</v>
      </c>
      <c r="U66">
        <v>0.61250000000000004</v>
      </c>
      <c r="V66">
        <v>0.38550000000000001</v>
      </c>
      <c r="W66">
        <f>Analysis!I14</f>
        <v>0.50795000000000001</v>
      </c>
      <c r="X66">
        <f>ABS($W66-U66)</f>
        <v>0.10455000000000003</v>
      </c>
      <c r="Y66">
        <f>ABS($W66-V66)</f>
        <v>0.12245</v>
      </c>
    </row>
    <row r="67" spans="1:25" x14ac:dyDescent="0.25">
      <c r="F67">
        <v>3</v>
      </c>
      <c r="H67">
        <v>0.19159999999999999</v>
      </c>
      <c r="I67" s="6">
        <v>0.16435</v>
      </c>
      <c r="J67">
        <f>Analysis!I5</f>
        <v>0.17830000000000001</v>
      </c>
      <c r="K67">
        <f t="shared" ref="K67:K69" si="11">ABS($J67-H67)</f>
        <v>1.3299999999999979E-2</v>
      </c>
      <c r="L67">
        <f t="shared" ref="L67:L69" si="12">ABS($J67-I67)</f>
        <v>1.3950000000000018E-2</v>
      </c>
      <c r="S67">
        <v>4</v>
      </c>
      <c r="U67">
        <f>'2L5LT4ST100I'!G37</f>
        <v>1.1703999999999999</v>
      </c>
      <c r="V67" s="6">
        <f>'2L5LT4ST100I'!G41</f>
        <v>0.87705</v>
      </c>
      <c r="W67">
        <f>Analysis!I16</f>
        <v>1.041425</v>
      </c>
      <c r="X67">
        <f t="shared" ref="X67:X69" si="13">ABS($W67-U67)</f>
        <v>0.12897499999999984</v>
      </c>
      <c r="Y67">
        <f t="shared" ref="Y67:Y69" si="14">ABS($W67-V67)</f>
        <v>0.16437500000000005</v>
      </c>
    </row>
    <row r="68" spans="1:25" x14ac:dyDescent="0.25">
      <c r="F68">
        <v>4</v>
      </c>
      <c r="H68">
        <v>0.54610000000000003</v>
      </c>
      <c r="I68">
        <v>0.43364999999999998</v>
      </c>
      <c r="J68">
        <f>Analysis!I7</f>
        <v>0.4936625</v>
      </c>
      <c r="K68">
        <f t="shared" si="11"/>
        <v>5.2437500000000026E-2</v>
      </c>
      <c r="L68">
        <f t="shared" si="12"/>
        <v>6.0012500000000024E-2</v>
      </c>
      <c r="S68">
        <v>8</v>
      </c>
      <c r="U68">
        <f>'2L5LT8ST100I'!G37</f>
        <v>2.5712999999999999</v>
      </c>
      <c r="V68">
        <f>'2L5LT8ST100I'!G41</f>
        <v>2.0267999999999997</v>
      </c>
      <c r="W68">
        <f>Analysis!I18</f>
        <v>2.3247375000000003</v>
      </c>
      <c r="X68">
        <f t="shared" si="13"/>
        <v>0.24656249999999957</v>
      </c>
      <c r="Y68">
        <f t="shared" si="14"/>
        <v>0.29793750000000063</v>
      </c>
    </row>
    <row r="69" spans="1:25" x14ac:dyDescent="0.25">
      <c r="F69">
        <v>5</v>
      </c>
      <c r="H69">
        <v>1.1703999999999999</v>
      </c>
      <c r="I69">
        <v>0.87705</v>
      </c>
      <c r="J69">
        <f>Analysis!I9</f>
        <v>1.041425</v>
      </c>
      <c r="K69">
        <f t="shared" si="11"/>
        <v>0.12897499999999984</v>
      </c>
      <c r="L69">
        <f t="shared" si="12"/>
        <v>0.16437500000000005</v>
      </c>
      <c r="S69">
        <v>12</v>
      </c>
      <c r="U69">
        <f>'2L5LT12ST100I'!G37</f>
        <v>9.1131999999999991</v>
      </c>
      <c r="V69">
        <f>'2L5LT12ST100I'!G41</f>
        <v>8.1717499999999994</v>
      </c>
      <c r="W69">
        <f>Analysis!I20</f>
        <v>8.6032250000000001</v>
      </c>
      <c r="X69">
        <f t="shared" si="13"/>
        <v>0.50997499999999896</v>
      </c>
      <c r="Y69">
        <f t="shared" si="14"/>
        <v>0.43147500000000072</v>
      </c>
    </row>
    <row r="71" spans="1:25" x14ac:dyDescent="0.25">
      <c r="C71" s="52" t="s">
        <v>57</v>
      </c>
      <c r="D71" s="52"/>
      <c r="E71" s="52"/>
      <c r="F71" s="52"/>
      <c r="G71" s="52"/>
      <c r="H71" s="52"/>
      <c r="I71" s="52"/>
      <c r="J71" s="52"/>
      <c r="P71" s="52" t="s">
        <v>57</v>
      </c>
      <c r="Q71" s="52"/>
      <c r="R71" s="52"/>
      <c r="S71" s="52"/>
      <c r="T71" s="52"/>
      <c r="U71" s="52"/>
      <c r="V71" s="52"/>
      <c r="W71" s="52"/>
    </row>
    <row r="72" spans="1:25" x14ac:dyDescent="0.25">
      <c r="A72" s="8" t="s">
        <v>62</v>
      </c>
      <c r="D72" t="s">
        <v>60</v>
      </c>
      <c r="E72" t="s">
        <v>2</v>
      </c>
      <c r="F72" t="s">
        <v>59</v>
      </c>
      <c r="H72" t="s">
        <v>48</v>
      </c>
      <c r="I72" t="s">
        <v>49</v>
      </c>
      <c r="J72" t="s">
        <v>25</v>
      </c>
      <c r="K72" t="s">
        <v>63</v>
      </c>
      <c r="L72" t="s">
        <v>64</v>
      </c>
      <c r="N72" s="8" t="s">
        <v>65</v>
      </c>
      <c r="Q72" t="s">
        <v>60</v>
      </c>
      <c r="R72" t="s">
        <v>2</v>
      </c>
      <c r="S72" t="s">
        <v>67</v>
      </c>
      <c r="U72" t="s">
        <v>48</v>
      </c>
      <c r="V72" t="s">
        <v>49</v>
      </c>
      <c r="W72" t="s">
        <v>25</v>
      </c>
      <c r="X72" t="s">
        <v>63</v>
      </c>
      <c r="Y72" t="s">
        <v>64</v>
      </c>
    </row>
    <row r="73" spans="1:25" x14ac:dyDescent="0.25">
      <c r="F73">
        <v>2</v>
      </c>
      <c r="H73">
        <v>4.7649999999999998E-2</v>
      </c>
      <c r="I73">
        <v>4.3400000000000001E-2</v>
      </c>
      <c r="J73">
        <f>Analysis!D4</f>
        <v>4.6124999999999999E-2</v>
      </c>
      <c r="K73">
        <f>ABS($J73-H73)</f>
        <v>1.5249999999999986E-3</v>
      </c>
      <c r="L73">
        <f>ABS($J73-I73)</f>
        <v>2.7249999999999983E-3</v>
      </c>
      <c r="S73">
        <v>2</v>
      </c>
      <c r="U73">
        <v>0.21639999999999998</v>
      </c>
      <c r="V73">
        <v>0.19690000000000002</v>
      </c>
      <c r="W73">
        <f>Analysis!D15</f>
        <v>0.20723750000000002</v>
      </c>
      <c r="X73">
        <f>ABS($W73-U73)</f>
        <v>9.1624999999999623E-3</v>
      </c>
      <c r="Y73">
        <f>ABS($W73-V73)</f>
        <v>1.0337499999999999E-2</v>
      </c>
    </row>
    <row r="74" spans="1:25" x14ac:dyDescent="0.25">
      <c r="F74">
        <v>3</v>
      </c>
      <c r="H74">
        <v>0.14005000000000001</v>
      </c>
      <c r="I74">
        <v>0.1037</v>
      </c>
      <c r="J74">
        <f>Analysis!D6</f>
        <v>0.11623749999999999</v>
      </c>
      <c r="K74">
        <f t="shared" ref="K74:K76" si="15">ABS($J74-H74)</f>
        <v>2.3812500000000014E-2</v>
      </c>
      <c r="L74">
        <f t="shared" ref="L74:L76" si="16">ABS($J74-I74)</f>
        <v>1.2537499999999993E-2</v>
      </c>
      <c r="S74">
        <v>4</v>
      </c>
      <c r="U74">
        <f>'2L5LT4ST37T'!N37</f>
        <v>0.47540000000000004</v>
      </c>
      <c r="V74">
        <f>'2L5LT4ST37T'!N41</f>
        <v>0.40500000000000003</v>
      </c>
      <c r="W74">
        <f>Analysis!D17</f>
        <v>0.43406250000000002</v>
      </c>
      <c r="X74">
        <f t="shared" ref="X74:X76" si="17">ABS($W74-U74)</f>
        <v>4.1337500000000027E-2</v>
      </c>
      <c r="Y74">
        <f t="shared" ref="Y74:Y76" si="18">ABS($W74-V74)</f>
        <v>2.9062499999999991E-2</v>
      </c>
    </row>
    <row r="75" spans="1:25" x14ac:dyDescent="0.25">
      <c r="F75">
        <v>4</v>
      </c>
      <c r="H75">
        <v>0.22034999999999999</v>
      </c>
      <c r="I75">
        <v>0.19850000000000001</v>
      </c>
      <c r="J75">
        <f>Analysis!D8</f>
        <v>0.2094625</v>
      </c>
      <c r="K75">
        <f t="shared" si="15"/>
        <v>1.0887499999999994E-2</v>
      </c>
      <c r="L75">
        <f t="shared" si="16"/>
        <v>1.0962499999999986E-2</v>
      </c>
      <c r="S75">
        <v>8</v>
      </c>
      <c r="U75">
        <f>'2L5LT8ST37T'!N37</f>
        <v>0.99770000000000003</v>
      </c>
      <c r="V75">
        <f>'2L5LT8ST37T'!N41</f>
        <v>0.85555000000000003</v>
      </c>
      <c r="W75">
        <f>Analysis!D19</f>
        <v>0.91747500000000004</v>
      </c>
      <c r="X75">
        <f t="shared" si="17"/>
        <v>8.0224999999999991E-2</v>
      </c>
      <c r="Y75">
        <f t="shared" si="18"/>
        <v>6.1925000000000008E-2</v>
      </c>
    </row>
    <row r="76" spans="1:25" x14ac:dyDescent="0.25">
      <c r="F76">
        <v>5</v>
      </c>
      <c r="H76">
        <v>0.47540000000000004</v>
      </c>
      <c r="I76">
        <v>0.40500000000000003</v>
      </c>
      <c r="J76">
        <f>Analysis!D10</f>
        <v>0.43406250000000002</v>
      </c>
      <c r="K76">
        <f t="shared" si="15"/>
        <v>4.1337500000000027E-2</v>
      </c>
      <c r="L76">
        <f t="shared" si="16"/>
        <v>2.9062499999999991E-2</v>
      </c>
      <c r="S76">
        <v>12</v>
      </c>
      <c r="U76">
        <f>'2L5LT12ST37T'!N37</f>
        <v>0.87850000000000006</v>
      </c>
      <c r="V76">
        <f>'2L5LT12ST37T'!N41</f>
        <v>0.78644999999999998</v>
      </c>
      <c r="W76">
        <f>Analysis!D21</f>
        <v>0.81257500000000005</v>
      </c>
      <c r="X76">
        <f t="shared" si="17"/>
        <v>6.5925000000000011E-2</v>
      </c>
      <c r="Y76">
        <f t="shared" si="18"/>
        <v>2.6125000000000065E-2</v>
      </c>
    </row>
    <row r="78" spans="1:25" x14ac:dyDescent="0.25">
      <c r="E78" t="s">
        <v>3</v>
      </c>
      <c r="F78" t="s">
        <v>59</v>
      </c>
      <c r="H78" t="s">
        <v>48</v>
      </c>
      <c r="I78" t="s">
        <v>49</v>
      </c>
      <c r="J78" t="s">
        <v>25</v>
      </c>
      <c r="K78" t="s">
        <v>63</v>
      </c>
      <c r="L78" t="s">
        <v>64</v>
      </c>
      <c r="R78" t="s">
        <v>3</v>
      </c>
      <c r="S78" t="s">
        <v>67</v>
      </c>
      <c r="U78" t="s">
        <v>48</v>
      </c>
      <c r="V78" t="s">
        <v>49</v>
      </c>
      <c r="W78" t="s">
        <v>25</v>
      </c>
      <c r="X78" t="s">
        <v>63</v>
      </c>
      <c r="Y78" t="s">
        <v>64</v>
      </c>
    </row>
    <row r="79" spans="1:25" x14ac:dyDescent="0.25">
      <c r="F79">
        <v>2</v>
      </c>
      <c r="H79">
        <v>2.7150000000000001E-2</v>
      </c>
      <c r="I79">
        <v>2.5250000000000002E-2</v>
      </c>
      <c r="J79">
        <f>Analysis!D3</f>
        <v>2.6224999999999998E-2</v>
      </c>
      <c r="K79">
        <f>ABS($J79-H79)</f>
        <v>9.2500000000000221E-4</v>
      </c>
      <c r="L79">
        <f>ABS($J79-I79)</f>
        <v>9.749999999999967E-4</v>
      </c>
      <c r="S79">
        <v>2</v>
      </c>
      <c r="U79">
        <v>9.3049999999999994E-2</v>
      </c>
      <c r="V79">
        <v>7.7499999999999999E-2</v>
      </c>
      <c r="W79">
        <f>Analysis!D14</f>
        <v>8.3375000000000005E-2</v>
      </c>
      <c r="X79">
        <f>ABS($W79-U79)</f>
        <v>9.6749999999999892E-3</v>
      </c>
      <c r="Y79">
        <f>ABS($W79-V79)</f>
        <v>5.8750000000000052E-3</v>
      </c>
    </row>
    <row r="80" spans="1:25" x14ac:dyDescent="0.25">
      <c r="F80">
        <v>3</v>
      </c>
      <c r="H80">
        <v>8.455E-2</v>
      </c>
      <c r="I80">
        <v>7.4700000000000003E-2</v>
      </c>
      <c r="J80">
        <f>Analysis!D5</f>
        <v>8.0837500000000007E-2</v>
      </c>
      <c r="K80">
        <f t="shared" ref="K80:K82" si="19">ABS($J80-H80)</f>
        <v>3.7124999999999936E-3</v>
      </c>
      <c r="L80">
        <f t="shared" ref="L80:L82" si="20">ABS($J80-I80)</f>
        <v>6.1375000000000041E-3</v>
      </c>
      <c r="S80">
        <v>4</v>
      </c>
      <c r="U80">
        <v>0.37659999999999999</v>
      </c>
      <c r="V80">
        <v>0.32205</v>
      </c>
      <c r="W80">
        <f>Analysis!D16</f>
        <v>0.36109999999999998</v>
      </c>
      <c r="X80">
        <f t="shared" ref="X80:X82" si="21">ABS($W80-U80)</f>
        <v>1.5500000000000014E-2</v>
      </c>
      <c r="Y80">
        <f t="shared" ref="Y80:Y82" si="22">ABS($W80-V80)</f>
        <v>3.9049999999999974E-2</v>
      </c>
    </row>
    <row r="81" spans="4:25" x14ac:dyDescent="0.25">
      <c r="F81">
        <v>4</v>
      </c>
      <c r="H81">
        <v>0.21150000000000002</v>
      </c>
      <c r="I81">
        <v>0.19295000000000001</v>
      </c>
      <c r="J81">
        <f>Analysis!D7</f>
        <v>0.20569999999999999</v>
      </c>
      <c r="K81">
        <f t="shared" si="19"/>
        <v>5.8000000000000274E-3</v>
      </c>
      <c r="L81">
        <f t="shared" si="20"/>
        <v>1.2749999999999984E-2</v>
      </c>
      <c r="S81">
        <v>8</v>
      </c>
      <c r="U81">
        <f>'2L5LT8ST37T'!M37</f>
        <v>0.75249999999999995</v>
      </c>
      <c r="V81">
        <f>'2L5LT8ST37T'!M41</f>
        <v>0.68779999999999997</v>
      </c>
      <c r="W81">
        <f>Analysis!D18</f>
        <v>0.71388750000000001</v>
      </c>
      <c r="X81">
        <f t="shared" si="21"/>
        <v>3.8612499999999939E-2</v>
      </c>
      <c r="Y81">
        <f t="shared" si="22"/>
        <v>2.6087500000000041E-2</v>
      </c>
    </row>
    <row r="82" spans="4:25" x14ac:dyDescent="0.25">
      <c r="F82">
        <v>5</v>
      </c>
      <c r="H82">
        <v>0.37659999999999999</v>
      </c>
      <c r="I82">
        <v>0.32205</v>
      </c>
      <c r="J82">
        <f>Analysis!D9</f>
        <v>0.36109999999999998</v>
      </c>
      <c r="K82">
        <f t="shared" si="19"/>
        <v>1.5500000000000014E-2</v>
      </c>
      <c r="L82">
        <f t="shared" si="20"/>
        <v>3.9049999999999974E-2</v>
      </c>
      <c r="S82">
        <v>12</v>
      </c>
      <c r="U82">
        <f>'2L5LT12ST37T'!M37</f>
        <v>0.67749999999999999</v>
      </c>
      <c r="V82">
        <f>'2L5LT12ST37T'!M41</f>
        <v>0.64270000000000005</v>
      </c>
      <c r="W82">
        <f>Analysis!D20</f>
        <v>0.65563749999999998</v>
      </c>
      <c r="X82">
        <f t="shared" si="21"/>
        <v>2.1862500000000007E-2</v>
      </c>
      <c r="Y82">
        <f t="shared" si="22"/>
        <v>1.2937499999999935E-2</v>
      </c>
    </row>
    <row r="84" spans="4:25" x14ac:dyDescent="0.25">
      <c r="D84" t="s">
        <v>61</v>
      </c>
      <c r="E84" t="s">
        <v>2</v>
      </c>
      <c r="F84" t="s">
        <v>59</v>
      </c>
      <c r="H84" t="s">
        <v>48</v>
      </c>
      <c r="I84" t="s">
        <v>49</v>
      </c>
      <c r="J84" t="s">
        <v>25</v>
      </c>
      <c r="K84" t="s">
        <v>63</v>
      </c>
      <c r="L84" t="s">
        <v>64</v>
      </c>
      <c r="Q84" t="s">
        <v>61</v>
      </c>
      <c r="R84" t="s">
        <v>2</v>
      </c>
      <c r="S84" t="s">
        <v>67</v>
      </c>
      <c r="U84" t="s">
        <v>48</v>
      </c>
      <c r="V84" t="s">
        <v>49</v>
      </c>
      <c r="W84" t="s">
        <v>25</v>
      </c>
      <c r="X84" t="s">
        <v>63</v>
      </c>
      <c r="Y84" t="s">
        <v>64</v>
      </c>
    </row>
    <row r="85" spans="4:25" x14ac:dyDescent="0.25">
      <c r="F85">
        <v>2</v>
      </c>
      <c r="H85" s="6">
        <v>5.3849999999999995E-2</v>
      </c>
      <c r="I85" s="6">
        <v>4.8299999999999996E-2</v>
      </c>
      <c r="J85">
        <f>Analysis!J4</f>
        <v>5.0637500000000002E-2</v>
      </c>
      <c r="K85">
        <f>ABS($J85-H85)</f>
        <v>3.2124999999999931E-3</v>
      </c>
      <c r="L85">
        <f>ABS($J85-I85)</f>
        <v>2.3375000000000062E-3</v>
      </c>
      <c r="S85">
        <v>2</v>
      </c>
      <c r="U85" s="6">
        <v>0.28510000000000002</v>
      </c>
      <c r="V85" s="6">
        <v>0.2651</v>
      </c>
      <c r="W85">
        <f>Analysis!J15</f>
        <v>0.27500000000000002</v>
      </c>
      <c r="X85">
        <f>ABS($W85-U85)</f>
        <v>1.0099999999999998E-2</v>
      </c>
      <c r="Y85">
        <f>ABS($W85-V85)</f>
        <v>9.9000000000000199E-3</v>
      </c>
    </row>
    <row r="86" spans="4:25" x14ac:dyDescent="0.25">
      <c r="F86">
        <v>3</v>
      </c>
      <c r="H86">
        <v>0.16585</v>
      </c>
      <c r="I86">
        <v>0.14534999999999998</v>
      </c>
      <c r="J86">
        <f>Analysis!J6</f>
        <v>0.15357500000000002</v>
      </c>
      <c r="K86">
        <f t="shared" ref="K86:K88" si="23">ABS($J86-H86)</f>
        <v>1.227499999999998E-2</v>
      </c>
      <c r="L86">
        <f t="shared" ref="L86:L88" si="24">ABS($J86-I86)</f>
        <v>8.2250000000000378E-3</v>
      </c>
      <c r="S86">
        <v>4</v>
      </c>
      <c r="U86">
        <f>'2L5LT4ST100I'!N37</f>
        <v>0.8073999999999999</v>
      </c>
      <c r="V86">
        <f>'2L5LT4ST100I'!N41</f>
        <v>0.63075000000000003</v>
      </c>
      <c r="W86">
        <f>Analysis!J17</f>
        <v>0.69071250000000006</v>
      </c>
      <c r="X86">
        <f t="shared" ref="X86:X88" si="25">ABS($W86-U86)</f>
        <v>0.11668749999999983</v>
      </c>
      <c r="Y86">
        <f t="shared" ref="Y86:Y88" si="26">ABS($W86-V86)</f>
        <v>5.996250000000003E-2</v>
      </c>
    </row>
    <row r="87" spans="4:25" x14ac:dyDescent="0.25">
      <c r="F87">
        <v>4</v>
      </c>
      <c r="H87">
        <v>0.30704999999999999</v>
      </c>
      <c r="I87">
        <v>0.28775000000000001</v>
      </c>
      <c r="J87">
        <f>Analysis!J8</f>
        <v>0.29728749999999998</v>
      </c>
      <c r="K87">
        <f t="shared" si="23"/>
        <v>9.7625000000000073E-3</v>
      </c>
      <c r="L87">
        <f t="shared" si="24"/>
        <v>9.5374999999999766E-3</v>
      </c>
      <c r="S87">
        <v>8</v>
      </c>
      <c r="U87">
        <f>'2L5LT8ST100I'!N37</f>
        <v>2.1153499999999998</v>
      </c>
      <c r="V87">
        <f>'2L5LT8ST100I'!N41</f>
        <v>1.7993000000000001</v>
      </c>
      <c r="W87">
        <f>Analysis!J19</f>
        <v>1.9119999999999999</v>
      </c>
      <c r="X87">
        <f t="shared" si="25"/>
        <v>0.20334999999999992</v>
      </c>
      <c r="Y87">
        <f t="shared" si="26"/>
        <v>0.1126999999999998</v>
      </c>
    </row>
    <row r="88" spans="4:25" x14ac:dyDescent="0.25">
      <c r="F88">
        <v>5</v>
      </c>
      <c r="H88">
        <v>0.8073999999999999</v>
      </c>
      <c r="I88">
        <v>0.63075000000000003</v>
      </c>
      <c r="J88">
        <f>Analysis!J10</f>
        <v>0.69071250000000006</v>
      </c>
      <c r="K88">
        <f t="shared" si="23"/>
        <v>0.11668749999999983</v>
      </c>
      <c r="L88">
        <f t="shared" si="24"/>
        <v>5.996250000000003E-2</v>
      </c>
      <c r="S88">
        <v>12</v>
      </c>
      <c r="U88">
        <f>'2L5LT12ST100I'!N37</f>
        <v>2.11375</v>
      </c>
      <c r="V88">
        <f>'2L5LT12ST100I'!N41</f>
        <v>2.0663</v>
      </c>
      <c r="W88">
        <f>Analysis!J21</f>
        <v>2.0885875</v>
      </c>
      <c r="X88">
        <f t="shared" si="25"/>
        <v>2.5162499999999977E-2</v>
      </c>
      <c r="Y88">
        <f t="shared" si="26"/>
        <v>2.2287500000000016E-2</v>
      </c>
    </row>
    <row r="90" spans="4:25" x14ac:dyDescent="0.25">
      <c r="E90" t="s">
        <v>3</v>
      </c>
      <c r="F90" t="s">
        <v>59</v>
      </c>
      <c r="H90" t="s">
        <v>48</v>
      </c>
      <c r="I90" t="s">
        <v>49</v>
      </c>
      <c r="J90" t="s">
        <v>25</v>
      </c>
      <c r="K90" t="s">
        <v>63</v>
      </c>
      <c r="L90" t="s">
        <v>64</v>
      </c>
      <c r="R90" t="s">
        <v>3</v>
      </c>
      <c r="S90" t="s">
        <v>67</v>
      </c>
      <c r="U90" t="s">
        <v>48</v>
      </c>
      <c r="V90" t="s">
        <v>49</v>
      </c>
      <c r="W90" t="s">
        <v>25</v>
      </c>
      <c r="X90" t="s">
        <v>63</v>
      </c>
      <c r="Y90" t="s">
        <v>64</v>
      </c>
    </row>
    <row r="91" spans="4:25" x14ac:dyDescent="0.25">
      <c r="F91">
        <v>2</v>
      </c>
      <c r="H91">
        <v>3.6600000000000001E-2</v>
      </c>
      <c r="I91">
        <v>3.5100000000000006E-2</v>
      </c>
      <c r="J91">
        <f>Analysis!J3</f>
        <v>3.61E-2</v>
      </c>
      <c r="K91">
        <f>ABS($J91-H91)</f>
        <v>5.0000000000000044E-4</v>
      </c>
      <c r="L91">
        <f>ABS($J91-I91)</f>
        <v>9.9999999999999395E-4</v>
      </c>
      <c r="S91">
        <v>2</v>
      </c>
      <c r="U91">
        <v>0.31145</v>
      </c>
      <c r="V91">
        <v>0.25159999999999999</v>
      </c>
      <c r="W91">
        <f>Analysis!J14</f>
        <v>0.28397499999999998</v>
      </c>
      <c r="X91">
        <f>ABS($W91-U91)</f>
        <v>2.7475000000000027E-2</v>
      </c>
      <c r="Y91">
        <f>ABS($W91-V91)</f>
        <v>3.2374999999999987E-2</v>
      </c>
    </row>
    <row r="92" spans="4:25" x14ac:dyDescent="0.25">
      <c r="F92">
        <v>3</v>
      </c>
      <c r="H92">
        <v>9.9500000000000005E-2</v>
      </c>
      <c r="I92">
        <v>9.2549999999999993E-2</v>
      </c>
      <c r="J92">
        <f>Analysis!J5</f>
        <v>9.6112500000000003E-2</v>
      </c>
      <c r="K92">
        <f t="shared" ref="K92:K94" si="27">ABS($J92-H92)</f>
        <v>3.3875000000000016E-3</v>
      </c>
      <c r="L92">
        <f t="shared" ref="L92:L94" si="28">ABS($J92-I92)</f>
        <v>3.5625000000000101E-3</v>
      </c>
      <c r="S92">
        <v>4</v>
      </c>
      <c r="U92">
        <f>'2L5LT4ST100I'!M37</f>
        <v>0.52190000000000003</v>
      </c>
      <c r="V92">
        <f>'2L5LT4ST100I'!M41</f>
        <v>0.50639999999999996</v>
      </c>
      <c r="W92">
        <f>Analysis!J16</f>
        <v>0.51252500000000001</v>
      </c>
      <c r="X92">
        <f t="shared" ref="X92:X94" si="29">ABS($W92-U92)</f>
        <v>9.3750000000000222E-3</v>
      </c>
      <c r="Y92">
        <f t="shared" ref="Y92:Y94" si="30">ABS($W92-V92)</f>
        <v>6.1250000000000471E-3</v>
      </c>
    </row>
    <row r="93" spans="4:25" x14ac:dyDescent="0.25">
      <c r="F93">
        <v>4</v>
      </c>
      <c r="H93">
        <v>0.24784999999999999</v>
      </c>
      <c r="I93">
        <v>0.22714999999999999</v>
      </c>
      <c r="J93">
        <f>Analysis!J7</f>
        <v>0.2364</v>
      </c>
      <c r="K93">
        <f t="shared" si="27"/>
        <v>1.1449999999999988E-2</v>
      </c>
      <c r="L93">
        <f t="shared" si="28"/>
        <v>9.2500000000000082E-3</v>
      </c>
      <c r="S93">
        <v>8</v>
      </c>
      <c r="U93">
        <f>'2L5LT8ST100I'!M37</f>
        <v>1.4311500000000001</v>
      </c>
      <c r="V93">
        <f>'2L5LT8ST100I'!M41</f>
        <v>1.3378000000000001</v>
      </c>
      <c r="W93">
        <f>Analysis!J18</f>
        <v>1.371</v>
      </c>
      <c r="X93">
        <f t="shared" si="29"/>
        <v>6.0150000000000148E-2</v>
      </c>
      <c r="Y93">
        <f t="shared" si="30"/>
        <v>3.3199999999999896E-2</v>
      </c>
    </row>
    <row r="94" spans="4:25" x14ac:dyDescent="0.25">
      <c r="F94">
        <v>5</v>
      </c>
      <c r="H94">
        <v>0.52190000000000003</v>
      </c>
      <c r="I94">
        <v>0.50639999999999996</v>
      </c>
      <c r="J94">
        <f>Analysis!J9</f>
        <v>0.51252500000000001</v>
      </c>
      <c r="K94">
        <f t="shared" si="27"/>
        <v>9.3750000000000222E-3</v>
      </c>
      <c r="L94">
        <f t="shared" si="28"/>
        <v>6.1250000000000471E-3</v>
      </c>
      <c r="S94">
        <v>12</v>
      </c>
      <c r="U94">
        <f>'2L5LT12ST100I'!M37</f>
        <v>1.5770499999999998</v>
      </c>
      <c r="V94">
        <f>'2L5LT12ST100I'!M41</f>
        <v>1.518</v>
      </c>
      <c r="W94">
        <f>Analysis!J20</f>
        <v>1.5523750000000001</v>
      </c>
      <c r="X94">
        <f t="shared" si="29"/>
        <v>2.467499999999978E-2</v>
      </c>
      <c r="Y94">
        <f t="shared" si="30"/>
        <v>3.4375000000000044E-2</v>
      </c>
    </row>
  </sheetData>
  <mergeCells count="4">
    <mergeCell ref="C46:J46"/>
    <mergeCell ref="C71:J71"/>
    <mergeCell ref="P46:W46"/>
    <mergeCell ref="P71:W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C4E-580A-48A5-A7EB-D4EC8B16BF9A}">
  <sheetPr codeName="Sheet4"/>
  <dimension ref="A1:Z60"/>
  <sheetViews>
    <sheetView topLeftCell="A37" zoomScale="130" zoomScaleNormal="130" workbookViewId="0">
      <selection activeCell="L44" sqref="L44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v>0.01</v>
      </c>
      <c r="T4" s="17" t="s">
        <v>3</v>
      </c>
      <c r="U4" s="17">
        <v>30</v>
      </c>
      <c r="V4" s="17">
        <v>31</v>
      </c>
      <c r="W4" s="17">
        <v>33</v>
      </c>
      <c r="X4" s="17">
        <v>45</v>
      </c>
      <c r="Y4" s="58">
        <v>0.57250000000000001</v>
      </c>
      <c r="Z4" s="57">
        <v>0.04</v>
      </c>
    </row>
    <row r="5" spans="1:26" x14ac:dyDescent="0.25">
      <c r="A5" s="69" t="s">
        <v>26</v>
      </c>
      <c r="B5" s="53">
        <v>0.01</v>
      </c>
      <c r="C5" s="59" t="s">
        <v>3</v>
      </c>
      <c r="D5" s="20">
        <v>6.4199999999999993E-2</v>
      </c>
      <c r="E5" s="9">
        <v>7.2900000000000006E-2</v>
      </c>
      <c r="F5" s="9">
        <v>7.8799999999999995E-2</v>
      </c>
      <c r="G5" s="9">
        <v>7.9500000000000001E-2</v>
      </c>
      <c r="H5" s="12">
        <f t="shared" ref="H5:H16" si="0">AVERAGE(D5:G5)</f>
        <v>7.3849999999999999E-2</v>
      </c>
      <c r="I5" s="12">
        <v>9.7000000000000003E-2</v>
      </c>
      <c r="K5" s="20">
        <v>2.1399999999999999E-2</v>
      </c>
      <c r="L5" s="9">
        <v>2.1299999999999999E-2</v>
      </c>
      <c r="M5" s="9">
        <v>2.1000000000000001E-2</v>
      </c>
      <c r="N5" s="9">
        <v>2.07E-2</v>
      </c>
      <c r="O5" s="12">
        <f t="shared" ref="O5:O16" si="1">AVERAGE(K5:N5)</f>
        <v>2.1100000000000001E-2</v>
      </c>
      <c r="P5" s="12">
        <v>1.46E-2</v>
      </c>
      <c r="R5" s="76"/>
      <c r="S5" s="56"/>
      <c r="T5" s="17" t="s">
        <v>2</v>
      </c>
      <c r="U5" s="17">
        <v>30</v>
      </c>
      <c r="V5" s="17">
        <v>23</v>
      </c>
      <c r="W5" s="17">
        <v>31</v>
      </c>
      <c r="X5" s="17">
        <v>33</v>
      </c>
      <c r="Y5" s="58"/>
      <c r="Z5" s="57"/>
    </row>
    <row r="6" spans="1:26" x14ac:dyDescent="0.25">
      <c r="A6" s="70"/>
      <c r="B6" s="54"/>
      <c r="C6" s="60"/>
      <c r="D6" s="21">
        <v>6.5500000000000003E-2</v>
      </c>
      <c r="E6" s="7">
        <v>6.4199999999999993E-2</v>
      </c>
      <c r="F6" s="7">
        <v>6.2300000000000001E-2</v>
      </c>
      <c r="G6" s="7">
        <v>6.1199999999999997E-2</v>
      </c>
      <c r="H6" s="13">
        <f t="shared" si="0"/>
        <v>6.3299999999999995E-2</v>
      </c>
      <c r="I6" s="13"/>
      <c r="K6" s="21">
        <v>2.1399999999999999E-2</v>
      </c>
      <c r="L6" s="7">
        <v>2.1499999999999998E-2</v>
      </c>
      <c r="M6" s="7">
        <v>2.1499999999999998E-2</v>
      </c>
      <c r="N6" s="7">
        <v>2.12E-2</v>
      </c>
      <c r="O6" s="13">
        <f t="shared" si="1"/>
        <v>2.1399999999999995E-2</v>
      </c>
      <c r="P6" s="13"/>
      <c r="R6" s="76"/>
      <c r="S6" s="56">
        <v>0.02</v>
      </c>
      <c r="T6" s="17" t="s">
        <v>3</v>
      </c>
      <c r="U6" s="17">
        <v>38</v>
      </c>
      <c r="V6" s="17">
        <v>36</v>
      </c>
      <c r="W6" s="17">
        <v>47</v>
      </c>
      <c r="X6" s="17">
        <v>35</v>
      </c>
      <c r="Y6" s="58">
        <v>0.57250000000000001</v>
      </c>
      <c r="Z6" s="58">
        <v>3.5000000000000003E-2</v>
      </c>
    </row>
    <row r="7" spans="1:26" x14ac:dyDescent="0.25">
      <c r="A7" s="70"/>
      <c r="B7" s="54"/>
      <c r="C7" s="77" t="s">
        <v>2</v>
      </c>
      <c r="D7" s="22">
        <v>7.3499999999999996E-2</v>
      </c>
      <c r="E7" s="6">
        <v>8.3400000000000002E-2</v>
      </c>
      <c r="F7" s="6">
        <v>8.6199999999999999E-2</v>
      </c>
      <c r="G7" s="6">
        <v>7.6300000000000007E-2</v>
      </c>
      <c r="H7" s="14">
        <f t="shared" si="0"/>
        <v>7.9850000000000004E-2</v>
      </c>
      <c r="I7" s="14">
        <v>0.10100000000000001</v>
      </c>
      <c r="J7" s="8"/>
      <c r="K7" s="22">
        <v>3.3099999999999997E-2</v>
      </c>
      <c r="L7" s="6">
        <v>3.5400000000000001E-2</v>
      </c>
      <c r="M7" s="6">
        <v>3.5400000000000001E-2</v>
      </c>
      <c r="N7" s="6">
        <v>3.2300000000000002E-2</v>
      </c>
      <c r="O7" s="14">
        <f t="shared" si="1"/>
        <v>3.4050000000000004E-2</v>
      </c>
      <c r="P7" s="14">
        <v>9.1000000000000004E-3</v>
      </c>
      <c r="R7" s="76"/>
      <c r="S7" s="56"/>
      <c r="T7" s="17" t="s">
        <v>2</v>
      </c>
      <c r="U7" s="17">
        <v>38</v>
      </c>
      <c r="V7" s="17">
        <v>32</v>
      </c>
      <c r="W7" s="17">
        <v>40</v>
      </c>
      <c r="X7" s="17">
        <v>37</v>
      </c>
      <c r="Y7" s="58"/>
      <c r="Z7" s="58"/>
    </row>
    <row r="8" spans="1:26" x14ac:dyDescent="0.25">
      <c r="A8" s="70"/>
      <c r="B8" s="55"/>
      <c r="C8" s="60"/>
      <c r="D8" s="21">
        <v>8.09E-2</v>
      </c>
      <c r="E8" s="7">
        <v>7.7600000000000002E-2</v>
      </c>
      <c r="F8" s="7">
        <v>7.5800000000000006E-2</v>
      </c>
      <c r="G8" s="7">
        <v>7.4499999999999997E-2</v>
      </c>
      <c r="H8" s="13">
        <f t="shared" si="0"/>
        <v>7.7200000000000005E-2</v>
      </c>
      <c r="I8" s="13"/>
      <c r="J8" s="11"/>
      <c r="K8" s="21">
        <v>3.2899999999999999E-2</v>
      </c>
      <c r="L8" s="7">
        <v>3.56E-2</v>
      </c>
      <c r="M8" s="7">
        <v>3.5799999999999998E-2</v>
      </c>
      <c r="N8" s="7">
        <v>3.2300000000000002E-2</v>
      </c>
      <c r="O8" s="13">
        <f t="shared" si="1"/>
        <v>3.415E-2</v>
      </c>
      <c r="P8" s="13"/>
      <c r="R8" s="76"/>
      <c r="S8" s="56">
        <v>0.04</v>
      </c>
      <c r="T8" s="17" t="s">
        <v>3</v>
      </c>
      <c r="U8" s="17">
        <v>31</v>
      </c>
      <c r="V8" s="17">
        <v>33</v>
      </c>
      <c r="W8" s="17">
        <v>31</v>
      </c>
      <c r="X8" s="17">
        <v>29</v>
      </c>
      <c r="Y8" s="72">
        <f>0.5725+(2*PI()*0.02039)</f>
        <v>0.70061414841339176</v>
      </c>
      <c r="Z8" s="58">
        <v>4.3999999999999997E-2</v>
      </c>
    </row>
    <row r="9" spans="1:26" x14ac:dyDescent="0.25">
      <c r="A9" s="70"/>
      <c r="B9" s="53">
        <v>0.02</v>
      </c>
      <c r="C9" s="59" t="s">
        <v>3</v>
      </c>
      <c r="D9" s="20">
        <v>5.5399999999999998E-2</v>
      </c>
      <c r="E9" s="9">
        <v>6.2199999999999998E-2</v>
      </c>
      <c r="F9" s="9">
        <v>6.1499999999999999E-2</v>
      </c>
      <c r="G9" s="9">
        <v>6.0100000000000001E-2</v>
      </c>
      <c r="H9" s="12">
        <f t="shared" si="0"/>
        <v>5.9799999999999992E-2</v>
      </c>
      <c r="I9" s="12">
        <v>9.1600000000000001E-2</v>
      </c>
      <c r="K9" s="20">
        <v>2.3400000000000001E-2</v>
      </c>
      <c r="L9" s="9">
        <v>2.18E-2</v>
      </c>
      <c r="M9" s="9">
        <v>2.5399999999999999E-2</v>
      </c>
      <c r="N9" s="9">
        <v>2.0799999999999999E-2</v>
      </c>
      <c r="O9" s="12">
        <f t="shared" si="1"/>
        <v>2.2849999999999999E-2</v>
      </c>
      <c r="P9" s="12">
        <v>1.2500000000000001E-2</v>
      </c>
      <c r="R9" s="76"/>
      <c r="S9" s="56"/>
      <c r="T9" s="17" t="s">
        <v>2</v>
      </c>
      <c r="U9" s="17">
        <v>27</v>
      </c>
      <c r="V9" s="17">
        <v>21</v>
      </c>
      <c r="W9" s="17">
        <v>21</v>
      </c>
      <c r="X9" s="17">
        <v>28</v>
      </c>
      <c r="Y9" s="72"/>
      <c r="Z9" s="58"/>
    </row>
    <row r="10" spans="1:26" x14ac:dyDescent="0.25">
      <c r="A10" s="70"/>
      <c r="B10" s="54"/>
      <c r="C10" s="60"/>
      <c r="D10" s="21">
        <v>5.8400000000000001E-2</v>
      </c>
      <c r="E10" s="7">
        <v>5.45E-2</v>
      </c>
      <c r="F10" s="7">
        <v>5.2699999999999997E-2</v>
      </c>
      <c r="G10" s="7">
        <v>5.1299999999999998E-2</v>
      </c>
      <c r="H10" s="13">
        <f t="shared" si="0"/>
        <v>5.4224999999999995E-2</v>
      </c>
      <c r="I10" s="13"/>
      <c r="K10" s="21">
        <v>2.3199999999999998E-2</v>
      </c>
      <c r="L10" s="7">
        <v>2.23E-2</v>
      </c>
      <c r="M10" s="7">
        <v>2.5999999999999999E-2</v>
      </c>
      <c r="N10" s="7">
        <v>2.1299999999999999E-2</v>
      </c>
      <c r="O10" s="13">
        <f t="shared" si="1"/>
        <v>2.3199999999999998E-2</v>
      </c>
      <c r="P10" s="13"/>
    </row>
    <row r="11" spans="1:26" x14ac:dyDescent="0.25">
      <c r="A11" s="70"/>
      <c r="B11" s="54"/>
      <c r="C11" s="59" t="s">
        <v>2</v>
      </c>
      <c r="D11" s="20">
        <v>6.9900000000000004E-2</v>
      </c>
      <c r="E11" s="9">
        <v>7.9200000000000007E-2</v>
      </c>
      <c r="F11" s="9">
        <v>8.6800000000000002E-2</v>
      </c>
      <c r="G11" s="9">
        <v>8.7099999999999997E-2</v>
      </c>
      <c r="H11" s="12">
        <f t="shared" si="0"/>
        <v>8.0750000000000002E-2</v>
      </c>
      <c r="I11" s="12">
        <v>9.3200000000000005E-2</v>
      </c>
      <c r="K11" s="20">
        <v>4.7E-2</v>
      </c>
      <c r="L11" s="9">
        <v>4.36E-2</v>
      </c>
      <c r="M11" s="9">
        <v>4.3999999999999997E-2</v>
      </c>
      <c r="N11" s="9">
        <v>4.4200000000000003E-2</v>
      </c>
      <c r="O11" s="12">
        <f t="shared" si="1"/>
        <v>4.4700000000000004E-2</v>
      </c>
      <c r="P11" s="12">
        <v>1.4E-2</v>
      </c>
    </row>
    <row r="12" spans="1:26" x14ac:dyDescent="0.25">
      <c r="A12" s="70"/>
      <c r="B12" s="55"/>
      <c r="C12" s="60"/>
      <c r="D12" s="21">
        <v>7.4499999999999997E-2</v>
      </c>
      <c r="E12" s="7">
        <v>6.8400000000000002E-2</v>
      </c>
      <c r="F12" s="7">
        <v>6.5799999999999997E-2</v>
      </c>
      <c r="G12" s="7">
        <v>6.1499999999999999E-2</v>
      </c>
      <c r="H12" s="13">
        <f t="shared" si="0"/>
        <v>6.7549999999999999E-2</v>
      </c>
      <c r="I12" s="13"/>
      <c r="K12" s="21">
        <v>4.6699999999999998E-2</v>
      </c>
      <c r="L12" s="7">
        <v>4.4299999999999999E-2</v>
      </c>
      <c r="M12" s="7">
        <v>4.5400000000000003E-2</v>
      </c>
      <c r="N12" s="7">
        <v>4.5999999999999999E-2</v>
      </c>
      <c r="O12" s="13">
        <f t="shared" si="1"/>
        <v>4.5600000000000002E-2</v>
      </c>
      <c r="P12" s="13"/>
    </row>
    <row r="13" spans="1:26" x14ac:dyDescent="0.25">
      <c r="A13" s="70"/>
      <c r="B13" s="53">
        <v>0.04</v>
      </c>
      <c r="C13" s="59" t="s">
        <v>3</v>
      </c>
      <c r="D13" s="20">
        <v>4.8899999999999999E-2</v>
      </c>
      <c r="E13" s="9">
        <v>5.2600000000000001E-2</v>
      </c>
      <c r="F13" s="9">
        <v>5.0900000000000001E-2</v>
      </c>
      <c r="G13" s="9">
        <v>5.0900000000000001E-2</v>
      </c>
      <c r="H13" s="12">
        <f t="shared" si="0"/>
        <v>5.0825000000000002E-2</v>
      </c>
      <c r="I13" s="12">
        <v>8.6499999999999994E-2</v>
      </c>
      <c r="K13" s="20">
        <v>2.5700000000000001E-2</v>
      </c>
      <c r="L13" s="9">
        <v>2.5499999999999998E-2</v>
      </c>
      <c r="M13" s="9">
        <v>2.6700000000000002E-2</v>
      </c>
      <c r="N13" s="9">
        <v>2.5999999999999999E-2</v>
      </c>
      <c r="O13" s="12">
        <f t="shared" si="1"/>
        <v>2.5974999999999998E-2</v>
      </c>
      <c r="P13" s="12">
        <v>1.04E-2</v>
      </c>
    </row>
    <row r="14" spans="1:26" x14ac:dyDescent="0.25">
      <c r="A14" s="70"/>
      <c r="B14" s="54"/>
      <c r="C14" s="60"/>
      <c r="D14" s="21">
        <v>5.2200000000000003E-2</v>
      </c>
      <c r="E14" s="7">
        <v>4.9099999999999998E-2</v>
      </c>
      <c r="F14" s="7">
        <v>4.6899999999999997E-2</v>
      </c>
      <c r="G14" s="7">
        <v>4.5699999999999998E-2</v>
      </c>
      <c r="H14" s="13">
        <f t="shared" si="0"/>
        <v>4.8474999999999997E-2</v>
      </c>
      <c r="I14" s="13"/>
      <c r="K14" s="21">
        <v>2.5000000000000001E-2</v>
      </c>
      <c r="L14" s="7">
        <v>2.6200000000000001E-2</v>
      </c>
      <c r="M14" s="7">
        <v>2.76E-2</v>
      </c>
      <c r="N14" s="7">
        <v>2.7099999999999999E-2</v>
      </c>
      <c r="O14" s="13">
        <f t="shared" si="1"/>
        <v>2.6475000000000002E-2</v>
      </c>
      <c r="P14" s="13"/>
    </row>
    <row r="15" spans="1:26" x14ac:dyDescent="0.25">
      <c r="A15" s="70"/>
      <c r="B15" s="54"/>
      <c r="C15" s="59" t="s">
        <v>2</v>
      </c>
      <c r="D15" s="20">
        <v>6.7100000000000007E-2</v>
      </c>
      <c r="E15" s="9">
        <v>7.3800000000000004E-2</v>
      </c>
      <c r="F15" s="9">
        <v>7.5600000000000001E-2</v>
      </c>
      <c r="G15" s="9">
        <v>7.7200000000000005E-2</v>
      </c>
      <c r="H15" s="12">
        <f t="shared" si="0"/>
        <v>7.3425000000000004E-2</v>
      </c>
      <c r="I15" s="12">
        <v>9.3700000000000006E-2</v>
      </c>
      <c r="K15" s="20">
        <v>4.3900000000000002E-2</v>
      </c>
      <c r="L15" s="9">
        <v>4.6199999999999998E-2</v>
      </c>
      <c r="M15" s="9">
        <v>4.5699999999999998E-2</v>
      </c>
      <c r="N15" s="9">
        <v>4.6399999999999997E-2</v>
      </c>
      <c r="O15" s="12">
        <f t="shared" si="1"/>
        <v>4.555E-2</v>
      </c>
      <c r="P15" s="12">
        <v>1.1599999999999999E-2</v>
      </c>
    </row>
    <row r="16" spans="1:26" x14ac:dyDescent="0.25">
      <c r="A16" s="71"/>
      <c r="B16" s="55"/>
      <c r="C16" s="60"/>
      <c r="D16" s="21">
        <v>7.1400000000000005E-2</v>
      </c>
      <c r="E16" s="7">
        <v>6.8699999999999997E-2</v>
      </c>
      <c r="F16" s="7">
        <v>6.7199999999999996E-2</v>
      </c>
      <c r="G16" s="7">
        <v>6.6299999999999998E-2</v>
      </c>
      <c r="H16" s="13">
        <f t="shared" si="0"/>
        <v>6.8399999999999989E-2</v>
      </c>
      <c r="I16" s="13"/>
      <c r="K16" s="21">
        <v>4.2900000000000001E-2</v>
      </c>
      <c r="L16" s="7">
        <v>4.7399999999999998E-2</v>
      </c>
      <c r="M16" s="7">
        <v>4.7600000000000003E-2</v>
      </c>
      <c r="N16" s="7">
        <v>4.8899999999999999E-2</v>
      </c>
      <c r="O16" s="13">
        <f t="shared" si="1"/>
        <v>4.6699999999999998E-2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6.4199999999999993E-2</v>
      </c>
      <c r="D22" s="6">
        <f>D7</f>
        <v>7.3499999999999996E-2</v>
      </c>
      <c r="E22" s="6">
        <f>D6</f>
        <v>6.5500000000000003E-2</v>
      </c>
      <c r="F22" s="6">
        <f>D8</f>
        <v>8.09E-2</v>
      </c>
      <c r="I22" s="6">
        <f>K5</f>
        <v>2.1399999999999999E-2</v>
      </c>
      <c r="J22" s="6">
        <f>K7</f>
        <v>3.3099999999999997E-2</v>
      </c>
      <c r="K22" s="6">
        <f>K6</f>
        <v>2.1399999999999999E-2</v>
      </c>
      <c r="L22" s="6">
        <f>K8</f>
        <v>3.2899999999999999E-2</v>
      </c>
    </row>
    <row r="23" spans="1:12" x14ac:dyDescent="0.25">
      <c r="B23">
        <f>B$5</f>
        <v>0.01</v>
      </c>
      <c r="C23" s="6">
        <f>E5</f>
        <v>7.2900000000000006E-2</v>
      </c>
      <c r="D23" s="6">
        <f>E7</f>
        <v>8.3400000000000002E-2</v>
      </c>
      <c r="E23" s="6">
        <f>E6</f>
        <v>6.4199999999999993E-2</v>
      </c>
      <c r="F23" s="6">
        <f>E8</f>
        <v>7.7600000000000002E-2</v>
      </c>
      <c r="I23" s="6">
        <f>L5</f>
        <v>2.1299999999999999E-2</v>
      </c>
      <c r="J23" s="6">
        <f>L7</f>
        <v>3.5400000000000001E-2</v>
      </c>
      <c r="K23" s="6">
        <f>L6</f>
        <v>2.1499999999999998E-2</v>
      </c>
      <c r="L23" s="6">
        <f>L8</f>
        <v>3.56E-2</v>
      </c>
    </row>
    <row r="24" spans="1:12" x14ac:dyDescent="0.25">
      <c r="B24">
        <f>B$5</f>
        <v>0.01</v>
      </c>
      <c r="C24" s="6">
        <f>F5</f>
        <v>7.8799999999999995E-2</v>
      </c>
      <c r="D24" s="6">
        <f>F7</f>
        <v>8.6199999999999999E-2</v>
      </c>
      <c r="E24" s="6">
        <f>F6</f>
        <v>6.2300000000000001E-2</v>
      </c>
      <c r="F24" s="6">
        <f>F8</f>
        <v>7.5800000000000006E-2</v>
      </c>
      <c r="I24" s="6">
        <f>M5</f>
        <v>2.1000000000000001E-2</v>
      </c>
      <c r="J24" s="6">
        <f>M7</f>
        <v>3.5400000000000001E-2</v>
      </c>
      <c r="K24" s="6">
        <f>M6</f>
        <v>2.1499999999999998E-2</v>
      </c>
      <c r="L24" s="6">
        <f>M8</f>
        <v>3.5799999999999998E-2</v>
      </c>
    </row>
    <row r="25" spans="1:12" x14ac:dyDescent="0.25">
      <c r="B25">
        <f>B$5</f>
        <v>0.01</v>
      </c>
      <c r="C25" s="6">
        <f>G5</f>
        <v>7.9500000000000001E-2</v>
      </c>
      <c r="D25" s="6">
        <f>G7</f>
        <v>7.6300000000000007E-2</v>
      </c>
      <c r="E25" s="6">
        <f>G6</f>
        <v>6.1199999999999997E-2</v>
      </c>
      <c r="F25" s="6">
        <f>G8</f>
        <v>7.4499999999999997E-2</v>
      </c>
      <c r="I25" s="6">
        <f>N5</f>
        <v>2.07E-2</v>
      </c>
      <c r="J25" s="6">
        <f>N7</f>
        <v>3.2300000000000002E-2</v>
      </c>
      <c r="K25" s="6">
        <f>N6</f>
        <v>2.12E-2</v>
      </c>
      <c r="L25" s="6">
        <f>N8</f>
        <v>3.2300000000000002E-2</v>
      </c>
    </row>
    <row r="26" spans="1:12" x14ac:dyDescent="0.25">
      <c r="B26">
        <f>B$9</f>
        <v>0.02</v>
      </c>
      <c r="C26" s="6">
        <f>D9</f>
        <v>5.5399999999999998E-2</v>
      </c>
      <c r="D26" s="6">
        <f>D11</f>
        <v>6.9900000000000004E-2</v>
      </c>
      <c r="E26" s="6">
        <f>D10</f>
        <v>5.8400000000000001E-2</v>
      </c>
      <c r="F26" s="6">
        <f>D12</f>
        <v>7.4499999999999997E-2</v>
      </c>
      <c r="I26" s="6">
        <f>K9</f>
        <v>2.3400000000000001E-2</v>
      </c>
      <c r="J26" s="6">
        <f>K11</f>
        <v>4.7E-2</v>
      </c>
      <c r="K26" s="6">
        <f>K10</f>
        <v>2.3199999999999998E-2</v>
      </c>
      <c r="L26" s="6">
        <f>K12</f>
        <v>4.6699999999999998E-2</v>
      </c>
    </row>
    <row r="27" spans="1:12" x14ac:dyDescent="0.25">
      <c r="B27">
        <f>B$9</f>
        <v>0.02</v>
      </c>
      <c r="C27" s="6">
        <f>E9</f>
        <v>6.2199999999999998E-2</v>
      </c>
      <c r="D27" s="6">
        <f>E11</f>
        <v>7.9200000000000007E-2</v>
      </c>
      <c r="E27" s="6">
        <f>E10</f>
        <v>5.45E-2</v>
      </c>
      <c r="F27" s="6">
        <f>E12</f>
        <v>6.8400000000000002E-2</v>
      </c>
      <c r="I27" s="6">
        <f>L9</f>
        <v>2.18E-2</v>
      </c>
      <c r="J27" s="6">
        <f>L11</f>
        <v>4.36E-2</v>
      </c>
      <c r="K27" s="6">
        <f>L10</f>
        <v>2.23E-2</v>
      </c>
      <c r="L27" s="6">
        <f>L12</f>
        <v>4.4299999999999999E-2</v>
      </c>
    </row>
    <row r="28" spans="1:12" x14ac:dyDescent="0.25">
      <c r="B28">
        <f>B$9</f>
        <v>0.02</v>
      </c>
      <c r="C28" s="6">
        <f>F9</f>
        <v>6.1499999999999999E-2</v>
      </c>
      <c r="D28" s="6">
        <f>F11</f>
        <v>8.6800000000000002E-2</v>
      </c>
      <c r="E28" s="6">
        <f>F10</f>
        <v>5.2699999999999997E-2</v>
      </c>
      <c r="F28" s="6">
        <f>F12</f>
        <v>6.5799999999999997E-2</v>
      </c>
      <c r="I28" s="6">
        <f>M9</f>
        <v>2.5399999999999999E-2</v>
      </c>
      <c r="J28" s="6">
        <f>M11</f>
        <v>4.3999999999999997E-2</v>
      </c>
      <c r="K28" s="6">
        <f>M10</f>
        <v>2.5999999999999999E-2</v>
      </c>
      <c r="L28" s="6">
        <f>M12</f>
        <v>4.5400000000000003E-2</v>
      </c>
    </row>
    <row r="29" spans="1:12" x14ac:dyDescent="0.25">
      <c r="B29">
        <f>B$9</f>
        <v>0.02</v>
      </c>
      <c r="C29" s="6">
        <f>G9</f>
        <v>6.0100000000000001E-2</v>
      </c>
      <c r="D29" s="6">
        <f>G11</f>
        <v>8.7099999999999997E-2</v>
      </c>
      <c r="E29" s="6">
        <f>G10</f>
        <v>5.1299999999999998E-2</v>
      </c>
      <c r="F29" s="6">
        <f>G12</f>
        <v>6.1499999999999999E-2</v>
      </c>
      <c r="I29" s="6">
        <f>N9</f>
        <v>2.0799999999999999E-2</v>
      </c>
      <c r="J29" s="6">
        <f>N11</f>
        <v>4.4200000000000003E-2</v>
      </c>
      <c r="K29" s="6">
        <f>N10</f>
        <v>2.1299999999999999E-2</v>
      </c>
      <c r="L29" s="6">
        <f>N12</f>
        <v>4.5999999999999999E-2</v>
      </c>
    </row>
    <row r="30" spans="1:12" x14ac:dyDescent="0.25">
      <c r="B30">
        <f>B$13</f>
        <v>0.04</v>
      </c>
      <c r="C30" s="6">
        <f>D13</f>
        <v>4.8899999999999999E-2</v>
      </c>
      <c r="D30" s="6">
        <f>D15</f>
        <v>6.7100000000000007E-2</v>
      </c>
      <c r="E30" s="6">
        <f>D14</f>
        <v>5.2200000000000003E-2</v>
      </c>
      <c r="F30" s="6">
        <f>D16</f>
        <v>7.1400000000000005E-2</v>
      </c>
      <c r="I30" s="6">
        <f>K13</f>
        <v>2.5700000000000001E-2</v>
      </c>
      <c r="J30" s="6">
        <f>K15</f>
        <v>4.3900000000000002E-2</v>
      </c>
      <c r="K30" s="6">
        <f>K14</f>
        <v>2.5000000000000001E-2</v>
      </c>
      <c r="L30" s="6">
        <f>K16</f>
        <v>4.2900000000000001E-2</v>
      </c>
    </row>
    <row r="31" spans="1:12" x14ac:dyDescent="0.25">
      <c r="B31">
        <f>B$13</f>
        <v>0.04</v>
      </c>
      <c r="C31" s="6">
        <f>E13</f>
        <v>5.2600000000000001E-2</v>
      </c>
      <c r="D31" s="6">
        <f>E15</f>
        <v>7.3800000000000004E-2</v>
      </c>
      <c r="E31" s="6">
        <f>E14</f>
        <v>4.9099999999999998E-2</v>
      </c>
      <c r="F31" s="6">
        <f>E16</f>
        <v>6.8699999999999997E-2</v>
      </c>
      <c r="I31" s="6">
        <f>L13</f>
        <v>2.5499999999999998E-2</v>
      </c>
      <c r="J31" s="6">
        <f>L15</f>
        <v>4.6199999999999998E-2</v>
      </c>
      <c r="K31" s="6">
        <f>L14</f>
        <v>2.6200000000000001E-2</v>
      </c>
      <c r="L31" s="6">
        <f>L16</f>
        <v>4.7399999999999998E-2</v>
      </c>
    </row>
    <row r="32" spans="1:12" x14ac:dyDescent="0.25">
      <c r="B32">
        <f>B$13</f>
        <v>0.04</v>
      </c>
      <c r="C32" s="6">
        <f>F13</f>
        <v>5.0900000000000001E-2</v>
      </c>
      <c r="D32" s="6">
        <f>F15</f>
        <v>7.5600000000000001E-2</v>
      </c>
      <c r="E32" s="6">
        <f>F14</f>
        <v>4.6899999999999997E-2</v>
      </c>
      <c r="F32" s="6">
        <f>F16</f>
        <v>6.7199999999999996E-2</v>
      </c>
      <c r="I32" s="6">
        <f>M13</f>
        <v>2.6700000000000002E-2</v>
      </c>
      <c r="J32" s="6">
        <f>M15</f>
        <v>4.5699999999999998E-2</v>
      </c>
      <c r="K32" s="6">
        <f>M14</f>
        <v>2.76E-2</v>
      </c>
      <c r="L32" s="6">
        <f>M16</f>
        <v>4.7600000000000003E-2</v>
      </c>
    </row>
    <row r="33" spans="1:14" x14ac:dyDescent="0.25">
      <c r="B33">
        <f>B$13</f>
        <v>0.04</v>
      </c>
      <c r="C33" s="6">
        <f>G13</f>
        <v>5.0900000000000001E-2</v>
      </c>
      <c r="D33" s="6">
        <f>G15</f>
        <v>7.7200000000000005E-2</v>
      </c>
      <c r="E33" s="6">
        <f>G14</f>
        <v>4.5699999999999998E-2</v>
      </c>
      <c r="F33" s="6">
        <f>G16</f>
        <v>6.6299999999999998E-2</v>
      </c>
      <c r="I33" s="6">
        <f>N13</f>
        <v>2.5999999999999999E-2</v>
      </c>
      <c r="J33" s="6">
        <f>N15</f>
        <v>4.6399999999999997E-2</v>
      </c>
      <c r="K33" s="6">
        <f>N14</f>
        <v>2.7099999999999999E-2</v>
      </c>
      <c r="L33" s="6">
        <f>N16</f>
        <v>4.8899999999999999E-2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v>0.01</v>
      </c>
      <c r="C35" s="6">
        <f>MAX(C22:C25)</f>
        <v>7.9500000000000001E-2</v>
      </c>
      <c r="D35" s="6">
        <f t="shared" ref="D35:F35" si="2">MAX(D22:D25)</f>
        <v>8.6199999999999999E-2</v>
      </c>
      <c r="E35" s="6">
        <f t="shared" si="2"/>
        <v>6.5500000000000003E-2</v>
      </c>
      <c r="F35" s="6">
        <f t="shared" si="2"/>
        <v>8.09E-2</v>
      </c>
      <c r="G35" s="6">
        <f>AVERAGE(C35,E35)</f>
        <v>7.2500000000000009E-2</v>
      </c>
      <c r="H35" s="6">
        <f>AVERAGE(D35,F35)</f>
        <v>8.3549999999999999E-2</v>
      </c>
      <c r="I35" s="6">
        <f>MAX(I22:I25)</f>
        <v>2.1399999999999999E-2</v>
      </c>
      <c r="J35" s="6">
        <f t="shared" ref="J35:L35" si="3">MAX(J22:J25)</f>
        <v>3.5400000000000001E-2</v>
      </c>
      <c r="K35" s="6">
        <f t="shared" si="3"/>
        <v>2.1499999999999998E-2</v>
      </c>
      <c r="L35" s="6">
        <f t="shared" si="3"/>
        <v>3.5799999999999998E-2</v>
      </c>
      <c r="M35" s="6">
        <f>AVERAGE(I35,K35)</f>
        <v>2.1449999999999997E-2</v>
      </c>
      <c r="N35" s="6">
        <f>AVERAGE(J35,L35)</f>
        <v>3.56E-2</v>
      </c>
    </row>
    <row r="36" spans="1:14" x14ac:dyDescent="0.25">
      <c r="B36">
        <v>0.02</v>
      </c>
      <c r="C36" s="6">
        <f>MAX(C26:C29)</f>
        <v>6.2199999999999998E-2</v>
      </c>
      <c r="D36" s="6">
        <f t="shared" ref="D36:F36" si="4">MAX(D26:D29)</f>
        <v>8.7099999999999997E-2</v>
      </c>
      <c r="E36" s="6">
        <f t="shared" si="4"/>
        <v>5.8400000000000001E-2</v>
      </c>
      <c r="F36" s="6">
        <f t="shared" si="4"/>
        <v>7.4499999999999997E-2</v>
      </c>
      <c r="G36" s="6">
        <f t="shared" ref="G36:G37" si="5">AVERAGE(C36,E36)</f>
        <v>6.0299999999999999E-2</v>
      </c>
      <c r="H36" s="6">
        <f t="shared" ref="H36:H37" si="6">AVERAGE(D36,F36)</f>
        <v>8.0799999999999997E-2</v>
      </c>
      <c r="I36" s="6">
        <f>MAX(I26:I29)</f>
        <v>2.5399999999999999E-2</v>
      </c>
      <c r="J36" s="6">
        <f t="shared" ref="J36:L36" si="7">MAX(J26:J29)</f>
        <v>4.7E-2</v>
      </c>
      <c r="K36" s="6">
        <f t="shared" si="7"/>
        <v>2.5999999999999999E-2</v>
      </c>
      <c r="L36" s="6">
        <f t="shared" si="7"/>
        <v>4.6699999999999998E-2</v>
      </c>
      <c r="M36" s="6">
        <f t="shared" ref="M36:M37" si="8">AVERAGE(I36,K36)</f>
        <v>2.5700000000000001E-2</v>
      </c>
      <c r="N36" s="6">
        <f t="shared" ref="N36:N37" si="9">AVERAGE(J36,L36)</f>
        <v>4.6850000000000003E-2</v>
      </c>
    </row>
    <row r="37" spans="1:14" x14ac:dyDescent="0.25">
      <c r="B37">
        <v>0.04</v>
      </c>
      <c r="C37" s="6">
        <f>MAX(C30:C33)</f>
        <v>5.2600000000000001E-2</v>
      </c>
      <c r="D37" s="6">
        <f t="shared" ref="D37:F37" si="10">MAX(D30:D33)</f>
        <v>7.7200000000000005E-2</v>
      </c>
      <c r="E37" s="6">
        <f t="shared" si="10"/>
        <v>5.2200000000000003E-2</v>
      </c>
      <c r="F37" s="6">
        <f t="shared" si="10"/>
        <v>7.1400000000000005E-2</v>
      </c>
      <c r="G37" s="6">
        <f t="shared" si="5"/>
        <v>5.2400000000000002E-2</v>
      </c>
      <c r="H37" s="6">
        <f t="shared" si="6"/>
        <v>7.4300000000000005E-2</v>
      </c>
      <c r="I37" s="6">
        <f>MAX(I30:I33)</f>
        <v>2.6700000000000002E-2</v>
      </c>
      <c r="J37" s="6">
        <f t="shared" ref="J37:L37" si="11">MAX(J30:J33)</f>
        <v>4.6399999999999997E-2</v>
      </c>
      <c r="K37" s="6">
        <f t="shared" si="11"/>
        <v>2.76E-2</v>
      </c>
      <c r="L37" s="6">
        <f t="shared" si="11"/>
        <v>4.8899999999999999E-2</v>
      </c>
      <c r="M37" s="6">
        <f t="shared" si="8"/>
        <v>2.7150000000000001E-2</v>
      </c>
      <c r="N37" s="6">
        <f t="shared" si="9"/>
        <v>4.7649999999999998E-2</v>
      </c>
    </row>
    <row r="39" spans="1:14" x14ac:dyDescent="0.25">
      <c r="A39" t="s">
        <v>49</v>
      </c>
      <c r="B39">
        <v>0.01</v>
      </c>
      <c r="C39" s="6">
        <f>MIN(C22:C25)</f>
        <v>6.4199999999999993E-2</v>
      </c>
      <c r="D39" s="6">
        <f t="shared" ref="D39:F39" si="12">MIN(D22:D25)</f>
        <v>7.3499999999999996E-2</v>
      </c>
      <c r="E39" s="6">
        <f t="shared" si="12"/>
        <v>6.1199999999999997E-2</v>
      </c>
      <c r="F39" s="6">
        <f t="shared" si="12"/>
        <v>7.4499999999999997E-2</v>
      </c>
      <c r="G39" s="6">
        <f>AVERAGE(C39,E39)</f>
        <v>6.2699999999999992E-2</v>
      </c>
      <c r="H39" s="6">
        <f>AVERAGE(D39,F39)</f>
        <v>7.3999999999999996E-2</v>
      </c>
      <c r="I39" s="6">
        <f>MIN(I22:I25)</f>
        <v>2.07E-2</v>
      </c>
      <c r="J39" s="6">
        <f t="shared" ref="J39:L39" si="13">MIN(J22:J25)</f>
        <v>3.2300000000000002E-2</v>
      </c>
      <c r="K39" s="6">
        <f t="shared" si="13"/>
        <v>2.12E-2</v>
      </c>
      <c r="L39" s="6">
        <f t="shared" si="13"/>
        <v>3.2300000000000002E-2</v>
      </c>
      <c r="M39" s="6">
        <f>AVERAGE(I39,K39)</f>
        <v>2.095E-2</v>
      </c>
      <c r="N39" s="6">
        <f>AVERAGE(J39,L39)</f>
        <v>3.2300000000000002E-2</v>
      </c>
    </row>
    <row r="40" spans="1:14" x14ac:dyDescent="0.25">
      <c r="B40">
        <v>0.02</v>
      </c>
      <c r="C40" s="6">
        <f>MIN(C26:C29)</f>
        <v>5.5399999999999998E-2</v>
      </c>
      <c r="D40" s="6">
        <f t="shared" ref="D40:F40" si="14">MIN(D26:D29)</f>
        <v>6.9900000000000004E-2</v>
      </c>
      <c r="E40" s="6">
        <f t="shared" si="14"/>
        <v>5.1299999999999998E-2</v>
      </c>
      <c r="F40" s="6">
        <f t="shared" si="14"/>
        <v>6.1499999999999999E-2</v>
      </c>
      <c r="G40" s="6">
        <f t="shared" ref="G40:G41" si="15">AVERAGE(C40,E40)</f>
        <v>5.3349999999999995E-2</v>
      </c>
      <c r="H40" s="6">
        <f t="shared" ref="H40:H41" si="16">AVERAGE(D40,F40)</f>
        <v>6.5700000000000008E-2</v>
      </c>
      <c r="I40" s="6">
        <f>MIN(I26:I29)</f>
        <v>2.0799999999999999E-2</v>
      </c>
      <c r="J40" s="6">
        <f t="shared" ref="J40:L40" si="17">MIN(J26:J29)</f>
        <v>4.36E-2</v>
      </c>
      <c r="K40" s="6">
        <f t="shared" si="17"/>
        <v>2.1299999999999999E-2</v>
      </c>
      <c r="L40" s="6">
        <f t="shared" si="17"/>
        <v>4.4299999999999999E-2</v>
      </c>
      <c r="M40" s="6">
        <f t="shared" ref="M40:M41" si="18">AVERAGE(I40,K40)</f>
        <v>2.1049999999999999E-2</v>
      </c>
      <c r="N40" s="6">
        <f t="shared" ref="N40:N41" si="19">AVERAGE(J40,L40)</f>
        <v>4.3950000000000003E-2</v>
      </c>
    </row>
    <row r="41" spans="1:14" x14ac:dyDescent="0.25">
      <c r="B41">
        <v>0.04</v>
      </c>
      <c r="C41" s="6">
        <f>MIN(C30:C33)</f>
        <v>4.8899999999999999E-2</v>
      </c>
      <c r="D41" s="6">
        <f t="shared" ref="D41:F41" si="20">MIN(D30:D33)</f>
        <v>6.7100000000000007E-2</v>
      </c>
      <c r="E41" s="6">
        <f t="shared" si="20"/>
        <v>4.5699999999999998E-2</v>
      </c>
      <c r="F41" s="6">
        <f t="shared" si="20"/>
        <v>6.6299999999999998E-2</v>
      </c>
      <c r="G41" s="6">
        <f t="shared" si="15"/>
        <v>4.7299999999999995E-2</v>
      </c>
      <c r="H41" s="6">
        <f t="shared" si="16"/>
        <v>6.6700000000000009E-2</v>
      </c>
      <c r="I41" s="6">
        <f>MIN(I30:I33)</f>
        <v>2.5499999999999998E-2</v>
      </c>
      <c r="J41" s="6">
        <f t="shared" ref="J41:L41" si="21">MIN(J30:J33)</f>
        <v>4.3900000000000002E-2</v>
      </c>
      <c r="K41" s="6">
        <f t="shared" si="21"/>
        <v>2.5000000000000001E-2</v>
      </c>
      <c r="L41" s="6">
        <f t="shared" si="21"/>
        <v>4.2900000000000001E-2</v>
      </c>
      <c r="M41" s="6">
        <f t="shared" si="18"/>
        <v>2.5250000000000002E-2</v>
      </c>
      <c r="N41" s="6">
        <f t="shared" si="19"/>
        <v>4.3400000000000001E-2</v>
      </c>
    </row>
    <row r="47" spans="1:14" x14ac:dyDescent="0.25">
      <c r="G47" s="80" t="s">
        <v>85</v>
      </c>
      <c r="H47" s="80"/>
      <c r="I47" s="80"/>
      <c r="J47" s="80"/>
      <c r="K47" s="80"/>
      <c r="L47" s="80"/>
      <c r="M47" s="80"/>
      <c r="N47" s="80"/>
    </row>
    <row r="48" spans="1:14" x14ac:dyDescent="0.25">
      <c r="G48" s="81" t="s">
        <v>84</v>
      </c>
      <c r="H48" s="81"/>
      <c r="I48" s="79">
        <v>0.01</v>
      </c>
      <c r="J48" s="79"/>
      <c r="K48" s="79">
        <v>0.02</v>
      </c>
      <c r="L48" s="79"/>
      <c r="M48" s="79">
        <v>0.04</v>
      </c>
      <c r="N48" s="7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6.4199999999999993E-2</v>
      </c>
      <c r="J50" s="41">
        <v>7.3499999999999996E-2</v>
      </c>
      <c r="K50" s="41">
        <v>5.5399999999999998E-2</v>
      </c>
      <c r="L50" s="41">
        <v>6.9900000000000004E-2</v>
      </c>
      <c r="M50" s="41">
        <v>4.8899999999999999E-2</v>
      </c>
      <c r="N50" s="41">
        <v>6.7100000000000007E-2</v>
      </c>
    </row>
    <row r="51" spans="7:14" x14ac:dyDescent="0.25">
      <c r="G51" s="79"/>
      <c r="H51" s="40" t="s">
        <v>78</v>
      </c>
      <c r="I51" s="41">
        <v>7.2900000000000006E-2</v>
      </c>
      <c r="J51" s="41">
        <v>8.3400000000000002E-2</v>
      </c>
      <c r="K51" s="41">
        <v>6.2199999999999998E-2</v>
      </c>
      <c r="L51" s="41">
        <v>7.9200000000000007E-2</v>
      </c>
      <c r="M51" s="41">
        <v>5.2600000000000001E-2</v>
      </c>
      <c r="N51" s="41">
        <v>7.3800000000000004E-2</v>
      </c>
    </row>
    <row r="52" spans="7:14" x14ac:dyDescent="0.25">
      <c r="G52" s="79"/>
      <c r="H52" s="40" t="s">
        <v>79</v>
      </c>
      <c r="I52" s="41">
        <v>7.8799999999999995E-2</v>
      </c>
      <c r="J52" s="41">
        <v>8.6199999999999999E-2</v>
      </c>
      <c r="K52" s="41">
        <v>6.1499999999999999E-2</v>
      </c>
      <c r="L52" s="41">
        <v>8.6800000000000002E-2</v>
      </c>
      <c r="M52" s="41">
        <v>5.0900000000000001E-2</v>
      </c>
      <c r="N52" s="41">
        <v>7.5600000000000001E-2</v>
      </c>
    </row>
    <row r="53" spans="7:14" x14ac:dyDescent="0.25">
      <c r="G53" s="79"/>
      <c r="H53" s="40" t="s">
        <v>80</v>
      </c>
      <c r="I53" s="41">
        <v>7.9500000000000001E-2</v>
      </c>
      <c r="J53" s="41">
        <v>7.6300000000000007E-2</v>
      </c>
      <c r="K53" s="41">
        <v>6.0100000000000001E-2</v>
      </c>
      <c r="L53" s="41">
        <v>8.7099999999999997E-2</v>
      </c>
      <c r="M53" s="41">
        <v>5.0900000000000001E-2</v>
      </c>
      <c r="N53" s="41">
        <v>7.7200000000000005E-2</v>
      </c>
    </row>
    <row r="54" spans="7:14" x14ac:dyDescent="0.25">
      <c r="G54" s="79"/>
      <c r="H54" s="40" t="s">
        <v>25</v>
      </c>
      <c r="I54" s="42">
        <f t="shared" ref="I54:N54" si="22">AVERAGE(I50:I53)</f>
        <v>7.3849999999999999E-2</v>
      </c>
      <c r="J54" s="42">
        <f t="shared" si="22"/>
        <v>7.9850000000000004E-2</v>
      </c>
      <c r="K54" s="42">
        <f t="shared" si="22"/>
        <v>5.9799999999999992E-2</v>
      </c>
      <c r="L54" s="42">
        <f t="shared" si="22"/>
        <v>8.0750000000000002E-2</v>
      </c>
      <c r="M54" s="42">
        <f t="shared" si="22"/>
        <v>5.0825000000000002E-2</v>
      </c>
      <c r="N54" s="42">
        <f t="shared" si="22"/>
        <v>7.3425000000000004E-2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2.1399999999999999E-2</v>
      </c>
      <c r="J56" s="41">
        <v>3.3099999999999997E-2</v>
      </c>
      <c r="K56" s="41">
        <v>2.3400000000000001E-2</v>
      </c>
      <c r="L56" s="41">
        <v>4.7E-2</v>
      </c>
      <c r="M56" s="41">
        <v>2.5700000000000001E-2</v>
      </c>
      <c r="N56" s="41">
        <v>4.3900000000000002E-2</v>
      </c>
    </row>
    <row r="57" spans="7:14" x14ac:dyDescent="0.25">
      <c r="G57" s="79"/>
      <c r="H57" s="40" t="s">
        <v>78</v>
      </c>
      <c r="I57" s="41">
        <v>2.1299999999999999E-2</v>
      </c>
      <c r="J57" s="41">
        <v>3.5400000000000001E-2</v>
      </c>
      <c r="K57" s="41">
        <v>2.18E-2</v>
      </c>
      <c r="L57" s="41">
        <v>4.36E-2</v>
      </c>
      <c r="M57" s="41">
        <v>2.5499999999999998E-2</v>
      </c>
      <c r="N57" s="41">
        <v>4.6199999999999998E-2</v>
      </c>
    </row>
    <row r="58" spans="7:14" x14ac:dyDescent="0.25">
      <c r="G58" s="79"/>
      <c r="H58" s="40" t="s">
        <v>79</v>
      </c>
      <c r="I58" s="41">
        <v>2.1000000000000001E-2</v>
      </c>
      <c r="J58" s="41">
        <v>3.5400000000000001E-2</v>
      </c>
      <c r="K58" s="41">
        <v>2.5399999999999999E-2</v>
      </c>
      <c r="L58" s="41">
        <v>4.3999999999999997E-2</v>
      </c>
      <c r="M58" s="41">
        <v>2.6700000000000002E-2</v>
      </c>
      <c r="N58" s="41">
        <v>4.5699999999999998E-2</v>
      </c>
    </row>
    <row r="59" spans="7:14" x14ac:dyDescent="0.25">
      <c r="G59" s="79"/>
      <c r="H59" s="40" t="s">
        <v>80</v>
      </c>
      <c r="I59" s="41">
        <v>2.07E-2</v>
      </c>
      <c r="J59" s="41">
        <v>3.2300000000000002E-2</v>
      </c>
      <c r="K59" s="41">
        <v>2.0799999999999999E-2</v>
      </c>
      <c r="L59" s="41">
        <v>4.4200000000000003E-2</v>
      </c>
      <c r="M59" s="41">
        <v>2.5999999999999999E-2</v>
      </c>
      <c r="N59" s="41">
        <v>4.6399999999999997E-2</v>
      </c>
    </row>
    <row r="60" spans="7:14" x14ac:dyDescent="0.25">
      <c r="G60" s="79"/>
      <c r="H60" s="40" t="s">
        <v>25</v>
      </c>
      <c r="I60" s="42">
        <f t="shared" ref="I60:N60" si="23">AVERAGE(I56:I59)</f>
        <v>2.1100000000000001E-2</v>
      </c>
      <c r="J60" s="42">
        <f t="shared" si="23"/>
        <v>3.4050000000000004E-2</v>
      </c>
      <c r="K60" s="42">
        <f t="shared" si="23"/>
        <v>2.2849999999999999E-2</v>
      </c>
      <c r="L60" s="42">
        <f t="shared" si="23"/>
        <v>4.4700000000000004E-2</v>
      </c>
      <c r="M60" s="42">
        <f t="shared" si="23"/>
        <v>2.5974999999999998E-2</v>
      </c>
      <c r="N60" s="42">
        <f t="shared" si="23"/>
        <v>4.555E-2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D3:I3"/>
    <mergeCell ref="K3:P3"/>
    <mergeCell ref="A5:A16"/>
    <mergeCell ref="Y4:Y5"/>
    <mergeCell ref="Y6:Y7"/>
    <mergeCell ref="Y8:Y9"/>
    <mergeCell ref="A2:C4"/>
    <mergeCell ref="R2:T3"/>
    <mergeCell ref="S6:S7"/>
    <mergeCell ref="R4:R9"/>
    <mergeCell ref="S8:S9"/>
    <mergeCell ref="B13:B16"/>
    <mergeCell ref="C13:C14"/>
    <mergeCell ref="C15:C16"/>
    <mergeCell ref="C5:C6"/>
    <mergeCell ref="C7:C8"/>
    <mergeCell ref="R1:X1"/>
    <mergeCell ref="A1:O1"/>
    <mergeCell ref="U2:X2"/>
    <mergeCell ref="D2:I2"/>
    <mergeCell ref="K2:P2"/>
    <mergeCell ref="B5:B8"/>
    <mergeCell ref="B9:B12"/>
    <mergeCell ref="S4:S5"/>
    <mergeCell ref="Z4:Z5"/>
    <mergeCell ref="Z6:Z7"/>
    <mergeCell ref="Z8:Z9"/>
    <mergeCell ref="C9:C10"/>
    <mergeCell ref="C11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7CE4-7DEF-42FB-9CE8-43F90C4DD5C8}">
  <sheetPr codeName="Sheet5"/>
  <dimension ref="A1:Z60"/>
  <sheetViews>
    <sheetView topLeftCell="E8" zoomScale="70" zoomScaleNormal="70" workbookViewId="0">
      <selection activeCell="M61" sqref="M61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v>0.01</v>
      </c>
      <c r="T4" s="17" t="s">
        <v>3</v>
      </c>
      <c r="U4" s="17">
        <v>42</v>
      </c>
      <c r="V4" s="17">
        <v>31</v>
      </c>
      <c r="W4" s="17">
        <v>43</v>
      </c>
      <c r="X4" s="17">
        <v>43</v>
      </c>
      <c r="Y4" s="58">
        <v>0.57250000000000001</v>
      </c>
      <c r="Z4" s="57">
        <v>0.04</v>
      </c>
    </row>
    <row r="5" spans="1:26" x14ac:dyDescent="0.25">
      <c r="A5" s="69" t="s">
        <v>26</v>
      </c>
      <c r="B5" s="53">
        <v>0.01</v>
      </c>
      <c r="C5" s="59" t="s">
        <v>3</v>
      </c>
      <c r="D5" s="20">
        <v>7.51E-2</v>
      </c>
      <c r="E5" s="9">
        <v>8.5500000000000007E-2</v>
      </c>
      <c r="F5" s="9">
        <v>9.2999999999999999E-2</v>
      </c>
      <c r="G5" s="9">
        <v>9.9599999999999994E-2</v>
      </c>
      <c r="H5" s="12">
        <f t="shared" ref="H5:H16" si="0">AVERAGE(D5:G5)</f>
        <v>8.8300000000000017E-2</v>
      </c>
      <c r="I5" s="12">
        <v>0.12039999999999999</v>
      </c>
      <c r="K5" s="20">
        <v>2.7199999999999998E-2</v>
      </c>
      <c r="L5" s="9">
        <v>2.81E-2</v>
      </c>
      <c r="M5" s="9">
        <v>2.7199999999999998E-2</v>
      </c>
      <c r="N5" s="9">
        <v>2.7199999999999998E-2</v>
      </c>
      <c r="O5" s="12">
        <f t="shared" ref="O5:O16" si="1">AVERAGE(K5:N5)</f>
        <v>2.7425000000000001E-2</v>
      </c>
      <c r="P5" s="12">
        <v>1.4E-2</v>
      </c>
      <c r="R5" s="76"/>
      <c r="S5" s="56"/>
      <c r="T5" s="17" t="s">
        <v>2</v>
      </c>
      <c r="U5" s="17">
        <v>31</v>
      </c>
      <c r="V5" s="17">
        <v>41</v>
      </c>
      <c r="W5" s="17">
        <v>28</v>
      </c>
      <c r="X5" s="17">
        <v>45</v>
      </c>
      <c r="Y5" s="58"/>
      <c r="Z5" s="57"/>
    </row>
    <row r="6" spans="1:26" x14ac:dyDescent="0.25">
      <c r="A6" s="70"/>
      <c r="B6" s="54"/>
      <c r="C6" s="60"/>
      <c r="D6" s="21">
        <v>9.6600000000000005E-2</v>
      </c>
      <c r="E6" s="7">
        <v>8.6199999999999999E-2</v>
      </c>
      <c r="F6" s="7">
        <v>8.6199999999999999E-2</v>
      </c>
      <c r="G6" s="7">
        <v>8.3500000000000005E-2</v>
      </c>
      <c r="H6" s="13">
        <f t="shared" si="0"/>
        <v>8.8125000000000009E-2</v>
      </c>
      <c r="I6" s="13"/>
      <c r="K6" s="21">
        <v>2.6700000000000002E-2</v>
      </c>
      <c r="L6" s="7">
        <v>2.81E-2</v>
      </c>
      <c r="M6" s="7">
        <v>2.7400000000000001E-2</v>
      </c>
      <c r="N6" s="7">
        <v>2.76E-2</v>
      </c>
      <c r="O6" s="13">
        <f t="shared" si="1"/>
        <v>2.7449999999999999E-2</v>
      </c>
      <c r="P6" s="13"/>
      <c r="R6" s="76"/>
      <c r="S6" s="56">
        <v>0.02</v>
      </c>
      <c r="T6" s="17" t="s">
        <v>3</v>
      </c>
      <c r="U6" s="17">
        <v>41</v>
      </c>
      <c r="V6" s="17">
        <v>40</v>
      </c>
      <c r="W6" s="17">
        <v>44</v>
      </c>
      <c r="X6" s="17">
        <v>41</v>
      </c>
      <c r="Y6" s="58">
        <v>0.57250000000000001</v>
      </c>
      <c r="Z6" s="58">
        <v>3.5000000000000003E-2</v>
      </c>
    </row>
    <row r="7" spans="1:26" x14ac:dyDescent="0.25">
      <c r="A7" s="70"/>
      <c r="B7" s="54"/>
      <c r="C7" s="77" t="s">
        <v>2</v>
      </c>
      <c r="D7" s="20">
        <v>8.1500000000000003E-2</v>
      </c>
      <c r="E7" s="9">
        <v>9.9400000000000002E-2</v>
      </c>
      <c r="F7" s="9">
        <v>0.11360000000000001</v>
      </c>
      <c r="G7" s="9">
        <v>0.1105</v>
      </c>
      <c r="H7" s="14">
        <f t="shared" si="0"/>
        <v>0.10124999999999999</v>
      </c>
      <c r="I7" s="14">
        <v>0.1132</v>
      </c>
      <c r="J7" s="8"/>
      <c r="K7" s="20">
        <v>3.7699999999999997E-2</v>
      </c>
      <c r="L7" s="9">
        <v>4.5100000000000001E-2</v>
      </c>
      <c r="M7" s="9">
        <v>3.9E-2</v>
      </c>
      <c r="N7" s="9">
        <v>3.8800000000000001E-2</v>
      </c>
      <c r="O7" s="14">
        <f t="shared" si="1"/>
        <v>4.0149999999999998E-2</v>
      </c>
      <c r="P7" s="14">
        <v>1.09E-2</v>
      </c>
      <c r="R7" s="76"/>
      <c r="S7" s="56"/>
      <c r="T7" s="17" t="s">
        <v>2</v>
      </c>
      <c r="U7" s="17">
        <v>39</v>
      </c>
      <c r="V7" s="17">
        <v>28</v>
      </c>
      <c r="W7" s="17">
        <v>30</v>
      </c>
      <c r="X7" s="17">
        <v>45</v>
      </c>
      <c r="Y7" s="58"/>
      <c r="Z7" s="58"/>
    </row>
    <row r="8" spans="1:26" x14ac:dyDescent="0.25">
      <c r="A8" s="70"/>
      <c r="B8" s="55"/>
      <c r="C8" s="60"/>
      <c r="D8" s="21">
        <v>8.14E-2</v>
      </c>
      <c r="E8" s="7">
        <v>7.6600000000000001E-2</v>
      </c>
      <c r="F8" s="7">
        <v>7.3300000000000004E-2</v>
      </c>
      <c r="G8" s="7">
        <v>7.0400000000000004E-2</v>
      </c>
      <c r="H8" s="13">
        <f t="shared" si="0"/>
        <v>7.5425000000000006E-2</v>
      </c>
      <c r="I8" s="13"/>
      <c r="J8" s="11"/>
      <c r="K8" s="21">
        <v>3.7699999999999997E-2</v>
      </c>
      <c r="L8" s="7">
        <v>4.5900000000000003E-2</v>
      </c>
      <c r="M8" s="7">
        <v>4.0099999999999997E-2</v>
      </c>
      <c r="N8" s="7">
        <v>0.04</v>
      </c>
      <c r="O8" s="13">
        <f t="shared" si="1"/>
        <v>4.0925000000000003E-2</v>
      </c>
      <c r="P8" s="13"/>
      <c r="R8" s="76"/>
      <c r="S8" s="56">
        <v>0.04</v>
      </c>
      <c r="T8" s="17" t="s">
        <v>3</v>
      </c>
      <c r="U8" s="17">
        <v>34</v>
      </c>
      <c r="V8" s="17">
        <v>36</v>
      </c>
      <c r="W8" s="17">
        <v>37</v>
      </c>
      <c r="X8" s="17">
        <v>32</v>
      </c>
      <c r="Y8" s="72">
        <f>0.5725+(2*PI()*0.02039)</f>
        <v>0.70061414841339176</v>
      </c>
      <c r="Z8" s="58">
        <v>4.3999999999999997E-2</v>
      </c>
    </row>
    <row r="9" spans="1:26" x14ac:dyDescent="0.25">
      <c r="A9" s="70"/>
      <c r="B9" s="53">
        <v>0.02</v>
      </c>
      <c r="C9" s="59" t="s">
        <v>3</v>
      </c>
      <c r="D9" s="20">
        <v>6.3200000000000006E-2</v>
      </c>
      <c r="E9" s="9">
        <v>7.9200000000000007E-2</v>
      </c>
      <c r="F9" s="9">
        <v>8.1799999999999998E-2</v>
      </c>
      <c r="G9" s="9">
        <v>8.1600000000000006E-2</v>
      </c>
      <c r="H9" s="12">
        <f t="shared" si="0"/>
        <v>7.6450000000000004E-2</v>
      </c>
      <c r="I9" s="12">
        <v>0.1033</v>
      </c>
      <c r="K9" s="20">
        <v>2.9499999999999998E-2</v>
      </c>
      <c r="L9" s="9">
        <v>3.1899999999999998E-2</v>
      </c>
      <c r="M9" s="9">
        <v>3.1300000000000001E-2</v>
      </c>
      <c r="N9" s="9">
        <v>3.1300000000000001E-2</v>
      </c>
      <c r="O9" s="12">
        <f t="shared" si="1"/>
        <v>3.1E-2</v>
      </c>
      <c r="P9" s="12">
        <v>1.7600000000000001E-2</v>
      </c>
      <c r="R9" s="76"/>
      <c r="S9" s="56"/>
      <c r="T9" s="17" t="s">
        <v>2</v>
      </c>
      <c r="U9" s="17">
        <v>24</v>
      </c>
      <c r="V9" s="17">
        <v>31</v>
      </c>
      <c r="W9" s="17">
        <v>35</v>
      </c>
      <c r="X9" s="17">
        <v>34</v>
      </c>
      <c r="Y9" s="72"/>
      <c r="Z9" s="58"/>
    </row>
    <row r="10" spans="1:26" x14ac:dyDescent="0.25">
      <c r="A10" s="70"/>
      <c r="B10" s="54"/>
      <c r="C10" s="60"/>
      <c r="D10" s="21">
        <v>8.2600000000000007E-2</v>
      </c>
      <c r="E10" s="7">
        <v>7.1599999999999997E-2</v>
      </c>
      <c r="F10" s="7">
        <v>6.8599999999999994E-2</v>
      </c>
      <c r="G10" s="7">
        <v>6.5799999999999997E-2</v>
      </c>
      <c r="H10" s="13">
        <f t="shared" si="0"/>
        <v>7.2149999999999992E-2</v>
      </c>
      <c r="I10" s="13"/>
      <c r="K10" s="21">
        <v>2.86E-2</v>
      </c>
      <c r="L10" s="7">
        <v>3.2300000000000002E-2</v>
      </c>
      <c r="M10" s="7">
        <v>3.2000000000000001E-2</v>
      </c>
      <c r="N10" s="7">
        <v>3.2199999999999999E-2</v>
      </c>
      <c r="O10" s="13">
        <f t="shared" si="1"/>
        <v>3.1275000000000004E-2</v>
      </c>
      <c r="P10" s="13"/>
    </row>
    <row r="11" spans="1:26" x14ac:dyDescent="0.25">
      <c r="A11" s="70"/>
      <c r="B11" s="54"/>
      <c r="C11" s="59" t="s">
        <v>2</v>
      </c>
      <c r="D11" s="20">
        <v>8.0500000000000002E-2</v>
      </c>
      <c r="E11" s="9">
        <v>8.9599999999999999E-2</v>
      </c>
      <c r="F11" s="9">
        <v>9.4899999999999998E-2</v>
      </c>
      <c r="G11" s="9">
        <v>9.2799999999999994E-2</v>
      </c>
      <c r="H11" s="12">
        <f t="shared" si="0"/>
        <v>8.9450000000000002E-2</v>
      </c>
      <c r="I11" s="12">
        <v>0.1123</v>
      </c>
      <c r="K11" s="20">
        <v>4.7E-2</v>
      </c>
      <c r="L11" s="9">
        <v>4.7300000000000002E-2</v>
      </c>
      <c r="M11" s="9">
        <v>4.87E-2</v>
      </c>
      <c r="N11" s="9">
        <v>5.4600000000000003E-2</v>
      </c>
      <c r="O11" s="12">
        <f t="shared" si="1"/>
        <v>4.9399999999999999E-2</v>
      </c>
      <c r="P11" s="12">
        <v>1.5699999999999999E-2</v>
      </c>
    </row>
    <row r="12" spans="1:26" x14ac:dyDescent="0.25">
      <c r="A12" s="70"/>
      <c r="B12" s="55"/>
      <c r="C12" s="60"/>
      <c r="D12" s="21">
        <v>8.3799999999999999E-2</v>
      </c>
      <c r="E12" s="7">
        <v>7.3200000000000001E-2</v>
      </c>
      <c r="F12" s="7">
        <v>6.8599999999999994E-2</v>
      </c>
      <c r="G12" s="7">
        <v>6.7699999999999996E-2</v>
      </c>
      <c r="H12" s="13">
        <f t="shared" si="0"/>
        <v>7.3325000000000001E-2</v>
      </c>
      <c r="I12" s="13"/>
      <c r="K12" s="21">
        <v>4.6800000000000001E-2</v>
      </c>
      <c r="L12" s="7">
        <v>4.8300000000000003E-2</v>
      </c>
      <c r="M12" s="7">
        <v>5.0500000000000003E-2</v>
      </c>
      <c r="N12" s="7">
        <v>5.6599999999999998E-2</v>
      </c>
      <c r="O12" s="13">
        <f t="shared" si="1"/>
        <v>5.0549999999999998E-2</v>
      </c>
      <c r="P12" s="13"/>
    </row>
    <row r="13" spans="1:26" x14ac:dyDescent="0.25">
      <c r="A13" s="70"/>
      <c r="B13" s="53">
        <v>0.04</v>
      </c>
      <c r="C13" s="59" t="s">
        <v>3</v>
      </c>
      <c r="D13" s="20">
        <v>6.7000000000000004E-2</v>
      </c>
      <c r="E13" s="9">
        <v>7.3400000000000007E-2</v>
      </c>
      <c r="F13" s="9">
        <v>7.5999999999999998E-2</v>
      </c>
      <c r="G13" s="9">
        <v>7.3999999999999996E-2</v>
      </c>
      <c r="H13" s="12">
        <f t="shared" si="0"/>
        <v>7.2600000000000012E-2</v>
      </c>
      <c r="I13" s="12">
        <v>0.10059999999999999</v>
      </c>
      <c r="K13" s="20">
        <v>3.61E-2</v>
      </c>
      <c r="L13" s="9">
        <v>3.61E-2</v>
      </c>
      <c r="M13" s="9">
        <v>3.5999999999999997E-2</v>
      </c>
      <c r="N13" s="9">
        <v>3.5700000000000003E-2</v>
      </c>
      <c r="O13" s="12">
        <f t="shared" si="1"/>
        <v>3.5975E-2</v>
      </c>
      <c r="P13" s="12">
        <v>1.0699999999999999E-2</v>
      </c>
    </row>
    <row r="14" spans="1:26" x14ac:dyDescent="0.25">
      <c r="A14" s="70"/>
      <c r="B14" s="54"/>
      <c r="C14" s="60"/>
      <c r="D14" s="21">
        <v>7.7299999999999994E-2</v>
      </c>
      <c r="E14" s="7">
        <v>7.0499999999999993E-2</v>
      </c>
      <c r="F14" s="7">
        <v>6.9500000000000006E-2</v>
      </c>
      <c r="G14" s="7">
        <v>6.7400000000000002E-2</v>
      </c>
      <c r="H14" s="13">
        <f t="shared" si="0"/>
        <v>7.1175000000000002E-2</v>
      </c>
      <c r="I14" s="13"/>
      <c r="K14" s="21">
        <v>3.4500000000000003E-2</v>
      </c>
      <c r="L14" s="7">
        <v>3.6499999999999998E-2</v>
      </c>
      <c r="M14" s="7">
        <v>3.7100000000000001E-2</v>
      </c>
      <c r="N14" s="7">
        <v>3.6799999999999999E-2</v>
      </c>
      <c r="O14" s="13">
        <f t="shared" si="1"/>
        <v>3.6225E-2</v>
      </c>
      <c r="P14" s="13"/>
    </row>
    <row r="15" spans="1:26" x14ac:dyDescent="0.25">
      <c r="A15" s="70"/>
      <c r="B15" s="54"/>
      <c r="C15" s="59" t="s">
        <v>2</v>
      </c>
      <c r="D15" s="20">
        <v>7.8200000000000006E-2</v>
      </c>
      <c r="E15" s="9">
        <v>8.6300000000000002E-2</v>
      </c>
      <c r="F15" s="9">
        <v>8.1199999999999994E-2</v>
      </c>
      <c r="G15" s="9">
        <v>8.2699999999999996E-2</v>
      </c>
      <c r="H15" s="12">
        <f t="shared" si="0"/>
        <v>8.2100000000000006E-2</v>
      </c>
      <c r="I15" s="12">
        <v>0.1008</v>
      </c>
      <c r="K15" s="20">
        <v>4.8899999999999999E-2</v>
      </c>
      <c r="L15" s="9">
        <v>5.2499999999999998E-2</v>
      </c>
      <c r="M15" s="9">
        <v>4.7899999999999998E-2</v>
      </c>
      <c r="N15" s="9">
        <v>4.9799999999999997E-2</v>
      </c>
      <c r="O15" s="12">
        <f t="shared" si="1"/>
        <v>4.9775E-2</v>
      </c>
      <c r="P15" s="12">
        <v>1.21E-2</v>
      </c>
    </row>
    <row r="16" spans="1:26" x14ac:dyDescent="0.25">
      <c r="A16" s="71"/>
      <c r="B16" s="55"/>
      <c r="C16" s="60"/>
      <c r="D16" s="21">
        <v>7.8899999999999998E-2</v>
      </c>
      <c r="E16" s="7">
        <v>7.3700000000000002E-2</v>
      </c>
      <c r="F16" s="7">
        <v>7.3200000000000001E-2</v>
      </c>
      <c r="G16" s="7">
        <v>7.0400000000000004E-2</v>
      </c>
      <c r="H16" s="13">
        <f t="shared" si="0"/>
        <v>7.4050000000000005E-2</v>
      </c>
      <c r="I16" s="13"/>
      <c r="K16" s="21">
        <v>4.87E-2</v>
      </c>
      <c r="L16" s="7">
        <v>5.5199999999999999E-2</v>
      </c>
      <c r="M16" s="7">
        <v>4.9599999999999998E-2</v>
      </c>
      <c r="N16" s="7">
        <v>5.2499999999999998E-2</v>
      </c>
      <c r="O16" s="13">
        <f t="shared" si="1"/>
        <v>5.1499999999999997E-2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7.51E-2</v>
      </c>
      <c r="D22" s="6">
        <f>D7</f>
        <v>8.1500000000000003E-2</v>
      </c>
      <c r="E22" s="6">
        <f>D6</f>
        <v>9.6600000000000005E-2</v>
      </c>
      <c r="F22" s="6">
        <f>D8</f>
        <v>8.14E-2</v>
      </c>
      <c r="I22" s="6">
        <f>K5</f>
        <v>2.7199999999999998E-2</v>
      </c>
      <c r="J22" s="6">
        <f>K7</f>
        <v>3.7699999999999997E-2</v>
      </c>
      <c r="K22" s="6">
        <f>K6</f>
        <v>2.6700000000000002E-2</v>
      </c>
      <c r="L22" s="6">
        <f>K8</f>
        <v>3.7699999999999997E-2</v>
      </c>
    </row>
    <row r="23" spans="1:12" x14ac:dyDescent="0.25">
      <c r="B23">
        <f>B$5</f>
        <v>0.01</v>
      </c>
      <c r="C23" s="6">
        <f>E5</f>
        <v>8.5500000000000007E-2</v>
      </c>
      <c r="D23" s="6">
        <f>E7</f>
        <v>9.9400000000000002E-2</v>
      </c>
      <c r="E23" s="6">
        <f>E6</f>
        <v>8.6199999999999999E-2</v>
      </c>
      <c r="F23" s="6">
        <f>E8</f>
        <v>7.6600000000000001E-2</v>
      </c>
      <c r="I23" s="6">
        <f>L5</f>
        <v>2.81E-2</v>
      </c>
      <c r="J23" s="6">
        <f>L7</f>
        <v>4.5100000000000001E-2</v>
      </c>
      <c r="K23" s="6">
        <f>L6</f>
        <v>2.81E-2</v>
      </c>
      <c r="L23" s="6">
        <f>L8</f>
        <v>4.5900000000000003E-2</v>
      </c>
    </row>
    <row r="24" spans="1:12" x14ac:dyDescent="0.25">
      <c r="B24">
        <f>B$5</f>
        <v>0.01</v>
      </c>
      <c r="C24" s="6">
        <f>F5</f>
        <v>9.2999999999999999E-2</v>
      </c>
      <c r="D24" s="6">
        <f>F7</f>
        <v>0.11360000000000001</v>
      </c>
      <c r="E24" s="6">
        <f>F6</f>
        <v>8.6199999999999999E-2</v>
      </c>
      <c r="F24" s="6">
        <f>F8</f>
        <v>7.3300000000000004E-2</v>
      </c>
      <c r="I24" s="6">
        <f>M5</f>
        <v>2.7199999999999998E-2</v>
      </c>
      <c r="J24" s="6">
        <f>M7</f>
        <v>3.9E-2</v>
      </c>
      <c r="K24" s="6">
        <f>M6</f>
        <v>2.7400000000000001E-2</v>
      </c>
      <c r="L24" s="6">
        <f>M8</f>
        <v>4.0099999999999997E-2</v>
      </c>
    </row>
    <row r="25" spans="1:12" x14ac:dyDescent="0.25">
      <c r="B25">
        <f>B$5</f>
        <v>0.01</v>
      </c>
      <c r="C25" s="6">
        <f>G5</f>
        <v>9.9599999999999994E-2</v>
      </c>
      <c r="D25" s="6">
        <f>G7</f>
        <v>0.1105</v>
      </c>
      <c r="E25" s="6">
        <f>G6</f>
        <v>8.3500000000000005E-2</v>
      </c>
      <c r="F25" s="6">
        <f>G8</f>
        <v>7.0400000000000004E-2</v>
      </c>
      <c r="I25" s="6">
        <f>N5</f>
        <v>2.7199999999999998E-2</v>
      </c>
      <c r="J25" s="6">
        <f>N7</f>
        <v>3.8800000000000001E-2</v>
      </c>
      <c r="K25" s="6">
        <f>N6</f>
        <v>2.76E-2</v>
      </c>
      <c r="L25" s="6">
        <f>N8</f>
        <v>0.04</v>
      </c>
    </row>
    <row r="26" spans="1:12" x14ac:dyDescent="0.25">
      <c r="B26">
        <f>B$9</f>
        <v>0.02</v>
      </c>
      <c r="C26" s="6">
        <f>D9</f>
        <v>6.3200000000000006E-2</v>
      </c>
      <c r="D26" s="6">
        <f>D11</f>
        <v>8.0500000000000002E-2</v>
      </c>
      <c r="E26" s="6">
        <f>D10</f>
        <v>8.2600000000000007E-2</v>
      </c>
      <c r="F26" s="6">
        <f>D12</f>
        <v>8.3799999999999999E-2</v>
      </c>
      <c r="I26" s="6">
        <f>K9</f>
        <v>2.9499999999999998E-2</v>
      </c>
      <c r="J26" s="6">
        <f>K11</f>
        <v>4.7E-2</v>
      </c>
      <c r="K26" s="6">
        <f>K10</f>
        <v>2.86E-2</v>
      </c>
      <c r="L26" s="6">
        <f>K12</f>
        <v>4.6800000000000001E-2</v>
      </c>
    </row>
    <row r="27" spans="1:12" x14ac:dyDescent="0.25">
      <c r="B27">
        <f>B$9</f>
        <v>0.02</v>
      </c>
      <c r="C27" s="6">
        <f>E9</f>
        <v>7.9200000000000007E-2</v>
      </c>
      <c r="D27" s="6">
        <f>E11</f>
        <v>8.9599999999999999E-2</v>
      </c>
      <c r="E27" s="6">
        <f>E10</f>
        <v>7.1599999999999997E-2</v>
      </c>
      <c r="F27" s="6">
        <f>E12</f>
        <v>7.3200000000000001E-2</v>
      </c>
      <c r="I27" s="6">
        <f>L9</f>
        <v>3.1899999999999998E-2</v>
      </c>
      <c r="J27" s="6">
        <f>L11</f>
        <v>4.7300000000000002E-2</v>
      </c>
      <c r="K27" s="6">
        <f>L10</f>
        <v>3.2300000000000002E-2</v>
      </c>
      <c r="L27" s="6">
        <f>L12</f>
        <v>4.8300000000000003E-2</v>
      </c>
    </row>
    <row r="28" spans="1:12" x14ac:dyDescent="0.25">
      <c r="B28">
        <f>B$9</f>
        <v>0.02</v>
      </c>
      <c r="C28" s="6">
        <f>F9</f>
        <v>8.1799999999999998E-2</v>
      </c>
      <c r="D28" s="6">
        <f>F11</f>
        <v>9.4899999999999998E-2</v>
      </c>
      <c r="E28" s="6">
        <f>F10</f>
        <v>6.8599999999999994E-2</v>
      </c>
      <c r="F28" s="6">
        <f>F12</f>
        <v>6.8599999999999994E-2</v>
      </c>
      <c r="I28" s="6">
        <f>M9</f>
        <v>3.1300000000000001E-2</v>
      </c>
      <c r="J28" s="6">
        <f>M11</f>
        <v>4.87E-2</v>
      </c>
      <c r="K28" s="6">
        <f>M10</f>
        <v>3.2000000000000001E-2</v>
      </c>
      <c r="L28" s="6">
        <f>M12</f>
        <v>5.0500000000000003E-2</v>
      </c>
    </row>
    <row r="29" spans="1:12" x14ac:dyDescent="0.25">
      <c r="B29">
        <f>B$9</f>
        <v>0.02</v>
      </c>
      <c r="C29" s="6">
        <f>G9</f>
        <v>8.1600000000000006E-2</v>
      </c>
      <c r="D29" s="6">
        <f>G11</f>
        <v>9.2799999999999994E-2</v>
      </c>
      <c r="E29" s="6">
        <f>G10</f>
        <v>6.5799999999999997E-2</v>
      </c>
      <c r="F29" s="6">
        <f>G12</f>
        <v>6.7699999999999996E-2</v>
      </c>
      <c r="I29" s="6">
        <f>N9</f>
        <v>3.1300000000000001E-2</v>
      </c>
      <c r="J29" s="6">
        <f>N11</f>
        <v>5.4600000000000003E-2</v>
      </c>
      <c r="K29" s="6">
        <f>N10</f>
        <v>3.2199999999999999E-2</v>
      </c>
      <c r="L29" s="6">
        <f>N12</f>
        <v>5.6599999999999998E-2</v>
      </c>
    </row>
    <row r="30" spans="1:12" x14ac:dyDescent="0.25">
      <c r="B30">
        <f>B$13</f>
        <v>0.04</v>
      </c>
      <c r="C30" s="6">
        <f>D13</f>
        <v>6.7000000000000004E-2</v>
      </c>
      <c r="D30" s="6">
        <f>D15</f>
        <v>7.8200000000000006E-2</v>
      </c>
      <c r="E30" s="6">
        <f>D14</f>
        <v>7.7299999999999994E-2</v>
      </c>
      <c r="F30" s="6">
        <f>D16</f>
        <v>7.8899999999999998E-2</v>
      </c>
      <c r="I30" s="6">
        <f>K13</f>
        <v>3.61E-2</v>
      </c>
      <c r="J30" s="6">
        <f>K15</f>
        <v>4.8899999999999999E-2</v>
      </c>
      <c r="K30" s="6">
        <f>K14</f>
        <v>3.4500000000000003E-2</v>
      </c>
      <c r="L30" s="6">
        <f>K16</f>
        <v>4.87E-2</v>
      </c>
    </row>
    <row r="31" spans="1:12" x14ac:dyDescent="0.25">
      <c r="B31">
        <f>B$13</f>
        <v>0.04</v>
      </c>
      <c r="C31" s="6">
        <f>E13</f>
        <v>7.3400000000000007E-2</v>
      </c>
      <c r="D31" s="6">
        <f>E15</f>
        <v>8.6300000000000002E-2</v>
      </c>
      <c r="E31" s="6">
        <f>E14</f>
        <v>7.0499999999999993E-2</v>
      </c>
      <c r="F31" s="6">
        <f>E16</f>
        <v>7.3700000000000002E-2</v>
      </c>
      <c r="I31" s="6">
        <f>L13</f>
        <v>3.61E-2</v>
      </c>
      <c r="J31" s="6">
        <f>L15</f>
        <v>5.2499999999999998E-2</v>
      </c>
      <c r="K31" s="6">
        <f>L14</f>
        <v>3.6499999999999998E-2</v>
      </c>
      <c r="L31" s="6">
        <f>L16</f>
        <v>5.5199999999999999E-2</v>
      </c>
    </row>
    <row r="32" spans="1:12" x14ac:dyDescent="0.25">
      <c r="B32">
        <f>B$13</f>
        <v>0.04</v>
      </c>
      <c r="C32" s="6">
        <f>F13</f>
        <v>7.5999999999999998E-2</v>
      </c>
      <c r="D32" s="6">
        <f>F15</f>
        <v>8.1199999999999994E-2</v>
      </c>
      <c r="E32" s="6">
        <f>F14</f>
        <v>6.9500000000000006E-2</v>
      </c>
      <c r="F32" s="6">
        <f>F16</f>
        <v>7.3200000000000001E-2</v>
      </c>
      <c r="I32" s="6">
        <f>M13</f>
        <v>3.5999999999999997E-2</v>
      </c>
      <c r="J32" s="6">
        <f>M15</f>
        <v>4.7899999999999998E-2</v>
      </c>
      <c r="K32" s="6">
        <f>M14</f>
        <v>3.7100000000000001E-2</v>
      </c>
      <c r="L32" s="6">
        <f>M16</f>
        <v>4.9599999999999998E-2</v>
      </c>
    </row>
    <row r="33" spans="1:14" x14ac:dyDescent="0.25">
      <c r="B33">
        <f>B$13</f>
        <v>0.04</v>
      </c>
      <c r="C33" s="6">
        <f>G13</f>
        <v>7.3999999999999996E-2</v>
      </c>
      <c r="D33" s="6">
        <f>G15</f>
        <v>8.2699999999999996E-2</v>
      </c>
      <c r="E33" s="6">
        <f>G14</f>
        <v>6.7400000000000002E-2</v>
      </c>
      <c r="F33" s="6">
        <f>G16</f>
        <v>7.0400000000000004E-2</v>
      </c>
      <c r="I33" s="6">
        <f>N13</f>
        <v>3.5700000000000003E-2</v>
      </c>
      <c r="J33" s="6">
        <f>N15</f>
        <v>4.9799999999999997E-2</v>
      </c>
      <c r="K33" s="6">
        <f>N14</f>
        <v>3.6799999999999999E-2</v>
      </c>
      <c r="L33" s="6">
        <f>N16</f>
        <v>5.2499999999999998E-2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9.9599999999999994E-2</v>
      </c>
      <c r="D35" s="6">
        <f t="shared" ref="D35:F35" si="2">MAX(D22:D25)</f>
        <v>0.11360000000000001</v>
      </c>
      <c r="E35" s="6">
        <f t="shared" si="2"/>
        <v>9.6600000000000005E-2</v>
      </c>
      <c r="F35" s="6">
        <f t="shared" si="2"/>
        <v>8.14E-2</v>
      </c>
      <c r="G35" s="6">
        <f>AVERAGE(C35,E35)</f>
        <v>9.8099999999999993E-2</v>
      </c>
      <c r="H35" s="6">
        <f>AVERAGE(D35,F35)</f>
        <v>9.7500000000000003E-2</v>
      </c>
      <c r="I35" s="6">
        <f>MAX(I22:I25)</f>
        <v>2.81E-2</v>
      </c>
      <c r="J35" s="6">
        <f t="shared" ref="J35:L35" si="3">MAX(J22:J25)</f>
        <v>4.5100000000000001E-2</v>
      </c>
      <c r="K35" s="6">
        <f t="shared" si="3"/>
        <v>2.81E-2</v>
      </c>
      <c r="L35" s="6">
        <f t="shared" si="3"/>
        <v>4.5900000000000003E-2</v>
      </c>
      <c r="M35" s="6">
        <f>AVERAGE(I35,K35)</f>
        <v>2.81E-2</v>
      </c>
      <c r="N35" s="6">
        <f>AVERAGE(J35,L35)</f>
        <v>4.5499999999999999E-2</v>
      </c>
    </row>
    <row r="36" spans="1:14" x14ac:dyDescent="0.25">
      <c r="B36">
        <f>B$9</f>
        <v>0.02</v>
      </c>
      <c r="C36" s="6">
        <f>MAX(C26:C29)</f>
        <v>8.1799999999999998E-2</v>
      </c>
      <c r="D36" s="6">
        <f t="shared" ref="D36:F36" si="4">MAX(D26:D29)</f>
        <v>9.4899999999999998E-2</v>
      </c>
      <c r="E36" s="6">
        <f t="shared" si="4"/>
        <v>8.2600000000000007E-2</v>
      </c>
      <c r="F36" s="6">
        <f t="shared" si="4"/>
        <v>8.3799999999999999E-2</v>
      </c>
      <c r="G36" s="6">
        <f t="shared" ref="G36:G37" si="5">AVERAGE(C36,E36)</f>
        <v>8.2199999999999995E-2</v>
      </c>
      <c r="H36" s="6">
        <f t="shared" ref="H36:H37" si="6">AVERAGE(D36,F36)</f>
        <v>8.9349999999999999E-2</v>
      </c>
      <c r="I36" s="6">
        <f>MAX(I26:I29)</f>
        <v>3.1899999999999998E-2</v>
      </c>
      <c r="J36" s="6">
        <f t="shared" ref="J36:L36" si="7">MAX(J26:J29)</f>
        <v>5.4600000000000003E-2</v>
      </c>
      <c r="K36" s="6">
        <f t="shared" si="7"/>
        <v>3.2300000000000002E-2</v>
      </c>
      <c r="L36" s="6">
        <f t="shared" si="7"/>
        <v>5.6599999999999998E-2</v>
      </c>
      <c r="M36" s="6">
        <f t="shared" ref="M36:M37" si="8">AVERAGE(I36,K36)</f>
        <v>3.2100000000000004E-2</v>
      </c>
      <c r="N36" s="6">
        <f t="shared" ref="N36:N37" si="9">AVERAGE(J36,L36)</f>
        <v>5.5599999999999997E-2</v>
      </c>
    </row>
    <row r="37" spans="1:14" x14ac:dyDescent="0.25">
      <c r="B37">
        <f>B$13</f>
        <v>0.04</v>
      </c>
      <c r="C37" s="6">
        <f>MAX(C30:C33)</f>
        <v>7.5999999999999998E-2</v>
      </c>
      <c r="D37" s="6">
        <f t="shared" ref="D37:F37" si="10">MAX(D30:D33)</f>
        <v>8.6300000000000002E-2</v>
      </c>
      <c r="E37" s="6">
        <f t="shared" si="10"/>
        <v>7.7299999999999994E-2</v>
      </c>
      <c r="F37" s="6">
        <f t="shared" si="10"/>
        <v>7.8899999999999998E-2</v>
      </c>
      <c r="G37" s="6">
        <f t="shared" si="5"/>
        <v>7.6649999999999996E-2</v>
      </c>
      <c r="H37" s="6">
        <f t="shared" si="6"/>
        <v>8.2600000000000007E-2</v>
      </c>
      <c r="I37" s="6">
        <f>MAX(I30:I33)</f>
        <v>3.61E-2</v>
      </c>
      <c r="J37" s="6">
        <f t="shared" ref="J37:L37" si="11">MAX(J30:J33)</f>
        <v>5.2499999999999998E-2</v>
      </c>
      <c r="K37" s="6">
        <f t="shared" si="11"/>
        <v>3.7100000000000001E-2</v>
      </c>
      <c r="L37" s="6">
        <f t="shared" si="11"/>
        <v>5.5199999999999999E-2</v>
      </c>
      <c r="M37" s="6">
        <f t="shared" si="8"/>
        <v>3.6600000000000001E-2</v>
      </c>
      <c r="N37" s="6">
        <f t="shared" si="9"/>
        <v>5.3849999999999995E-2</v>
      </c>
    </row>
    <row r="39" spans="1:14" x14ac:dyDescent="0.25">
      <c r="A39" t="s">
        <v>49</v>
      </c>
      <c r="B39">
        <f>B22</f>
        <v>0.01</v>
      </c>
      <c r="C39" s="6">
        <f>MIN(C22:C25)</f>
        <v>7.51E-2</v>
      </c>
      <c r="D39" s="6">
        <f t="shared" ref="D39:F39" si="12">MIN(D22:D25)</f>
        <v>8.1500000000000003E-2</v>
      </c>
      <c r="E39" s="6">
        <f t="shared" si="12"/>
        <v>8.3500000000000005E-2</v>
      </c>
      <c r="F39" s="6">
        <f t="shared" si="12"/>
        <v>7.0400000000000004E-2</v>
      </c>
      <c r="G39" s="6">
        <f>AVERAGE(C39,E39)</f>
        <v>7.9300000000000009E-2</v>
      </c>
      <c r="H39" s="6">
        <f>AVERAGE(D39,F39)</f>
        <v>7.5950000000000004E-2</v>
      </c>
      <c r="I39" s="6">
        <f>MIN(I22:I25)</f>
        <v>2.7199999999999998E-2</v>
      </c>
      <c r="J39" s="6">
        <f t="shared" ref="J39:L39" si="13">MIN(J22:J25)</f>
        <v>3.7699999999999997E-2</v>
      </c>
      <c r="K39" s="6">
        <f t="shared" si="13"/>
        <v>2.6700000000000002E-2</v>
      </c>
      <c r="L39" s="6">
        <f t="shared" si="13"/>
        <v>3.7699999999999997E-2</v>
      </c>
      <c r="M39" s="6">
        <f>AVERAGE(I39,K39)</f>
        <v>2.6950000000000002E-2</v>
      </c>
      <c r="N39" s="6">
        <f>AVERAGE(J39,L39)</f>
        <v>3.7699999999999997E-2</v>
      </c>
    </row>
    <row r="40" spans="1:14" x14ac:dyDescent="0.25">
      <c r="B40">
        <f>B26</f>
        <v>0.02</v>
      </c>
      <c r="C40" s="6">
        <f>MIN(C26:C29)</f>
        <v>6.3200000000000006E-2</v>
      </c>
      <c r="D40" s="6">
        <f t="shared" ref="D40:F40" si="14">MIN(D26:D29)</f>
        <v>8.0500000000000002E-2</v>
      </c>
      <c r="E40" s="6">
        <f t="shared" si="14"/>
        <v>6.5799999999999997E-2</v>
      </c>
      <c r="F40" s="6">
        <f t="shared" si="14"/>
        <v>6.7699999999999996E-2</v>
      </c>
      <c r="G40" s="6">
        <f t="shared" ref="G40:G41" si="15">AVERAGE(C40,E40)</f>
        <v>6.4500000000000002E-2</v>
      </c>
      <c r="H40" s="6">
        <f t="shared" ref="H40:H41" si="16">AVERAGE(D40,F40)</f>
        <v>7.4099999999999999E-2</v>
      </c>
      <c r="I40" s="6">
        <f>MIN(I26:I29)</f>
        <v>2.9499999999999998E-2</v>
      </c>
      <c r="J40" s="6">
        <f t="shared" ref="J40:L40" si="17">MIN(J26:J29)</f>
        <v>4.7E-2</v>
      </c>
      <c r="K40" s="6">
        <f t="shared" si="17"/>
        <v>2.86E-2</v>
      </c>
      <c r="L40" s="6">
        <f t="shared" si="17"/>
        <v>4.6800000000000001E-2</v>
      </c>
      <c r="M40" s="6">
        <f t="shared" ref="M40:M41" si="18">AVERAGE(I40,K40)</f>
        <v>2.9049999999999999E-2</v>
      </c>
      <c r="N40" s="6">
        <f t="shared" ref="N40:N41" si="19">AVERAGE(J40,L40)</f>
        <v>4.6899999999999997E-2</v>
      </c>
    </row>
    <row r="41" spans="1:14" x14ac:dyDescent="0.25">
      <c r="B41">
        <f>B30</f>
        <v>0.04</v>
      </c>
      <c r="C41" s="6">
        <f>MIN(C30:C33)</f>
        <v>6.7000000000000004E-2</v>
      </c>
      <c r="D41" s="6">
        <f t="shared" ref="D41:F41" si="20">MIN(D30:D33)</f>
        <v>7.8200000000000006E-2</v>
      </c>
      <c r="E41" s="6">
        <f t="shared" si="20"/>
        <v>6.7400000000000002E-2</v>
      </c>
      <c r="F41" s="6">
        <f t="shared" si="20"/>
        <v>7.0400000000000004E-2</v>
      </c>
      <c r="G41" s="6">
        <f t="shared" si="15"/>
        <v>6.720000000000001E-2</v>
      </c>
      <c r="H41" s="6">
        <f t="shared" si="16"/>
        <v>7.4300000000000005E-2</v>
      </c>
      <c r="I41" s="6">
        <f>MIN(I30:I33)</f>
        <v>3.5700000000000003E-2</v>
      </c>
      <c r="J41" s="6">
        <f t="shared" ref="J41:L41" si="21">MIN(J30:J33)</f>
        <v>4.7899999999999998E-2</v>
      </c>
      <c r="K41" s="6">
        <f t="shared" si="21"/>
        <v>3.4500000000000003E-2</v>
      </c>
      <c r="L41" s="6">
        <f t="shared" si="21"/>
        <v>4.87E-2</v>
      </c>
      <c r="M41" s="6">
        <f t="shared" si="18"/>
        <v>3.5100000000000006E-2</v>
      </c>
      <c r="N41" s="6">
        <f t="shared" si="19"/>
        <v>4.8299999999999996E-2</v>
      </c>
    </row>
    <row r="47" spans="1:14" x14ac:dyDescent="0.25">
      <c r="G47" s="82" t="s">
        <v>86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0.01</v>
      </c>
      <c r="J48" s="79"/>
      <c r="K48" s="79">
        <v>0.02</v>
      </c>
      <c r="L48" s="79"/>
      <c r="M48" s="79">
        <v>0.04</v>
      </c>
      <c r="N48" s="7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7.51E-2</v>
      </c>
      <c r="J50" s="41">
        <v>8.1500000000000003E-2</v>
      </c>
      <c r="K50" s="41">
        <v>6.3200000000000006E-2</v>
      </c>
      <c r="L50" s="41">
        <v>8.0500000000000002E-2</v>
      </c>
      <c r="M50" s="41">
        <v>6.7000000000000004E-2</v>
      </c>
      <c r="N50" s="41">
        <v>7.8200000000000006E-2</v>
      </c>
    </row>
    <row r="51" spans="7:14" x14ac:dyDescent="0.25">
      <c r="G51" s="79"/>
      <c r="H51" s="40" t="s">
        <v>78</v>
      </c>
      <c r="I51" s="41">
        <v>8.5500000000000007E-2</v>
      </c>
      <c r="J51" s="41">
        <v>9.9400000000000002E-2</v>
      </c>
      <c r="K51" s="41">
        <v>7.9200000000000007E-2</v>
      </c>
      <c r="L51" s="41">
        <v>8.9599999999999999E-2</v>
      </c>
      <c r="M51" s="41">
        <v>7.3400000000000007E-2</v>
      </c>
      <c r="N51" s="41">
        <v>8.6300000000000002E-2</v>
      </c>
    </row>
    <row r="52" spans="7:14" x14ac:dyDescent="0.25">
      <c r="G52" s="79"/>
      <c r="H52" s="40" t="s">
        <v>79</v>
      </c>
      <c r="I52" s="41">
        <v>9.2999999999999999E-2</v>
      </c>
      <c r="J52" s="41">
        <v>0.11360000000000001</v>
      </c>
      <c r="K52" s="41">
        <v>8.1799999999999998E-2</v>
      </c>
      <c r="L52" s="41">
        <v>9.4899999999999998E-2</v>
      </c>
      <c r="M52" s="41">
        <v>7.5999999999999998E-2</v>
      </c>
      <c r="N52" s="41">
        <v>8.1199999999999994E-2</v>
      </c>
    </row>
    <row r="53" spans="7:14" x14ac:dyDescent="0.25">
      <c r="G53" s="79"/>
      <c r="H53" s="40" t="s">
        <v>80</v>
      </c>
      <c r="I53" s="41">
        <v>9.9599999999999994E-2</v>
      </c>
      <c r="J53" s="41">
        <v>0.1105</v>
      </c>
      <c r="K53" s="41">
        <v>8.1600000000000006E-2</v>
      </c>
      <c r="L53" s="41">
        <v>9.2799999999999994E-2</v>
      </c>
      <c r="M53" s="41">
        <v>7.3999999999999996E-2</v>
      </c>
      <c r="N53" s="41">
        <v>8.2699999999999996E-2</v>
      </c>
    </row>
    <row r="54" spans="7:14" x14ac:dyDescent="0.25">
      <c r="G54" s="79"/>
      <c r="H54" s="40" t="s">
        <v>25</v>
      </c>
      <c r="I54" s="42">
        <f t="shared" ref="I54:N54" si="22">AVERAGE(I50:I53)</f>
        <v>8.8300000000000017E-2</v>
      </c>
      <c r="J54" s="42">
        <f t="shared" si="22"/>
        <v>0.10124999999999999</v>
      </c>
      <c r="K54" s="42">
        <f t="shared" si="22"/>
        <v>7.6450000000000004E-2</v>
      </c>
      <c r="L54" s="42">
        <f t="shared" si="22"/>
        <v>8.9450000000000002E-2</v>
      </c>
      <c r="M54" s="42">
        <f t="shared" si="22"/>
        <v>7.2600000000000012E-2</v>
      </c>
      <c r="N54" s="42">
        <f t="shared" si="22"/>
        <v>8.2100000000000006E-2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2.7199999999999998E-2</v>
      </c>
      <c r="J56" s="41">
        <v>3.7699999999999997E-2</v>
      </c>
      <c r="K56" s="41">
        <v>2.9499999999999998E-2</v>
      </c>
      <c r="L56" s="41">
        <v>4.7E-2</v>
      </c>
      <c r="M56" s="41">
        <v>3.61E-2</v>
      </c>
      <c r="N56" s="41">
        <v>4.8899999999999999E-2</v>
      </c>
    </row>
    <row r="57" spans="7:14" x14ac:dyDescent="0.25">
      <c r="G57" s="79"/>
      <c r="H57" s="40" t="s">
        <v>78</v>
      </c>
      <c r="I57" s="41">
        <v>2.81E-2</v>
      </c>
      <c r="J57" s="41">
        <v>4.5100000000000001E-2</v>
      </c>
      <c r="K57" s="41">
        <v>3.1899999999999998E-2</v>
      </c>
      <c r="L57" s="41">
        <v>4.7300000000000002E-2</v>
      </c>
      <c r="M57" s="41">
        <v>3.61E-2</v>
      </c>
      <c r="N57" s="41">
        <v>5.2499999999999998E-2</v>
      </c>
    </row>
    <row r="58" spans="7:14" x14ac:dyDescent="0.25">
      <c r="G58" s="79"/>
      <c r="H58" s="40" t="s">
        <v>79</v>
      </c>
      <c r="I58" s="41">
        <v>2.7199999999999998E-2</v>
      </c>
      <c r="J58" s="41">
        <v>3.9E-2</v>
      </c>
      <c r="K58" s="41">
        <v>3.1300000000000001E-2</v>
      </c>
      <c r="L58" s="41">
        <v>4.87E-2</v>
      </c>
      <c r="M58" s="41">
        <v>3.5999999999999997E-2</v>
      </c>
      <c r="N58" s="41">
        <v>4.7899999999999998E-2</v>
      </c>
    </row>
    <row r="59" spans="7:14" x14ac:dyDescent="0.25">
      <c r="G59" s="79"/>
      <c r="H59" s="40" t="s">
        <v>80</v>
      </c>
      <c r="I59" s="41">
        <v>2.7199999999999998E-2</v>
      </c>
      <c r="J59" s="41">
        <v>3.8800000000000001E-2</v>
      </c>
      <c r="K59" s="41">
        <v>3.1300000000000001E-2</v>
      </c>
      <c r="L59" s="41">
        <v>5.4600000000000003E-2</v>
      </c>
      <c r="M59" s="41">
        <v>3.5700000000000003E-2</v>
      </c>
      <c r="N59" s="41">
        <v>4.9799999999999997E-2</v>
      </c>
    </row>
    <row r="60" spans="7:14" x14ac:dyDescent="0.25">
      <c r="G60" s="79"/>
      <c r="H60" s="40" t="s">
        <v>25</v>
      </c>
      <c r="I60" s="42">
        <f t="shared" ref="I60:N60" si="23">AVERAGE(I56:I59)</f>
        <v>2.7425000000000001E-2</v>
      </c>
      <c r="J60" s="42">
        <f t="shared" si="23"/>
        <v>4.0149999999999998E-2</v>
      </c>
      <c r="K60" s="42">
        <f t="shared" si="23"/>
        <v>3.1E-2</v>
      </c>
      <c r="L60" s="42">
        <f t="shared" si="23"/>
        <v>4.9399999999999999E-2</v>
      </c>
      <c r="M60" s="42">
        <f t="shared" si="23"/>
        <v>3.5975E-2</v>
      </c>
      <c r="N60" s="42">
        <f t="shared" si="23"/>
        <v>4.9775E-2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A1:O1"/>
    <mergeCell ref="R1:X1"/>
    <mergeCell ref="A2:C4"/>
    <mergeCell ref="S4:S5"/>
    <mergeCell ref="A5:A16"/>
    <mergeCell ref="B5:B8"/>
    <mergeCell ref="C5:C6"/>
    <mergeCell ref="S6:S7"/>
    <mergeCell ref="C7:C8"/>
    <mergeCell ref="S8:S9"/>
    <mergeCell ref="B9:B12"/>
    <mergeCell ref="C9:C10"/>
    <mergeCell ref="C11:C12"/>
    <mergeCell ref="R2:T3"/>
    <mergeCell ref="U2:X2"/>
    <mergeCell ref="D2:I2"/>
    <mergeCell ref="B13:B16"/>
    <mergeCell ref="C13:C14"/>
    <mergeCell ref="C15:C16"/>
    <mergeCell ref="R4:R9"/>
    <mergeCell ref="K2:P2"/>
    <mergeCell ref="D3:I3"/>
    <mergeCell ref="K3:P3"/>
    <mergeCell ref="Z4:Z5"/>
    <mergeCell ref="Z6:Z7"/>
    <mergeCell ref="Z8:Z9"/>
    <mergeCell ref="Y4:Y5"/>
    <mergeCell ref="Y6:Y7"/>
    <mergeCell ref="Y8:Y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55E-F780-4E33-8379-172C4754AF56}">
  <sheetPr codeName="Sheet6"/>
  <dimension ref="A1:Z60"/>
  <sheetViews>
    <sheetView topLeftCell="G41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0.01</v>
      </c>
      <c r="T4" s="17" t="s">
        <v>3</v>
      </c>
      <c r="U4" s="17">
        <v>39</v>
      </c>
      <c r="V4" s="17">
        <v>34</v>
      </c>
      <c r="W4" s="17">
        <v>35</v>
      </c>
      <c r="X4" s="17">
        <v>33</v>
      </c>
      <c r="Y4" s="58">
        <v>0.57250000000000001</v>
      </c>
      <c r="Z4" s="57">
        <v>0.04</v>
      </c>
    </row>
    <row r="5" spans="1:26" x14ac:dyDescent="0.25">
      <c r="A5" s="69" t="s">
        <v>26</v>
      </c>
      <c r="B5" s="53">
        <v>0.01</v>
      </c>
      <c r="C5" s="59" t="s">
        <v>3</v>
      </c>
      <c r="D5" s="20">
        <v>0.35270000000000001</v>
      </c>
      <c r="E5" s="9">
        <v>0.80159999999999998</v>
      </c>
      <c r="F5" s="9">
        <v>1.1349</v>
      </c>
      <c r="G5" s="9">
        <v>0.93189999999999995</v>
      </c>
      <c r="H5" s="12">
        <f t="shared" ref="H5:H8" si="0">AVERAGE(D5:G5)</f>
        <v>0.80527499999999996</v>
      </c>
      <c r="I5" s="12">
        <v>0.81740000000000002</v>
      </c>
      <c r="K5" s="20">
        <v>0.28349999999999997</v>
      </c>
      <c r="L5" s="9">
        <v>0.30499999999999999</v>
      </c>
      <c r="M5" s="9">
        <v>0.25779999999999997</v>
      </c>
      <c r="N5" s="9">
        <v>0.27839999999999998</v>
      </c>
      <c r="O5" s="12">
        <f t="shared" ref="O5:O16" si="1">AVERAGE(K5:N5)</f>
        <v>0.28117500000000001</v>
      </c>
      <c r="P5" s="12">
        <v>4.9000000000000002E-2</v>
      </c>
      <c r="R5" s="76"/>
      <c r="S5" s="56"/>
      <c r="T5" s="17" t="s">
        <v>2</v>
      </c>
      <c r="U5" s="17">
        <v>34</v>
      </c>
      <c r="V5" s="17">
        <v>36</v>
      </c>
      <c r="W5" s="17">
        <v>39</v>
      </c>
      <c r="X5" s="17">
        <v>43</v>
      </c>
      <c r="Y5" s="58"/>
      <c r="Z5" s="57"/>
    </row>
    <row r="6" spans="1:26" x14ac:dyDescent="0.25">
      <c r="A6" s="70"/>
      <c r="B6" s="54"/>
      <c r="C6" s="60"/>
      <c r="D6" s="21">
        <v>0.371</v>
      </c>
      <c r="E6" s="7">
        <v>0.28849999999999998</v>
      </c>
      <c r="F6" s="7">
        <v>0.25490000000000002</v>
      </c>
      <c r="G6" s="7">
        <v>0.23200000000000001</v>
      </c>
      <c r="H6" s="13">
        <f t="shared" si="0"/>
        <v>0.28660000000000002</v>
      </c>
      <c r="I6" s="13"/>
      <c r="K6" s="21">
        <v>0.2833</v>
      </c>
      <c r="L6" s="7">
        <v>0.31090000000000001</v>
      </c>
      <c r="M6" s="7">
        <v>0.2641</v>
      </c>
      <c r="N6" s="7">
        <v>0.28560000000000002</v>
      </c>
      <c r="O6" s="13">
        <f t="shared" si="1"/>
        <v>0.28597500000000003</v>
      </c>
      <c r="P6" s="13"/>
      <c r="R6" s="76"/>
      <c r="S6" s="56">
        <f>B9</f>
        <v>0.02</v>
      </c>
      <c r="T6" s="17" t="s">
        <v>3</v>
      </c>
      <c r="U6" s="17">
        <v>32</v>
      </c>
      <c r="V6" s="17">
        <v>41</v>
      </c>
      <c r="W6" s="17">
        <v>38</v>
      </c>
      <c r="X6" s="17">
        <v>32</v>
      </c>
      <c r="Y6" s="58">
        <v>0.57250000000000001</v>
      </c>
      <c r="Z6" s="58">
        <v>3.5000000000000003E-2</v>
      </c>
    </row>
    <row r="7" spans="1:26" x14ac:dyDescent="0.25">
      <c r="A7" s="70"/>
      <c r="B7" s="54"/>
      <c r="C7" s="77" t="s">
        <v>2</v>
      </c>
      <c r="D7" s="20">
        <v>0.48020000000000002</v>
      </c>
      <c r="E7" s="9">
        <v>0.49769999999999998</v>
      </c>
      <c r="F7" s="9">
        <v>0.50319999999999998</v>
      </c>
      <c r="G7" s="9">
        <v>0.4698</v>
      </c>
      <c r="H7" s="14">
        <f t="shared" si="0"/>
        <v>0.48772500000000002</v>
      </c>
      <c r="I7" s="14">
        <v>0.64329999999999998</v>
      </c>
      <c r="J7" s="8"/>
      <c r="K7" s="20">
        <v>0.38279999999999997</v>
      </c>
      <c r="L7" s="9">
        <v>0.98729999999999996</v>
      </c>
      <c r="M7" s="9">
        <v>0.28539999999999999</v>
      </c>
      <c r="N7" s="9">
        <v>0.28489999999999999</v>
      </c>
      <c r="O7" s="14">
        <f t="shared" si="1"/>
        <v>0.48509999999999998</v>
      </c>
      <c r="P7" s="14">
        <v>8.5800000000000001E-2</v>
      </c>
      <c r="R7" s="76"/>
      <c r="S7" s="56"/>
      <c r="T7" s="17" t="s">
        <v>2</v>
      </c>
      <c r="U7" s="17">
        <v>36</v>
      </c>
      <c r="V7" s="17">
        <v>29</v>
      </c>
      <c r="W7" s="17">
        <v>38</v>
      </c>
      <c r="X7" s="17">
        <v>36</v>
      </c>
      <c r="Y7" s="58"/>
      <c r="Z7" s="58"/>
    </row>
    <row r="8" spans="1:26" x14ac:dyDescent="0.25">
      <c r="A8" s="70"/>
      <c r="B8" s="55"/>
      <c r="C8" s="60"/>
      <c r="D8" s="21">
        <v>0.62009999999999998</v>
      </c>
      <c r="E8" s="7">
        <v>0.72250000000000003</v>
      </c>
      <c r="F8" s="7">
        <v>0.51770000000000005</v>
      </c>
      <c r="G8" s="7">
        <v>0.51900000000000002</v>
      </c>
      <c r="H8" s="13">
        <f t="shared" si="0"/>
        <v>0.59482500000000005</v>
      </c>
      <c r="I8" s="13"/>
      <c r="J8" s="11"/>
      <c r="K8" s="21">
        <v>0.38140000000000002</v>
      </c>
      <c r="L8" s="7">
        <v>0.98380000000000001</v>
      </c>
      <c r="M8" s="7">
        <v>0.2853</v>
      </c>
      <c r="N8" s="7">
        <v>0.28449999999999998</v>
      </c>
      <c r="O8" s="13">
        <f t="shared" si="1"/>
        <v>0.48375000000000001</v>
      </c>
      <c r="P8" s="13"/>
      <c r="R8" s="76"/>
      <c r="S8" s="85">
        <f>B13</f>
        <v>0.04</v>
      </c>
      <c r="T8" s="17" t="s">
        <v>3</v>
      </c>
      <c r="U8" s="17">
        <v>31</v>
      </c>
      <c r="V8" s="17">
        <v>36</v>
      </c>
      <c r="W8" s="17">
        <v>38</v>
      </c>
      <c r="X8" s="17">
        <v>35</v>
      </c>
      <c r="Y8" s="58">
        <v>0.57250000000000001</v>
      </c>
      <c r="Z8" s="83">
        <v>4.3999999999999997E-2</v>
      </c>
    </row>
    <row r="9" spans="1:26" x14ac:dyDescent="0.25">
      <c r="A9" s="70"/>
      <c r="B9" s="53">
        <v>0.02</v>
      </c>
      <c r="C9" s="53" t="s">
        <v>3</v>
      </c>
      <c r="D9" s="20">
        <v>0.1565</v>
      </c>
      <c r="E9" s="9">
        <v>0.2286</v>
      </c>
      <c r="F9" s="9">
        <v>0.2455</v>
      </c>
      <c r="G9" s="9">
        <v>0.2445</v>
      </c>
      <c r="H9" s="12">
        <f t="shared" ref="H9:H16" si="2">AVERAGE(D9:G9)</f>
        <v>0.218775</v>
      </c>
      <c r="I9" s="12">
        <v>0.62260000000000004</v>
      </c>
      <c r="K9" s="20">
        <v>7.6399999999999996E-2</v>
      </c>
      <c r="L9" s="9">
        <v>7.4200000000000002E-2</v>
      </c>
      <c r="M9" s="9">
        <v>7.2999999999999995E-2</v>
      </c>
      <c r="N9" s="9">
        <v>7.8200000000000006E-2</v>
      </c>
      <c r="O9" s="12">
        <f t="shared" si="1"/>
        <v>7.5450000000000003E-2</v>
      </c>
      <c r="P9" s="12">
        <v>3.9399999999999998E-2</v>
      </c>
      <c r="R9" s="76"/>
      <c r="S9" s="85"/>
      <c r="T9" s="17" t="s">
        <v>2</v>
      </c>
      <c r="U9" s="17">
        <v>24</v>
      </c>
      <c r="V9" s="17">
        <v>27</v>
      </c>
      <c r="W9" s="17">
        <v>30</v>
      </c>
      <c r="X9" s="17">
        <v>29</v>
      </c>
      <c r="Y9" s="58"/>
      <c r="Z9" s="84"/>
    </row>
    <row r="10" spans="1:26" x14ac:dyDescent="0.25">
      <c r="A10" s="70"/>
      <c r="B10" s="54"/>
      <c r="C10" s="55"/>
      <c r="D10" s="21">
        <v>0.36220000000000002</v>
      </c>
      <c r="E10" s="7">
        <v>0.3029</v>
      </c>
      <c r="F10" s="7">
        <v>0.28320000000000001</v>
      </c>
      <c r="G10" s="7">
        <v>0.26869999999999999</v>
      </c>
      <c r="H10" s="13">
        <f t="shared" si="2"/>
        <v>0.30425000000000002</v>
      </c>
      <c r="I10" s="13"/>
      <c r="K10" s="21">
        <v>7.2800000000000004E-2</v>
      </c>
      <c r="L10" s="7">
        <v>7.2900000000000006E-2</v>
      </c>
      <c r="M10" s="7">
        <v>7.2400000000000006E-2</v>
      </c>
      <c r="N10" s="7">
        <v>7.7700000000000005E-2</v>
      </c>
      <c r="O10" s="13">
        <f t="shared" si="1"/>
        <v>7.3950000000000002E-2</v>
      </c>
      <c r="P10" s="13"/>
    </row>
    <row r="11" spans="1:26" x14ac:dyDescent="0.25">
      <c r="A11" s="70"/>
      <c r="B11" s="54"/>
      <c r="C11" s="53" t="s">
        <v>2</v>
      </c>
      <c r="D11" s="20">
        <v>0.15440000000000001</v>
      </c>
      <c r="E11" s="9">
        <v>0.1981</v>
      </c>
      <c r="F11" s="9">
        <v>0.2109</v>
      </c>
      <c r="G11" s="9">
        <v>0.21479999999999999</v>
      </c>
      <c r="H11" s="14">
        <f t="shared" si="2"/>
        <v>0.19455</v>
      </c>
      <c r="I11" s="14">
        <v>0.41720000000000002</v>
      </c>
      <c r="K11" s="20">
        <v>0.126</v>
      </c>
      <c r="L11" s="9">
        <v>0.1062</v>
      </c>
      <c r="M11" s="9">
        <v>0.1333</v>
      </c>
      <c r="N11" s="9">
        <v>0.12570000000000001</v>
      </c>
      <c r="O11" s="12">
        <f t="shared" si="1"/>
        <v>0.12280000000000002</v>
      </c>
      <c r="P11" s="12">
        <v>3.7499999999999999E-2</v>
      </c>
    </row>
    <row r="12" spans="1:26" x14ac:dyDescent="0.25">
      <c r="A12" s="70"/>
      <c r="B12" s="55"/>
      <c r="C12" s="55"/>
      <c r="D12" s="21">
        <v>0.126</v>
      </c>
      <c r="E12" s="7">
        <v>0.13170000000000001</v>
      </c>
      <c r="F12" s="7">
        <v>0.12720000000000001</v>
      </c>
      <c r="G12" s="7">
        <v>0.1246</v>
      </c>
      <c r="H12" s="13">
        <f t="shared" si="2"/>
        <v>0.12737500000000002</v>
      </c>
      <c r="I12" s="13"/>
      <c r="K12" s="21">
        <v>0.12640000000000001</v>
      </c>
      <c r="L12" s="7">
        <v>0.109</v>
      </c>
      <c r="M12" s="7">
        <v>0.1376</v>
      </c>
      <c r="N12" s="7">
        <v>0.13</v>
      </c>
      <c r="O12" s="13">
        <f t="shared" si="1"/>
        <v>0.12575</v>
      </c>
      <c r="P12" s="13"/>
    </row>
    <row r="13" spans="1:26" x14ac:dyDescent="0.25">
      <c r="A13" s="70"/>
      <c r="B13" s="53">
        <v>0.04</v>
      </c>
      <c r="C13" s="53" t="s">
        <v>3</v>
      </c>
      <c r="D13" s="20">
        <v>0.15010000000000001</v>
      </c>
      <c r="E13" s="9">
        <v>0.20330000000000001</v>
      </c>
      <c r="F13" s="9">
        <v>0.20810000000000001</v>
      </c>
      <c r="G13" s="9">
        <v>0.2195</v>
      </c>
      <c r="H13" s="12">
        <f t="shared" si="2"/>
        <v>0.19525000000000003</v>
      </c>
      <c r="I13" s="12">
        <v>0.41149999999999998</v>
      </c>
      <c r="K13" s="20">
        <v>7.6499999999999999E-2</v>
      </c>
      <c r="L13" s="9">
        <v>8.2400000000000001E-2</v>
      </c>
      <c r="M13" s="9">
        <v>8.1799999999999998E-2</v>
      </c>
      <c r="N13" s="9">
        <v>8.4000000000000005E-2</v>
      </c>
      <c r="O13" s="12">
        <f t="shared" si="1"/>
        <v>8.1174999999999997E-2</v>
      </c>
      <c r="P13" s="12">
        <v>6.1699999999999998E-2</v>
      </c>
    </row>
    <row r="14" spans="1:26" x14ac:dyDescent="0.25">
      <c r="A14" s="70"/>
      <c r="B14" s="54"/>
      <c r="C14" s="55"/>
      <c r="D14" s="21">
        <v>0.24579999999999999</v>
      </c>
      <c r="E14" s="7">
        <v>0.21240000000000001</v>
      </c>
      <c r="F14" s="7">
        <v>0.20130000000000001</v>
      </c>
      <c r="G14" s="7">
        <v>0.193</v>
      </c>
      <c r="H14" s="13">
        <f t="shared" si="2"/>
        <v>0.21312500000000001</v>
      </c>
      <c r="I14" s="13"/>
      <c r="K14" s="21">
        <v>7.2900000000000006E-2</v>
      </c>
      <c r="L14" s="7">
        <v>8.2000000000000003E-2</v>
      </c>
      <c r="M14" s="7">
        <v>8.2000000000000003E-2</v>
      </c>
      <c r="N14" s="7">
        <v>8.5099999999999995E-2</v>
      </c>
      <c r="O14" s="13">
        <f>AVERAGE(K14:N14)</f>
        <v>8.0500000000000002E-2</v>
      </c>
      <c r="P14" s="13"/>
    </row>
    <row r="15" spans="1:26" x14ac:dyDescent="0.25">
      <c r="A15" s="70"/>
      <c r="B15" s="54"/>
      <c r="C15" s="53" t="s">
        <v>2</v>
      </c>
      <c r="D15" s="20">
        <v>0.1686</v>
      </c>
      <c r="E15" s="9">
        <v>0.19789999999999999</v>
      </c>
      <c r="F15" s="9">
        <v>0.2056</v>
      </c>
      <c r="G15" s="9">
        <v>0.2051</v>
      </c>
      <c r="H15" s="12">
        <f t="shared" si="2"/>
        <v>0.19430000000000003</v>
      </c>
      <c r="I15" s="12">
        <v>0.46860000000000002</v>
      </c>
      <c r="K15" s="20">
        <v>0.13980000000000001</v>
      </c>
      <c r="L15" s="9">
        <v>0.10639999999999999</v>
      </c>
      <c r="M15" s="9">
        <v>0.1108</v>
      </c>
      <c r="N15" s="9">
        <v>0.10150000000000001</v>
      </c>
      <c r="O15" s="12">
        <f t="shared" si="1"/>
        <v>0.114625</v>
      </c>
      <c r="P15" s="12">
        <v>4.8399999999999999E-2</v>
      </c>
    </row>
    <row r="16" spans="1:26" x14ac:dyDescent="0.25">
      <c r="A16" s="71"/>
      <c r="B16" s="55"/>
      <c r="C16" s="55"/>
      <c r="D16" s="21">
        <v>0.16300000000000001</v>
      </c>
      <c r="E16" s="7">
        <v>0.14360000000000001</v>
      </c>
      <c r="F16" s="7">
        <v>0.1376</v>
      </c>
      <c r="G16" s="7">
        <v>0.13569999999999999</v>
      </c>
      <c r="H16" s="13">
        <f t="shared" si="2"/>
        <v>0.14497499999999999</v>
      </c>
      <c r="I16" s="13"/>
      <c r="K16" s="21">
        <v>0.14030000000000001</v>
      </c>
      <c r="L16" s="7">
        <v>0.10970000000000001</v>
      </c>
      <c r="M16" s="7">
        <v>0.11550000000000001</v>
      </c>
      <c r="N16" s="7">
        <v>0.10589999999999999</v>
      </c>
      <c r="O16" s="13">
        <f t="shared" si="1"/>
        <v>0.11785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0.35270000000000001</v>
      </c>
      <c r="D22" s="6">
        <f>D7</f>
        <v>0.48020000000000002</v>
      </c>
      <c r="E22" s="6">
        <f>D6</f>
        <v>0.371</v>
      </c>
      <c r="F22" s="6">
        <f>D8</f>
        <v>0.62009999999999998</v>
      </c>
      <c r="I22" s="6">
        <f>K5</f>
        <v>0.28349999999999997</v>
      </c>
      <c r="J22" s="6">
        <f>K7</f>
        <v>0.38279999999999997</v>
      </c>
      <c r="K22" s="6">
        <f>K6</f>
        <v>0.2833</v>
      </c>
      <c r="L22" s="6">
        <f>K8</f>
        <v>0.38140000000000002</v>
      </c>
    </row>
    <row r="23" spans="1:12" x14ac:dyDescent="0.25">
      <c r="B23">
        <f>B$5</f>
        <v>0.01</v>
      </c>
      <c r="C23" s="6">
        <f>E5</f>
        <v>0.80159999999999998</v>
      </c>
      <c r="D23" s="6">
        <f>E7</f>
        <v>0.49769999999999998</v>
      </c>
      <c r="E23" s="6">
        <f>E6</f>
        <v>0.28849999999999998</v>
      </c>
      <c r="F23" s="6">
        <f>E8</f>
        <v>0.72250000000000003</v>
      </c>
      <c r="I23" s="6">
        <f>L5</f>
        <v>0.30499999999999999</v>
      </c>
      <c r="J23" s="6">
        <f>L7</f>
        <v>0.98729999999999996</v>
      </c>
      <c r="K23" s="6">
        <f>L6</f>
        <v>0.31090000000000001</v>
      </c>
      <c r="L23" s="6">
        <f>L8</f>
        <v>0.98380000000000001</v>
      </c>
    </row>
    <row r="24" spans="1:12" x14ac:dyDescent="0.25">
      <c r="B24">
        <f>B$5</f>
        <v>0.01</v>
      </c>
      <c r="C24" s="6">
        <f>F5</f>
        <v>1.1349</v>
      </c>
      <c r="D24" s="6">
        <f>F7</f>
        <v>0.50319999999999998</v>
      </c>
      <c r="E24" s="6">
        <f>F6</f>
        <v>0.25490000000000002</v>
      </c>
      <c r="F24" s="6">
        <f>F8</f>
        <v>0.51770000000000005</v>
      </c>
      <c r="I24" s="6">
        <f>M5</f>
        <v>0.25779999999999997</v>
      </c>
      <c r="J24" s="6">
        <f>M7</f>
        <v>0.28539999999999999</v>
      </c>
      <c r="K24" s="6">
        <f>M6</f>
        <v>0.2641</v>
      </c>
      <c r="L24" s="6">
        <f>M8</f>
        <v>0.2853</v>
      </c>
    </row>
    <row r="25" spans="1:12" x14ac:dyDescent="0.25">
      <c r="B25">
        <f>B$5</f>
        <v>0.01</v>
      </c>
      <c r="C25" s="6">
        <f>G5</f>
        <v>0.93189999999999995</v>
      </c>
      <c r="D25" s="6">
        <f>G7</f>
        <v>0.4698</v>
      </c>
      <c r="E25" s="6">
        <f>G6</f>
        <v>0.23200000000000001</v>
      </c>
      <c r="F25" s="6">
        <f>G8</f>
        <v>0.51900000000000002</v>
      </c>
      <c r="I25" s="6">
        <f>N5</f>
        <v>0.27839999999999998</v>
      </c>
      <c r="J25" s="6">
        <f>N7</f>
        <v>0.28489999999999999</v>
      </c>
      <c r="K25" s="6">
        <f>N6</f>
        <v>0.28560000000000002</v>
      </c>
      <c r="L25" s="6">
        <f>N8</f>
        <v>0.28449999999999998</v>
      </c>
    </row>
    <row r="26" spans="1:12" x14ac:dyDescent="0.25">
      <c r="B26">
        <f>B$9</f>
        <v>0.02</v>
      </c>
      <c r="C26" s="6">
        <f>D9</f>
        <v>0.1565</v>
      </c>
      <c r="D26" s="6">
        <f>D11</f>
        <v>0.15440000000000001</v>
      </c>
      <c r="E26" s="6">
        <f>D10</f>
        <v>0.36220000000000002</v>
      </c>
      <c r="F26" s="6">
        <f>D12</f>
        <v>0.126</v>
      </c>
      <c r="I26" s="6">
        <f>K9</f>
        <v>7.6399999999999996E-2</v>
      </c>
      <c r="J26" s="6">
        <f>K11</f>
        <v>0.126</v>
      </c>
      <c r="K26" s="6">
        <f>K10</f>
        <v>7.2800000000000004E-2</v>
      </c>
      <c r="L26" s="6">
        <f>K12</f>
        <v>0.12640000000000001</v>
      </c>
    </row>
    <row r="27" spans="1:12" x14ac:dyDescent="0.25">
      <c r="B27">
        <f>B$9</f>
        <v>0.02</v>
      </c>
      <c r="C27" s="6">
        <f>E9</f>
        <v>0.2286</v>
      </c>
      <c r="D27" s="6">
        <f>E11</f>
        <v>0.1981</v>
      </c>
      <c r="E27" s="6">
        <f>E10</f>
        <v>0.3029</v>
      </c>
      <c r="F27" s="6">
        <f>E12</f>
        <v>0.13170000000000001</v>
      </c>
      <c r="I27" s="6">
        <f>L9</f>
        <v>7.4200000000000002E-2</v>
      </c>
      <c r="J27" s="6">
        <f>L11</f>
        <v>0.1062</v>
      </c>
      <c r="K27" s="6">
        <f>L10</f>
        <v>7.2900000000000006E-2</v>
      </c>
      <c r="L27" s="6">
        <f>L12</f>
        <v>0.109</v>
      </c>
    </row>
    <row r="28" spans="1:12" x14ac:dyDescent="0.25">
      <c r="B28">
        <f>B$9</f>
        <v>0.02</v>
      </c>
      <c r="C28" s="6">
        <f>F9</f>
        <v>0.2455</v>
      </c>
      <c r="D28" s="6">
        <f>F11</f>
        <v>0.2109</v>
      </c>
      <c r="E28" s="6">
        <f>F10</f>
        <v>0.28320000000000001</v>
      </c>
      <c r="F28" s="6">
        <f>F12</f>
        <v>0.12720000000000001</v>
      </c>
      <c r="I28" s="6">
        <f>M9</f>
        <v>7.2999999999999995E-2</v>
      </c>
      <c r="J28" s="6">
        <f>M11</f>
        <v>0.1333</v>
      </c>
      <c r="K28" s="6">
        <f>M10</f>
        <v>7.2400000000000006E-2</v>
      </c>
      <c r="L28" s="6">
        <f>M12</f>
        <v>0.1376</v>
      </c>
    </row>
    <row r="29" spans="1:12" x14ac:dyDescent="0.25">
      <c r="B29">
        <f>B$9</f>
        <v>0.02</v>
      </c>
      <c r="C29" s="6">
        <f>G9</f>
        <v>0.2445</v>
      </c>
      <c r="D29" s="6">
        <f>G11</f>
        <v>0.21479999999999999</v>
      </c>
      <c r="E29" s="6">
        <f>G10</f>
        <v>0.26869999999999999</v>
      </c>
      <c r="F29" s="6">
        <f>G12</f>
        <v>0.1246</v>
      </c>
      <c r="I29" s="6">
        <f>N9</f>
        <v>7.8200000000000006E-2</v>
      </c>
      <c r="J29" s="6">
        <f>N11</f>
        <v>0.12570000000000001</v>
      </c>
      <c r="K29" s="6">
        <f>N10</f>
        <v>7.7700000000000005E-2</v>
      </c>
      <c r="L29" s="6">
        <f>N12</f>
        <v>0.13</v>
      </c>
    </row>
    <row r="30" spans="1:12" x14ac:dyDescent="0.25">
      <c r="B30" s="23">
        <f>B$13</f>
        <v>0.04</v>
      </c>
      <c r="C30" s="6">
        <f>D13</f>
        <v>0.15010000000000001</v>
      </c>
      <c r="D30" s="6">
        <f>D15</f>
        <v>0.1686</v>
      </c>
      <c r="E30" s="6">
        <f>D14</f>
        <v>0.24579999999999999</v>
      </c>
      <c r="F30" s="6">
        <f>D16</f>
        <v>0.16300000000000001</v>
      </c>
      <c r="I30" s="6">
        <f>K13</f>
        <v>7.6499999999999999E-2</v>
      </c>
      <c r="J30" s="6">
        <f>K15</f>
        <v>0.13980000000000001</v>
      </c>
      <c r="K30" s="6">
        <f>K14</f>
        <v>7.2900000000000006E-2</v>
      </c>
      <c r="L30" s="6">
        <f>K16</f>
        <v>0.14030000000000001</v>
      </c>
    </row>
    <row r="31" spans="1:12" x14ac:dyDescent="0.25">
      <c r="B31" s="23">
        <f>B$13</f>
        <v>0.04</v>
      </c>
      <c r="C31" s="6">
        <f>E13</f>
        <v>0.20330000000000001</v>
      </c>
      <c r="D31" s="6">
        <f>E15</f>
        <v>0.19789999999999999</v>
      </c>
      <c r="E31" s="6">
        <f>E14</f>
        <v>0.21240000000000001</v>
      </c>
      <c r="F31" s="6">
        <f>E16</f>
        <v>0.14360000000000001</v>
      </c>
      <c r="I31" s="6">
        <f>L13</f>
        <v>8.2400000000000001E-2</v>
      </c>
      <c r="J31" s="6">
        <f>L15</f>
        <v>0.10639999999999999</v>
      </c>
      <c r="K31" s="6">
        <f>L14</f>
        <v>8.2000000000000003E-2</v>
      </c>
      <c r="L31" s="6">
        <f>L16</f>
        <v>0.10970000000000001</v>
      </c>
    </row>
    <row r="32" spans="1:12" x14ac:dyDescent="0.25">
      <c r="B32" s="23">
        <f>B$13</f>
        <v>0.04</v>
      </c>
      <c r="C32" s="6">
        <f>F13</f>
        <v>0.20810000000000001</v>
      </c>
      <c r="D32" s="6">
        <f>F15</f>
        <v>0.2056</v>
      </c>
      <c r="E32" s="6">
        <f>F14</f>
        <v>0.20130000000000001</v>
      </c>
      <c r="F32" s="6">
        <f>F16</f>
        <v>0.1376</v>
      </c>
      <c r="I32" s="6">
        <f>M13</f>
        <v>8.1799999999999998E-2</v>
      </c>
      <c r="J32" s="6">
        <f>M15</f>
        <v>0.1108</v>
      </c>
      <c r="K32" s="6">
        <f>M14</f>
        <v>8.2000000000000003E-2</v>
      </c>
      <c r="L32" s="6">
        <f>M16</f>
        <v>0.11550000000000001</v>
      </c>
    </row>
    <row r="33" spans="1:14" x14ac:dyDescent="0.25">
      <c r="B33" s="23">
        <f>B$13</f>
        <v>0.04</v>
      </c>
      <c r="C33" s="6">
        <f>G13</f>
        <v>0.2195</v>
      </c>
      <c r="D33" s="6">
        <f>G15</f>
        <v>0.2051</v>
      </c>
      <c r="E33" s="6">
        <f>G14</f>
        <v>0.193</v>
      </c>
      <c r="F33" s="6">
        <f>G16</f>
        <v>0.13569999999999999</v>
      </c>
      <c r="I33" s="6">
        <f>N13</f>
        <v>8.4000000000000005E-2</v>
      </c>
      <c r="J33" s="6">
        <f>N15</f>
        <v>0.10150000000000001</v>
      </c>
      <c r="K33" s="6">
        <f>N14</f>
        <v>8.5099999999999995E-2</v>
      </c>
      <c r="L33" s="6">
        <f>N16</f>
        <v>0.10589999999999999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1.1349</v>
      </c>
      <c r="D35" s="6">
        <f t="shared" ref="D35:F35" si="3">MAX(D22:D25)</f>
        <v>0.50319999999999998</v>
      </c>
      <c r="E35" s="6">
        <f t="shared" si="3"/>
        <v>0.371</v>
      </c>
      <c r="F35" s="6">
        <f t="shared" si="3"/>
        <v>0.72250000000000003</v>
      </c>
      <c r="G35" s="6">
        <f>AVERAGE(C35,E35)</f>
        <v>0.75295000000000001</v>
      </c>
      <c r="H35" s="6">
        <f>AVERAGE(D35,F35)</f>
        <v>0.61285000000000001</v>
      </c>
      <c r="I35" s="6">
        <f>MAX(I22:I25)</f>
        <v>0.30499999999999999</v>
      </c>
      <c r="J35" s="6">
        <f t="shared" ref="J35:L35" si="4">MAX(J22:J25)</f>
        <v>0.98729999999999996</v>
      </c>
      <c r="K35" s="6">
        <f t="shared" si="4"/>
        <v>0.31090000000000001</v>
      </c>
      <c r="L35" s="6">
        <f t="shared" si="4"/>
        <v>0.98380000000000001</v>
      </c>
      <c r="M35" s="6">
        <f>AVERAGE(I35,K35)</f>
        <v>0.30795</v>
      </c>
      <c r="N35" s="6">
        <f>AVERAGE(J35,L35)</f>
        <v>0.98554999999999993</v>
      </c>
    </row>
    <row r="36" spans="1:14" x14ac:dyDescent="0.25">
      <c r="B36">
        <f>B$9</f>
        <v>0.02</v>
      </c>
      <c r="C36" s="6">
        <f>MAX(C26:C29)</f>
        <v>0.2455</v>
      </c>
      <c r="D36" s="6">
        <f t="shared" ref="D36:F36" si="5">MAX(D26:D29)</f>
        <v>0.21479999999999999</v>
      </c>
      <c r="E36" s="6">
        <f t="shared" si="5"/>
        <v>0.36220000000000002</v>
      </c>
      <c r="F36" s="6">
        <f t="shared" si="5"/>
        <v>0.13170000000000001</v>
      </c>
      <c r="G36" s="6">
        <f t="shared" ref="G36:G37" si="6">AVERAGE(C36,E36)</f>
        <v>0.30385000000000001</v>
      </c>
      <c r="H36" s="6">
        <f t="shared" ref="H36:H37" si="7">AVERAGE(D36,F36)</f>
        <v>0.17325000000000002</v>
      </c>
      <c r="I36" s="6">
        <f>MAX(I26:I29)</f>
        <v>7.8200000000000006E-2</v>
      </c>
      <c r="J36" s="6">
        <f t="shared" ref="J36:L36" si="8">MAX(J26:J29)</f>
        <v>0.1333</v>
      </c>
      <c r="K36" s="6">
        <f t="shared" si="8"/>
        <v>7.7700000000000005E-2</v>
      </c>
      <c r="L36" s="6">
        <f t="shared" si="8"/>
        <v>0.1376</v>
      </c>
      <c r="M36" s="6">
        <f t="shared" ref="M36:M37" si="9">AVERAGE(I36,K36)</f>
        <v>7.7950000000000005E-2</v>
      </c>
      <c r="N36" s="6">
        <f t="shared" ref="N36:N37" si="10">AVERAGE(J36,L36)</f>
        <v>0.13545000000000001</v>
      </c>
    </row>
    <row r="37" spans="1:14" x14ac:dyDescent="0.25">
      <c r="B37" s="23">
        <f>B$13</f>
        <v>0.04</v>
      </c>
      <c r="C37" s="6">
        <f>MAX(C30:C33)</f>
        <v>0.2195</v>
      </c>
      <c r="D37" s="6">
        <f t="shared" ref="D37:F37" si="11">MAX(D30:D33)</f>
        <v>0.2056</v>
      </c>
      <c r="E37" s="6">
        <f t="shared" si="11"/>
        <v>0.24579999999999999</v>
      </c>
      <c r="F37" s="6">
        <f t="shared" si="11"/>
        <v>0.16300000000000001</v>
      </c>
      <c r="G37" s="6">
        <f t="shared" si="6"/>
        <v>0.23265</v>
      </c>
      <c r="H37" s="6">
        <f t="shared" si="7"/>
        <v>0.18430000000000002</v>
      </c>
      <c r="I37" s="6">
        <f>MAX(I30:I33)</f>
        <v>8.4000000000000005E-2</v>
      </c>
      <c r="J37" s="6">
        <f t="shared" ref="J37:L37" si="12">MAX(J30:J33)</f>
        <v>0.13980000000000001</v>
      </c>
      <c r="K37" s="6">
        <f t="shared" si="12"/>
        <v>8.5099999999999995E-2</v>
      </c>
      <c r="L37" s="6">
        <f t="shared" si="12"/>
        <v>0.14030000000000001</v>
      </c>
      <c r="M37" s="6">
        <f t="shared" si="9"/>
        <v>8.455E-2</v>
      </c>
      <c r="N37" s="6">
        <f t="shared" si="10"/>
        <v>0.14005000000000001</v>
      </c>
    </row>
    <row r="39" spans="1:14" x14ac:dyDescent="0.25">
      <c r="A39" t="s">
        <v>49</v>
      </c>
      <c r="B39">
        <f>B22</f>
        <v>0.01</v>
      </c>
      <c r="C39" s="6">
        <f>MIN(C22:C25)</f>
        <v>0.35270000000000001</v>
      </c>
      <c r="D39" s="6">
        <f t="shared" ref="D39:F39" si="13">MIN(D22:D25)</f>
        <v>0.4698</v>
      </c>
      <c r="E39" s="6">
        <f t="shared" si="13"/>
        <v>0.23200000000000001</v>
      </c>
      <c r="F39" s="6">
        <f t="shared" si="13"/>
        <v>0.51770000000000005</v>
      </c>
      <c r="G39" s="6">
        <f>AVERAGE(C39,E39)</f>
        <v>0.29235</v>
      </c>
      <c r="H39" s="6">
        <f>AVERAGE(D39,F39)</f>
        <v>0.49375000000000002</v>
      </c>
      <c r="I39" s="6">
        <f>MIN(I22:I25)</f>
        <v>0.25779999999999997</v>
      </c>
      <c r="J39" s="6">
        <f t="shared" ref="J39:L39" si="14">MIN(J22:J25)</f>
        <v>0.28489999999999999</v>
      </c>
      <c r="K39" s="6">
        <f t="shared" si="14"/>
        <v>0.2641</v>
      </c>
      <c r="L39" s="6">
        <f t="shared" si="14"/>
        <v>0.28449999999999998</v>
      </c>
      <c r="M39" s="6">
        <f>AVERAGE(I39,K39)</f>
        <v>0.26095000000000002</v>
      </c>
      <c r="N39" s="6">
        <f>AVERAGE(J39,L39)</f>
        <v>0.28469999999999995</v>
      </c>
    </row>
    <row r="40" spans="1:14" x14ac:dyDescent="0.25">
      <c r="B40">
        <f>B26</f>
        <v>0.02</v>
      </c>
      <c r="C40" s="6">
        <f>MIN(C26:C29)</f>
        <v>0.1565</v>
      </c>
      <c r="D40" s="6">
        <f t="shared" ref="D40:F40" si="15">MIN(D26:D29)</f>
        <v>0.15440000000000001</v>
      </c>
      <c r="E40" s="6">
        <f t="shared" si="15"/>
        <v>0.26869999999999999</v>
      </c>
      <c r="F40" s="6">
        <f t="shared" si="15"/>
        <v>0.1246</v>
      </c>
      <c r="G40" s="6">
        <f t="shared" ref="G40:G41" si="16">AVERAGE(C40,E40)</f>
        <v>0.21260000000000001</v>
      </c>
      <c r="H40" s="6">
        <f t="shared" ref="H40:H41" si="17">AVERAGE(D40,F40)</f>
        <v>0.13950000000000001</v>
      </c>
      <c r="I40" s="6">
        <f>MIN(I26:I29)</f>
        <v>7.2999999999999995E-2</v>
      </c>
      <c r="J40" s="6">
        <f t="shared" ref="J40:L40" si="18">MIN(J26:J29)</f>
        <v>0.1062</v>
      </c>
      <c r="K40" s="6">
        <f t="shared" si="18"/>
        <v>7.2400000000000006E-2</v>
      </c>
      <c r="L40" s="6">
        <f t="shared" si="18"/>
        <v>0.109</v>
      </c>
      <c r="M40" s="6">
        <f t="shared" ref="M40:M41" si="19">AVERAGE(I40,K40)</f>
        <v>7.2700000000000001E-2</v>
      </c>
      <c r="N40" s="6">
        <f t="shared" ref="N40:N41" si="20">AVERAGE(J40,L40)</f>
        <v>0.1076</v>
      </c>
    </row>
    <row r="41" spans="1:14" x14ac:dyDescent="0.25">
      <c r="B41" s="23">
        <f>B30</f>
        <v>0.04</v>
      </c>
      <c r="C41" s="6">
        <f>MIN(C30:C33)</f>
        <v>0.15010000000000001</v>
      </c>
      <c r="D41" s="6">
        <f t="shared" ref="D41:F41" si="21">MIN(D30:D33)</f>
        <v>0.1686</v>
      </c>
      <c r="E41" s="6">
        <f t="shared" si="21"/>
        <v>0.193</v>
      </c>
      <c r="F41" s="6">
        <f t="shared" si="21"/>
        <v>0.13569999999999999</v>
      </c>
      <c r="G41" s="6">
        <f t="shared" si="16"/>
        <v>0.17155000000000001</v>
      </c>
      <c r="H41" s="6">
        <f t="shared" si="17"/>
        <v>0.15215000000000001</v>
      </c>
      <c r="I41" s="6">
        <f>MIN(I30:I33)</f>
        <v>7.6499999999999999E-2</v>
      </c>
      <c r="J41" s="6">
        <f t="shared" ref="J41:L41" si="22">MIN(J30:J33)</f>
        <v>0.10150000000000001</v>
      </c>
      <c r="K41" s="6">
        <f t="shared" si="22"/>
        <v>7.2900000000000006E-2</v>
      </c>
      <c r="L41" s="6">
        <f t="shared" si="22"/>
        <v>0.10589999999999999</v>
      </c>
      <c r="M41" s="6">
        <f t="shared" si="19"/>
        <v>7.4700000000000003E-2</v>
      </c>
      <c r="N41" s="6">
        <f t="shared" si="20"/>
        <v>0.1037</v>
      </c>
    </row>
    <row r="47" spans="1:14" x14ac:dyDescent="0.25">
      <c r="G47" s="82" t="s">
        <v>87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0.01</v>
      </c>
      <c r="J48" s="79"/>
      <c r="K48" s="79">
        <v>0.02</v>
      </c>
      <c r="L48" s="79"/>
      <c r="M48" s="79">
        <v>0.04</v>
      </c>
      <c r="N48" s="7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0.35270000000000001</v>
      </c>
      <c r="J50" s="41">
        <v>0.48020000000000002</v>
      </c>
      <c r="K50" s="41">
        <v>0.1565</v>
      </c>
      <c r="L50" s="41">
        <v>0.15440000000000001</v>
      </c>
      <c r="M50" s="41">
        <v>0.15010000000000001</v>
      </c>
      <c r="N50" s="41">
        <v>0.1686</v>
      </c>
    </row>
    <row r="51" spans="7:14" x14ac:dyDescent="0.25">
      <c r="G51" s="79"/>
      <c r="H51" s="40" t="s">
        <v>78</v>
      </c>
      <c r="I51" s="41">
        <v>0.80159999999999998</v>
      </c>
      <c r="J51" s="41">
        <v>0.49769999999999998</v>
      </c>
      <c r="K51" s="41">
        <v>0.2286</v>
      </c>
      <c r="L51" s="41">
        <v>0.1981</v>
      </c>
      <c r="M51" s="41">
        <v>0.20330000000000001</v>
      </c>
      <c r="N51" s="41">
        <v>0.19789999999999999</v>
      </c>
    </row>
    <row r="52" spans="7:14" x14ac:dyDescent="0.25">
      <c r="G52" s="79"/>
      <c r="H52" s="40" t="s">
        <v>79</v>
      </c>
      <c r="I52" s="41">
        <v>1.1349</v>
      </c>
      <c r="J52" s="41">
        <v>0.50319999999999998</v>
      </c>
      <c r="K52" s="41">
        <v>0.2455</v>
      </c>
      <c r="L52" s="41">
        <v>0.2109</v>
      </c>
      <c r="M52" s="41">
        <v>0.20810000000000001</v>
      </c>
      <c r="N52" s="41">
        <v>0.2056</v>
      </c>
    </row>
    <row r="53" spans="7:14" x14ac:dyDescent="0.25">
      <c r="G53" s="79"/>
      <c r="H53" s="40" t="s">
        <v>80</v>
      </c>
      <c r="I53" s="41">
        <v>0.93189999999999995</v>
      </c>
      <c r="J53" s="41">
        <v>0.4698</v>
      </c>
      <c r="K53" s="41">
        <v>0.2445</v>
      </c>
      <c r="L53" s="41">
        <v>0.21479999999999999</v>
      </c>
      <c r="M53" s="41">
        <v>0.2195</v>
      </c>
      <c r="N53" s="41">
        <v>0.2051</v>
      </c>
    </row>
    <row r="54" spans="7:14" x14ac:dyDescent="0.25">
      <c r="G54" s="79"/>
      <c r="H54" s="40" t="s">
        <v>25</v>
      </c>
      <c r="I54" s="42">
        <f t="shared" ref="I54:N54" si="23">AVERAGE(I50:I53)</f>
        <v>0.80527499999999996</v>
      </c>
      <c r="J54" s="42">
        <f t="shared" si="23"/>
        <v>0.48772500000000002</v>
      </c>
      <c r="K54" s="42">
        <f t="shared" si="23"/>
        <v>0.218775</v>
      </c>
      <c r="L54" s="42">
        <f t="shared" si="23"/>
        <v>0.19455</v>
      </c>
      <c r="M54" s="42">
        <f t="shared" si="23"/>
        <v>0.19525000000000003</v>
      </c>
      <c r="N54" s="42">
        <f t="shared" si="23"/>
        <v>0.19430000000000003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0.28349999999999997</v>
      </c>
      <c r="J56" s="41">
        <v>0.38279999999999997</v>
      </c>
      <c r="K56" s="41">
        <v>7.6399999999999996E-2</v>
      </c>
      <c r="L56" s="41">
        <v>0.126</v>
      </c>
      <c r="M56" s="41">
        <v>7.6499999999999999E-2</v>
      </c>
      <c r="N56" s="41">
        <v>0.13980000000000001</v>
      </c>
    </row>
    <row r="57" spans="7:14" x14ac:dyDescent="0.25">
      <c r="G57" s="79"/>
      <c r="H57" s="40" t="s">
        <v>78</v>
      </c>
      <c r="I57" s="41">
        <v>0.30499999999999999</v>
      </c>
      <c r="J57" s="41">
        <v>0.98729999999999996</v>
      </c>
      <c r="K57" s="41">
        <v>7.4200000000000002E-2</v>
      </c>
      <c r="L57" s="41">
        <v>0.1062</v>
      </c>
      <c r="M57" s="41">
        <v>8.2400000000000001E-2</v>
      </c>
      <c r="N57" s="41">
        <v>0.10639999999999999</v>
      </c>
    </row>
    <row r="58" spans="7:14" x14ac:dyDescent="0.25">
      <c r="G58" s="79"/>
      <c r="H58" s="40" t="s">
        <v>79</v>
      </c>
      <c r="I58" s="41">
        <v>0.25779999999999997</v>
      </c>
      <c r="J58" s="41">
        <v>0.28539999999999999</v>
      </c>
      <c r="K58" s="41">
        <v>7.2999999999999995E-2</v>
      </c>
      <c r="L58" s="41">
        <v>0.1333</v>
      </c>
      <c r="M58" s="41">
        <v>8.1799999999999998E-2</v>
      </c>
      <c r="N58" s="41">
        <v>0.1108</v>
      </c>
    </row>
    <row r="59" spans="7:14" x14ac:dyDescent="0.25">
      <c r="G59" s="79"/>
      <c r="H59" s="40" t="s">
        <v>80</v>
      </c>
      <c r="I59" s="41">
        <v>0.27839999999999998</v>
      </c>
      <c r="J59" s="41">
        <v>0.28489999999999999</v>
      </c>
      <c r="K59" s="41">
        <v>7.8200000000000006E-2</v>
      </c>
      <c r="L59" s="41">
        <v>0.12570000000000001</v>
      </c>
      <c r="M59" s="41">
        <v>8.4000000000000005E-2</v>
      </c>
      <c r="N59" s="41">
        <v>0.10150000000000001</v>
      </c>
    </row>
    <row r="60" spans="7:14" x14ac:dyDescent="0.25">
      <c r="G60" s="79"/>
      <c r="H60" s="40" t="s">
        <v>25</v>
      </c>
      <c r="I60" s="42">
        <f t="shared" ref="I60:N60" si="24">AVERAGE(I56:I59)</f>
        <v>0.28117500000000001</v>
      </c>
      <c r="J60" s="42">
        <f t="shared" si="24"/>
        <v>0.48509999999999998</v>
      </c>
      <c r="K60" s="42">
        <f t="shared" si="24"/>
        <v>7.5450000000000003E-2</v>
      </c>
      <c r="L60" s="42">
        <f t="shared" si="24"/>
        <v>0.12280000000000002</v>
      </c>
      <c r="M60" s="42">
        <f t="shared" si="24"/>
        <v>8.1174999999999997E-2</v>
      </c>
      <c r="N60" s="42">
        <f t="shared" si="24"/>
        <v>0.114625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C9:C10"/>
    <mergeCell ref="B13:B16"/>
    <mergeCell ref="C13:C14"/>
    <mergeCell ref="C15:C16"/>
    <mergeCell ref="B5:B8"/>
    <mergeCell ref="C5:C6"/>
    <mergeCell ref="B9:B12"/>
    <mergeCell ref="C11:C12"/>
    <mergeCell ref="Z4:Z5"/>
    <mergeCell ref="Z6:Z7"/>
    <mergeCell ref="Z8:Z9"/>
    <mergeCell ref="A1:O1"/>
    <mergeCell ref="R1:X1"/>
    <mergeCell ref="A2:C4"/>
    <mergeCell ref="R2:T3"/>
    <mergeCell ref="R4:R9"/>
    <mergeCell ref="S4:S5"/>
    <mergeCell ref="Y4:Y5"/>
    <mergeCell ref="A5:A16"/>
    <mergeCell ref="S6:S7"/>
    <mergeCell ref="Y6:Y7"/>
    <mergeCell ref="C7:C8"/>
    <mergeCell ref="S8:S9"/>
    <mergeCell ref="Y8:Y9"/>
    <mergeCell ref="U2:X2"/>
    <mergeCell ref="D2:I2"/>
    <mergeCell ref="K2:P2"/>
    <mergeCell ref="D3:I3"/>
    <mergeCell ref="K3:P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5143-0DB3-4B52-AF9B-6CCADECA721A}">
  <sheetPr codeName="Sheet7"/>
  <dimension ref="A1:Z60"/>
  <sheetViews>
    <sheetView topLeftCell="G39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0.02</v>
      </c>
      <c r="T4" s="17" t="s">
        <v>3</v>
      </c>
      <c r="U4" s="17">
        <v>33</v>
      </c>
      <c r="V4" s="17">
        <v>44</v>
      </c>
      <c r="W4" s="17">
        <v>39</v>
      </c>
      <c r="X4" s="17">
        <v>31</v>
      </c>
      <c r="Y4" s="58">
        <v>0.57250000000000001</v>
      </c>
      <c r="Z4" s="58">
        <v>3.5000000000000003E-2</v>
      </c>
    </row>
    <row r="5" spans="1:26" x14ac:dyDescent="0.25">
      <c r="A5" s="69" t="s">
        <v>26</v>
      </c>
      <c r="B5" s="53">
        <v>0.02</v>
      </c>
      <c r="C5" s="59" t="s">
        <v>3</v>
      </c>
      <c r="D5" s="20">
        <v>0.2412</v>
      </c>
      <c r="E5" s="9">
        <v>0.23119999999999999</v>
      </c>
      <c r="F5" s="9">
        <v>0.24940000000000001</v>
      </c>
      <c r="G5" s="9">
        <v>0.24779999999999999</v>
      </c>
      <c r="H5" s="12">
        <f t="shared" ref="H5:H16" si="0">AVERAGE(D5:G5)</f>
        <v>0.2424</v>
      </c>
      <c r="I5" s="12">
        <v>0.24959999999999999</v>
      </c>
      <c r="K5" s="20">
        <v>7.9200000000000007E-2</v>
      </c>
      <c r="L5" s="9">
        <v>8.0299999999999996E-2</v>
      </c>
      <c r="M5" s="9">
        <v>8.3900000000000002E-2</v>
      </c>
      <c r="N5" s="9">
        <v>7.6799999999999993E-2</v>
      </c>
      <c r="O5" s="12">
        <f t="shared" ref="O5:O16" si="1">AVERAGE(K5:N5)</f>
        <v>8.0049999999999996E-2</v>
      </c>
      <c r="P5" s="12">
        <v>3.3300000000000003E-2</v>
      </c>
      <c r="R5" s="76"/>
      <c r="S5" s="56"/>
      <c r="T5" s="17" t="s">
        <v>2</v>
      </c>
      <c r="U5" s="17">
        <v>38</v>
      </c>
      <c r="V5" s="17">
        <v>35</v>
      </c>
      <c r="W5" s="17">
        <v>39</v>
      </c>
      <c r="X5" s="17">
        <v>39</v>
      </c>
      <c r="Y5" s="58"/>
      <c r="Z5" s="58"/>
    </row>
    <row r="6" spans="1:26" x14ac:dyDescent="0.25">
      <c r="A6" s="70"/>
      <c r="B6" s="54"/>
      <c r="C6" s="60"/>
      <c r="D6" s="21">
        <v>0.26850000000000002</v>
      </c>
      <c r="E6" s="7">
        <v>0.24379999999999999</v>
      </c>
      <c r="F6" s="7">
        <v>0.23910000000000001</v>
      </c>
      <c r="G6" s="7">
        <v>0.23469999999999999</v>
      </c>
      <c r="H6" s="13">
        <f t="shared" si="0"/>
        <v>0.24652499999999999</v>
      </c>
      <c r="I6" s="13"/>
      <c r="K6" s="21">
        <v>7.8600000000000003E-2</v>
      </c>
      <c r="L6" s="7">
        <v>0.08</v>
      </c>
      <c r="M6" s="7">
        <v>8.4099999999999994E-2</v>
      </c>
      <c r="N6" s="7">
        <v>7.7100000000000002E-2</v>
      </c>
      <c r="O6" s="13">
        <f t="shared" si="1"/>
        <v>7.9950000000000007E-2</v>
      </c>
      <c r="P6" s="13"/>
      <c r="R6" s="76"/>
      <c r="S6" s="56">
        <f>B9</f>
        <v>0.04</v>
      </c>
      <c r="T6" s="17" t="s">
        <v>3</v>
      </c>
      <c r="U6" s="17">
        <v>49</v>
      </c>
      <c r="V6" s="17">
        <v>42</v>
      </c>
      <c r="W6" s="17">
        <v>43</v>
      </c>
      <c r="X6" s="17">
        <v>43</v>
      </c>
      <c r="Y6" s="58">
        <v>0.57250000000000001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0.21</v>
      </c>
      <c r="E7" s="9">
        <v>0.26379999999999998</v>
      </c>
      <c r="F7" s="9">
        <v>0.26079999999999998</v>
      </c>
      <c r="G7" s="9">
        <v>0.28910000000000002</v>
      </c>
      <c r="H7" s="14">
        <f t="shared" si="0"/>
        <v>0.25592499999999996</v>
      </c>
      <c r="I7" s="14">
        <v>0.30509999999999998</v>
      </c>
      <c r="J7" s="8"/>
      <c r="K7" s="20">
        <v>0.14480000000000001</v>
      </c>
      <c r="L7" s="9">
        <v>0.13789999999999999</v>
      </c>
      <c r="M7" s="9">
        <v>0.14430000000000001</v>
      </c>
      <c r="N7" s="9">
        <v>0.14899999999999999</v>
      </c>
      <c r="O7" s="14">
        <f t="shared" si="1"/>
        <v>0.14400000000000002</v>
      </c>
      <c r="P7" s="14">
        <v>4.3900000000000002E-2</v>
      </c>
      <c r="R7" s="76"/>
      <c r="S7" s="56"/>
      <c r="T7" s="17" t="s">
        <v>2</v>
      </c>
      <c r="U7" s="17">
        <v>25</v>
      </c>
      <c r="V7" s="17">
        <v>29</v>
      </c>
      <c r="W7" s="17">
        <v>37</v>
      </c>
      <c r="X7" s="17">
        <v>33</v>
      </c>
      <c r="Y7" s="58"/>
      <c r="Z7" s="58"/>
    </row>
    <row r="8" spans="1:26" x14ac:dyDescent="0.25">
      <c r="A8" s="70"/>
      <c r="B8" s="55"/>
      <c r="C8" s="60"/>
      <c r="D8" s="21">
        <v>0.21160000000000001</v>
      </c>
      <c r="E8" s="7">
        <v>0.1903</v>
      </c>
      <c r="F8" s="7">
        <v>0.1835</v>
      </c>
      <c r="G8" s="7">
        <v>0.17829999999999999</v>
      </c>
      <c r="H8" s="13">
        <f t="shared" si="0"/>
        <v>0.19092500000000001</v>
      </c>
      <c r="I8" s="13"/>
      <c r="J8" s="11"/>
      <c r="K8" s="21">
        <v>0.1447</v>
      </c>
      <c r="L8" s="7">
        <v>0.14019999999999999</v>
      </c>
      <c r="M8" s="7">
        <v>0.1469</v>
      </c>
      <c r="N8" s="7">
        <v>0.15279999999999999</v>
      </c>
      <c r="O8" s="13">
        <f t="shared" si="1"/>
        <v>0.14615</v>
      </c>
      <c r="P8" s="13"/>
      <c r="R8" s="76"/>
      <c r="S8" s="85">
        <f>B13</f>
        <v>0.1</v>
      </c>
      <c r="T8" s="17" t="s">
        <v>3</v>
      </c>
      <c r="U8" s="17">
        <v>38</v>
      </c>
      <c r="V8" s="17">
        <v>40</v>
      </c>
      <c r="W8" s="17">
        <v>44</v>
      </c>
      <c r="X8" s="17">
        <v>39</v>
      </c>
      <c r="Y8" s="72">
        <f>0.5725+(2*PI()*0.02039)</f>
        <v>0.70061414841339176</v>
      </c>
      <c r="Z8" s="57">
        <v>6.3E-2</v>
      </c>
    </row>
    <row r="9" spans="1:26" x14ac:dyDescent="0.25">
      <c r="A9" s="70"/>
      <c r="B9" s="53">
        <v>0.04</v>
      </c>
      <c r="C9" s="59" t="s">
        <v>3</v>
      </c>
      <c r="D9" s="20">
        <v>0.16889999999999999</v>
      </c>
      <c r="E9" s="9">
        <v>0.21060000000000001</v>
      </c>
      <c r="F9" s="9">
        <v>0.2218</v>
      </c>
      <c r="G9" s="9">
        <v>0.2235</v>
      </c>
      <c r="H9" s="12">
        <f t="shared" si="0"/>
        <v>0.20619999999999999</v>
      </c>
      <c r="I9" s="12">
        <v>0.26469999999999999</v>
      </c>
      <c r="K9" s="20">
        <v>8.5599999999999996E-2</v>
      </c>
      <c r="L9" s="9">
        <v>8.7999999999999995E-2</v>
      </c>
      <c r="M9" s="9">
        <v>8.3099999999999993E-2</v>
      </c>
      <c r="N9" s="9">
        <v>8.8300000000000003E-2</v>
      </c>
      <c r="O9" s="12">
        <f t="shared" si="1"/>
        <v>8.6249999999999993E-2</v>
      </c>
      <c r="P9" s="12">
        <v>5.2900000000000003E-2</v>
      </c>
      <c r="R9" s="76"/>
      <c r="S9" s="85"/>
      <c r="T9" s="17" t="s">
        <v>2</v>
      </c>
      <c r="U9" s="17">
        <v>20</v>
      </c>
      <c r="V9" s="17">
        <v>38</v>
      </c>
      <c r="W9" s="17">
        <v>31</v>
      </c>
      <c r="X9" s="17">
        <v>38</v>
      </c>
      <c r="Y9" s="72"/>
      <c r="Z9" s="57"/>
    </row>
    <row r="10" spans="1:26" x14ac:dyDescent="0.25">
      <c r="A10" s="70"/>
      <c r="B10" s="54"/>
      <c r="C10" s="60"/>
      <c r="D10" s="21">
        <v>0.2472</v>
      </c>
      <c r="E10" s="7">
        <v>0.21890000000000001</v>
      </c>
      <c r="F10" s="7">
        <v>0.21099999999999999</v>
      </c>
      <c r="G10" s="7">
        <v>0.19750000000000001</v>
      </c>
      <c r="H10" s="13">
        <f t="shared" si="0"/>
        <v>0.21865000000000001</v>
      </c>
      <c r="I10" s="13"/>
      <c r="K10" s="21">
        <v>8.2500000000000004E-2</v>
      </c>
      <c r="L10" s="7">
        <v>8.77E-2</v>
      </c>
      <c r="M10" s="7">
        <v>8.3500000000000005E-2</v>
      </c>
      <c r="N10" s="7">
        <v>8.9300000000000004E-2</v>
      </c>
      <c r="O10" s="13">
        <f t="shared" si="1"/>
        <v>8.5750000000000007E-2</v>
      </c>
      <c r="P10" s="13"/>
    </row>
    <row r="11" spans="1:26" x14ac:dyDescent="0.25">
      <c r="A11" s="70"/>
      <c r="B11" s="54"/>
      <c r="C11" s="59" t="s">
        <v>2</v>
      </c>
      <c r="D11" s="20">
        <v>0.23699999999999999</v>
      </c>
      <c r="E11" s="9">
        <v>0.24709999999999999</v>
      </c>
      <c r="F11" s="9">
        <v>0.24479999999999999</v>
      </c>
      <c r="G11" s="9">
        <v>0.24060000000000001</v>
      </c>
      <c r="H11" s="12">
        <f t="shared" si="0"/>
        <v>0.24237500000000001</v>
      </c>
      <c r="I11" s="12">
        <v>0.29339999999999999</v>
      </c>
      <c r="K11" s="20">
        <v>0.1178</v>
      </c>
      <c r="L11" s="9">
        <v>0.12529999999999999</v>
      </c>
      <c r="M11" s="9">
        <v>0.1313</v>
      </c>
      <c r="N11" s="9">
        <v>0.1217</v>
      </c>
      <c r="O11" s="12">
        <f t="shared" si="1"/>
        <v>0.124025</v>
      </c>
      <c r="P11" s="12">
        <v>5.7700000000000001E-2</v>
      </c>
    </row>
    <row r="12" spans="1:26" x14ac:dyDescent="0.25">
      <c r="A12" s="70"/>
      <c r="B12" s="55"/>
      <c r="C12" s="60"/>
      <c r="D12" s="21">
        <v>0.17849999999999999</v>
      </c>
      <c r="E12" s="7">
        <v>0.17499999999999999</v>
      </c>
      <c r="F12" s="7">
        <v>0.1671</v>
      </c>
      <c r="G12" s="7">
        <v>0.1615</v>
      </c>
      <c r="H12" s="13">
        <f t="shared" si="0"/>
        <v>0.17052499999999998</v>
      </c>
      <c r="I12" s="13"/>
      <c r="K12" s="21">
        <v>0.12089999999999999</v>
      </c>
      <c r="L12" s="7">
        <v>0.12939999999999999</v>
      </c>
      <c r="M12" s="7">
        <v>0.1361</v>
      </c>
      <c r="N12" s="7">
        <v>0.1263</v>
      </c>
      <c r="O12" s="13">
        <f t="shared" si="1"/>
        <v>0.12817499999999998</v>
      </c>
      <c r="P12" s="13"/>
    </row>
    <row r="13" spans="1:26" x14ac:dyDescent="0.25">
      <c r="A13" s="70"/>
      <c r="B13" s="86">
        <v>0.1</v>
      </c>
      <c r="C13" s="59" t="s">
        <v>3</v>
      </c>
      <c r="D13" s="20">
        <v>0.1651</v>
      </c>
      <c r="E13" s="9">
        <v>0.1837</v>
      </c>
      <c r="F13" s="9">
        <v>0.1842</v>
      </c>
      <c r="G13" s="9">
        <v>0.18310000000000001</v>
      </c>
      <c r="H13" s="12">
        <f t="shared" si="0"/>
        <v>0.17902500000000002</v>
      </c>
      <c r="I13" s="12">
        <v>0.1988</v>
      </c>
      <c r="K13" s="20">
        <v>0.1</v>
      </c>
      <c r="L13" s="9">
        <v>9.6500000000000002E-2</v>
      </c>
      <c r="M13" s="9">
        <v>9.6500000000000002E-2</v>
      </c>
      <c r="N13" s="9">
        <v>9.0999999999999998E-2</v>
      </c>
      <c r="O13" s="12">
        <f t="shared" si="1"/>
        <v>9.6000000000000002E-2</v>
      </c>
      <c r="P13" s="12">
        <v>2.7799999999999998E-2</v>
      </c>
    </row>
    <row r="14" spans="1:26" x14ac:dyDescent="0.25">
      <c r="A14" s="70"/>
      <c r="B14" s="87"/>
      <c r="C14" s="60"/>
      <c r="D14" s="21">
        <v>0.19900000000000001</v>
      </c>
      <c r="E14" s="7">
        <v>0.17879999999999999</v>
      </c>
      <c r="F14" s="7">
        <v>0.16889999999999999</v>
      </c>
      <c r="G14" s="7">
        <v>0.1636</v>
      </c>
      <c r="H14" s="13">
        <f t="shared" si="0"/>
        <v>0.17757499999999998</v>
      </c>
      <c r="I14" s="13"/>
      <c r="K14" s="21">
        <v>9.4600000000000004E-2</v>
      </c>
      <c r="L14" s="7">
        <v>9.7199999999999995E-2</v>
      </c>
      <c r="M14" s="7">
        <v>9.9000000000000005E-2</v>
      </c>
      <c r="N14" s="7">
        <v>9.4100000000000003E-2</v>
      </c>
      <c r="O14" s="13">
        <f>AVERAGE(K14:N14)</f>
        <v>9.6225000000000005E-2</v>
      </c>
      <c r="P14" s="13"/>
    </row>
    <row r="15" spans="1:26" x14ac:dyDescent="0.25">
      <c r="A15" s="70"/>
      <c r="B15" s="87"/>
      <c r="C15" s="59" t="s">
        <v>2</v>
      </c>
      <c r="D15" s="20">
        <v>0.20349999999999999</v>
      </c>
      <c r="E15" s="9">
        <v>0.21590000000000001</v>
      </c>
      <c r="F15" s="9">
        <v>0.21460000000000001</v>
      </c>
      <c r="G15" s="9">
        <v>0.216</v>
      </c>
      <c r="H15" s="12">
        <f t="shared" si="0"/>
        <v>0.21249999999999999</v>
      </c>
      <c r="I15" s="12">
        <v>0.25750000000000001</v>
      </c>
      <c r="K15" s="20">
        <v>0.14480000000000001</v>
      </c>
      <c r="L15" s="9">
        <v>0.14349999999999999</v>
      </c>
      <c r="M15" s="9">
        <v>0.15</v>
      </c>
      <c r="N15" s="9">
        <v>0.15959999999999999</v>
      </c>
      <c r="O15" s="12">
        <f t="shared" si="1"/>
        <v>0.149475</v>
      </c>
      <c r="P15" s="12">
        <v>3.78E-2</v>
      </c>
    </row>
    <row r="16" spans="1:26" x14ac:dyDescent="0.25">
      <c r="A16" s="71"/>
      <c r="B16" s="88"/>
      <c r="C16" s="60"/>
      <c r="D16" s="21">
        <v>0.192</v>
      </c>
      <c r="E16" s="7">
        <v>0.1792</v>
      </c>
      <c r="F16" s="7">
        <v>0.17119999999999999</v>
      </c>
      <c r="G16" s="7">
        <v>0.1668</v>
      </c>
      <c r="H16" s="13">
        <f t="shared" si="0"/>
        <v>0.17730000000000001</v>
      </c>
      <c r="I16" s="13"/>
      <c r="K16" s="21">
        <v>0.1472</v>
      </c>
      <c r="L16" s="7">
        <v>0.15129999999999999</v>
      </c>
      <c r="M16" s="7">
        <v>0.16009999999999999</v>
      </c>
      <c r="N16" s="7">
        <v>0.1721</v>
      </c>
      <c r="O16" s="13">
        <f t="shared" si="1"/>
        <v>0.15767500000000001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0.2412</v>
      </c>
      <c r="D22" s="6">
        <f>D7</f>
        <v>0.21</v>
      </c>
      <c r="E22" s="6">
        <f>D6</f>
        <v>0.26850000000000002</v>
      </c>
      <c r="F22" s="6">
        <f>D8</f>
        <v>0.21160000000000001</v>
      </c>
      <c r="I22" s="6">
        <f>K5</f>
        <v>7.9200000000000007E-2</v>
      </c>
      <c r="J22" s="6">
        <f>K7</f>
        <v>0.14480000000000001</v>
      </c>
      <c r="K22" s="6">
        <f>K6</f>
        <v>7.8600000000000003E-2</v>
      </c>
      <c r="L22" s="6">
        <f>K8</f>
        <v>0.1447</v>
      </c>
    </row>
    <row r="23" spans="1:12" x14ac:dyDescent="0.25">
      <c r="B23">
        <f>B$5</f>
        <v>0.02</v>
      </c>
      <c r="C23" s="6">
        <f>E5</f>
        <v>0.23119999999999999</v>
      </c>
      <c r="D23" s="6">
        <f>E7</f>
        <v>0.26379999999999998</v>
      </c>
      <c r="E23" s="6">
        <f>E6</f>
        <v>0.24379999999999999</v>
      </c>
      <c r="F23" s="6">
        <f>E8</f>
        <v>0.1903</v>
      </c>
      <c r="I23" s="6">
        <f>L5</f>
        <v>8.0299999999999996E-2</v>
      </c>
      <c r="J23" s="6">
        <f>L7</f>
        <v>0.13789999999999999</v>
      </c>
      <c r="K23" s="6">
        <f>L6</f>
        <v>0.08</v>
      </c>
      <c r="L23" s="6">
        <f>L8</f>
        <v>0.14019999999999999</v>
      </c>
    </row>
    <row r="24" spans="1:12" x14ac:dyDescent="0.25">
      <c r="B24">
        <f>B$5</f>
        <v>0.02</v>
      </c>
      <c r="C24" s="6">
        <f>F5</f>
        <v>0.24940000000000001</v>
      </c>
      <c r="D24" s="6">
        <f>F7</f>
        <v>0.26079999999999998</v>
      </c>
      <c r="E24" s="6">
        <f>F6</f>
        <v>0.23910000000000001</v>
      </c>
      <c r="F24" s="6">
        <f>F8</f>
        <v>0.1835</v>
      </c>
      <c r="I24" s="6">
        <f>M5</f>
        <v>8.3900000000000002E-2</v>
      </c>
      <c r="J24" s="6">
        <f>M7</f>
        <v>0.14430000000000001</v>
      </c>
      <c r="K24" s="6">
        <f>M6</f>
        <v>8.4099999999999994E-2</v>
      </c>
      <c r="L24" s="6">
        <f>M8</f>
        <v>0.1469</v>
      </c>
    </row>
    <row r="25" spans="1:12" x14ac:dyDescent="0.25">
      <c r="B25">
        <f>B$5</f>
        <v>0.02</v>
      </c>
      <c r="C25" s="6">
        <f>G5</f>
        <v>0.24779999999999999</v>
      </c>
      <c r="D25" s="6">
        <f>G7</f>
        <v>0.28910000000000002</v>
      </c>
      <c r="E25" s="6">
        <f>G6</f>
        <v>0.23469999999999999</v>
      </c>
      <c r="F25" s="6">
        <f>G8</f>
        <v>0.17829999999999999</v>
      </c>
      <c r="I25" s="6">
        <f>N5</f>
        <v>7.6799999999999993E-2</v>
      </c>
      <c r="J25" s="6">
        <f>N7</f>
        <v>0.14899999999999999</v>
      </c>
      <c r="K25" s="6">
        <f>N6</f>
        <v>7.7100000000000002E-2</v>
      </c>
      <c r="L25" s="6">
        <f>N8</f>
        <v>0.15279999999999999</v>
      </c>
    </row>
    <row r="26" spans="1:12" x14ac:dyDescent="0.25">
      <c r="B26">
        <f>B$9</f>
        <v>0.04</v>
      </c>
      <c r="C26" s="6">
        <f>D9</f>
        <v>0.16889999999999999</v>
      </c>
      <c r="D26" s="6">
        <f>D11</f>
        <v>0.23699999999999999</v>
      </c>
      <c r="E26" s="6">
        <f>D10</f>
        <v>0.2472</v>
      </c>
      <c r="F26" s="6">
        <f>D12</f>
        <v>0.17849999999999999</v>
      </c>
      <c r="I26" s="6">
        <f>K9</f>
        <v>8.5599999999999996E-2</v>
      </c>
      <c r="J26" s="6">
        <f>K11</f>
        <v>0.1178</v>
      </c>
      <c r="K26" s="6">
        <f>K10</f>
        <v>8.2500000000000004E-2</v>
      </c>
      <c r="L26" s="6">
        <f>K12</f>
        <v>0.12089999999999999</v>
      </c>
    </row>
    <row r="27" spans="1:12" x14ac:dyDescent="0.25">
      <c r="B27">
        <f>B$9</f>
        <v>0.04</v>
      </c>
      <c r="C27" s="6">
        <f>E9</f>
        <v>0.21060000000000001</v>
      </c>
      <c r="D27" s="6">
        <f>E11</f>
        <v>0.24709999999999999</v>
      </c>
      <c r="E27" s="6">
        <f>E10</f>
        <v>0.21890000000000001</v>
      </c>
      <c r="F27" s="6">
        <f>E12</f>
        <v>0.17499999999999999</v>
      </c>
      <c r="I27" s="6">
        <f>L9</f>
        <v>8.7999999999999995E-2</v>
      </c>
      <c r="J27" s="6">
        <f>L11</f>
        <v>0.12529999999999999</v>
      </c>
      <c r="K27" s="6">
        <f>L10</f>
        <v>8.77E-2</v>
      </c>
      <c r="L27" s="6">
        <f>L12</f>
        <v>0.12939999999999999</v>
      </c>
    </row>
    <row r="28" spans="1:12" x14ac:dyDescent="0.25">
      <c r="B28">
        <f>B$9</f>
        <v>0.04</v>
      </c>
      <c r="C28" s="6">
        <f>F9</f>
        <v>0.2218</v>
      </c>
      <c r="D28" s="6">
        <f>F11</f>
        <v>0.24479999999999999</v>
      </c>
      <c r="E28" s="6">
        <f>F10</f>
        <v>0.21099999999999999</v>
      </c>
      <c r="F28" s="6">
        <f>F12</f>
        <v>0.1671</v>
      </c>
      <c r="I28" s="6">
        <f>M9</f>
        <v>8.3099999999999993E-2</v>
      </c>
      <c r="J28" s="6">
        <f>M11</f>
        <v>0.1313</v>
      </c>
      <c r="K28" s="6">
        <f>M10</f>
        <v>8.3500000000000005E-2</v>
      </c>
      <c r="L28" s="6">
        <f>M12</f>
        <v>0.1361</v>
      </c>
    </row>
    <row r="29" spans="1:12" x14ac:dyDescent="0.25">
      <c r="B29">
        <f>B$9</f>
        <v>0.04</v>
      </c>
      <c r="C29" s="6">
        <f>G9</f>
        <v>0.2235</v>
      </c>
      <c r="D29" s="6">
        <f>G11</f>
        <v>0.24060000000000001</v>
      </c>
      <c r="E29" s="6">
        <f>G10</f>
        <v>0.19750000000000001</v>
      </c>
      <c r="F29" s="6">
        <f>G12</f>
        <v>0.1615</v>
      </c>
      <c r="I29" s="6">
        <f>N9</f>
        <v>8.8300000000000003E-2</v>
      </c>
      <c r="J29" s="6">
        <f>N11</f>
        <v>0.1217</v>
      </c>
      <c r="K29" s="6">
        <f>N10</f>
        <v>8.9300000000000004E-2</v>
      </c>
      <c r="L29" s="6">
        <f>N12</f>
        <v>0.1263</v>
      </c>
    </row>
    <row r="30" spans="1:12" x14ac:dyDescent="0.25">
      <c r="B30" s="23">
        <f>B$13</f>
        <v>0.1</v>
      </c>
      <c r="C30" s="6">
        <f>D13</f>
        <v>0.1651</v>
      </c>
      <c r="D30" s="6">
        <f>D15</f>
        <v>0.20349999999999999</v>
      </c>
      <c r="E30" s="6">
        <f>D14</f>
        <v>0.19900000000000001</v>
      </c>
      <c r="F30" s="6">
        <f>D16</f>
        <v>0.192</v>
      </c>
      <c r="I30" s="6">
        <f>K13</f>
        <v>0.1</v>
      </c>
      <c r="J30" s="6">
        <f>K15</f>
        <v>0.14480000000000001</v>
      </c>
      <c r="K30" s="6">
        <f>K14</f>
        <v>9.4600000000000004E-2</v>
      </c>
      <c r="L30" s="6">
        <f>K16</f>
        <v>0.1472</v>
      </c>
    </row>
    <row r="31" spans="1:12" x14ac:dyDescent="0.25">
      <c r="B31" s="23">
        <f>B$13</f>
        <v>0.1</v>
      </c>
      <c r="C31" s="6">
        <f>E13</f>
        <v>0.1837</v>
      </c>
      <c r="D31" s="6">
        <f>E15</f>
        <v>0.21590000000000001</v>
      </c>
      <c r="E31" s="6">
        <f>E14</f>
        <v>0.17879999999999999</v>
      </c>
      <c r="F31" s="6">
        <f>E16</f>
        <v>0.1792</v>
      </c>
      <c r="I31" s="6">
        <f>L13</f>
        <v>9.6500000000000002E-2</v>
      </c>
      <c r="J31" s="6">
        <f>L15</f>
        <v>0.14349999999999999</v>
      </c>
      <c r="K31" s="6">
        <f>L14</f>
        <v>9.7199999999999995E-2</v>
      </c>
      <c r="L31" s="6">
        <f>L16</f>
        <v>0.15129999999999999</v>
      </c>
    </row>
    <row r="32" spans="1:12" x14ac:dyDescent="0.25">
      <c r="B32" s="23">
        <f>B$13</f>
        <v>0.1</v>
      </c>
      <c r="C32" s="6">
        <f>F13</f>
        <v>0.1842</v>
      </c>
      <c r="D32" s="6">
        <f>F15</f>
        <v>0.21460000000000001</v>
      </c>
      <c r="E32" s="6">
        <f>F14</f>
        <v>0.16889999999999999</v>
      </c>
      <c r="F32" s="6">
        <f>F16</f>
        <v>0.17119999999999999</v>
      </c>
      <c r="I32" s="6">
        <f>M13</f>
        <v>9.6500000000000002E-2</v>
      </c>
      <c r="J32" s="6">
        <f>M15</f>
        <v>0.15</v>
      </c>
      <c r="K32" s="6">
        <f>M14</f>
        <v>9.9000000000000005E-2</v>
      </c>
      <c r="L32" s="6">
        <f>M16</f>
        <v>0.16009999999999999</v>
      </c>
    </row>
    <row r="33" spans="1:14" x14ac:dyDescent="0.25">
      <c r="B33" s="23">
        <f>B$13</f>
        <v>0.1</v>
      </c>
      <c r="C33" s="6">
        <f>G13</f>
        <v>0.18310000000000001</v>
      </c>
      <c r="D33" s="6">
        <f>G15</f>
        <v>0.216</v>
      </c>
      <c r="E33" s="6">
        <f>G14</f>
        <v>0.1636</v>
      </c>
      <c r="F33" s="6">
        <f>G16</f>
        <v>0.1668</v>
      </c>
      <c r="I33" s="6">
        <f>N13</f>
        <v>9.0999999999999998E-2</v>
      </c>
      <c r="J33" s="6">
        <f>N15</f>
        <v>0.15959999999999999</v>
      </c>
      <c r="K33" s="6">
        <f>N14</f>
        <v>9.4100000000000003E-2</v>
      </c>
      <c r="L33" s="6">
        <f>N16</f>
        <v>0.1721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0.24940000000000001</v>
      </c>
      <c r="D35" s="6">
        <f t="shared" ref="D35:F35" si="2">MAX(D22:D25)</f>
        <v>0.28910000000000002</v>
      </c>
      <c r="E35" s="6">
        <f t="shared" si="2"/>
        <v>0.26850000000000002</v>
      </c>
      <c r="F35" s="6">
        <f t="shared" si="2"/>
        <v>0.21160000000000001</v>
      </c>
      <c r="G35" s="6">
        <f>AVERAGE(C35,E35)</f>
        <v>0.25895000000000001</v>
      </c>
      <c r="H35" s="6">
        <f>AVERAGE(D35,F35)</f>
        <v>0.25035000000000002</v>
      </c>
      <c r="I35" s="6">
        <f>MAX(I22:I25)</f>
        <v>8.3900000000000002E-2</v>
      </c>
      <c r="J35" s="6">
        <f t="shared" ref="J35:L35" si="3">MAX(J22:J25)</f>
        <v>0.14899999999999999</v>
      </c>
      <c r="K35" s="6">
        <f t="shared" si="3"/>
        <v>8.4099999999999994E-2</v>
      </c>
      <c r="L35" s="6">
        <f t="shared" si="3"/>
        <v>0.15279999999999999</v>
      </c>
      <c r="M35" s="6">
        <f>AVERAGE(I35,K35)</f>
        <v>8.3999999999999991E-2</v>
      </c>
      <c r="N35" s="6">
        <f>AVERAGE(J35,L35)</f>
        <v>0.15089999999999998</v>
      </c>
    </row>
    <row r="36" spans="1:14" x14ac:dyDescent="0.25">
      <c r="B36">
        <f>B$9</f>
        <v>0.04</v>
      </c>
      <c r="C36" s="6">
        <f>MAX(C26:C29)</f>
        <v>0.2235</v>
      </c>
      <c r="D36" s="6">
        <f t="shared" ref="D36:F36" si="4">MAX(D26:D29)</f>
        <v>0.24709999999999999</v>
      </c>
      <c r="E36" s="6">
        <f t="shared" si="4"/>
        <v>0.2472</v>
      </c>
      <c r="F36" s="6">
        <f t="shared" si="4"/>
        <v>0.17849999999999999</v>
      </c>
      <c r="G36" s="6">
        <f t="shared" ref="G36:G37" si="5">AVERAGE(C36,E36)</f>
        <v>0.23535</v>
      </c>
      <c r="H36" s="6">
        <f t="shared" ref="H36:H37" si="6">AVERAGE(D36,F36)</f>
        <v>0.21279999999999999</v>
      </c>
      <c r="I36" s="6">
        <f>MAX(I26:I29)</f>
        <v>8.8300000000000003E-2</v>
      </c>
      <c r="J36" s="6">
        <f t="shared" ref="J36:L36" si="7">MAX(J26:J29)</f>
        <v>0.1313</v>
      </c>
      <c r="K36" s="6">
        <f t="shared" si="7"/>
        <v>8.9300000000000004E-2</v>
      </c>
      <c r="L36" s="6">
        <f t="shared" si="7"/>
        <v>0.1361</v>
      </c>
      <c r="M36" s="6">
        <f t="shared" ref="M36:M37" si="8">AVERAGE(I36,K36)</f>
        <v>8.8800000000000004E-2</v>
      </c>
      <c r="N36" s="6">
        <f t="shared" ref="N36:N37" si="9">AVERAGE(J36,L36)</f>
        <v>0.13369999999999999</v>
      </c>
    </row>
    <row r="37" spans="1:14" x14ac:dyDescent="0.25">
      <c r="B37" s="23">
        <f>B$13</f>
        <v>0.1</v>
      </c>
      <c r="C37" s="6">
        <f>MAX(C30:C33)</f>
        <v>0.1842</v>
      </c>
      <c r="D37" s="6">
        <f t="shared" ref="D37:F37" si="10">MAX(D30:D33)</f>
        <v>0.216</v>
      </c>
      <c r="E37" s="6">
        <f t="shared" si="10"/>
        <v>0.19900000000000001</v>
      </c>
      <c r="F37" s="6">
        <f t="shared" si="10"/>
        <v>0.192</v>
      </c>
      <c r="G37" s="6">
        <f t="shared" si="5"/>
        <v>0.19159999999999999</v>
      </c>
      <c r="H37" s="6">
        <f t="shared" si="6"/>
        <v>0.20400000000000001</v>
      </c>
      <c r="I37" s="6">
        <f>MAX(I30:I33)</f>
        <v>0.1</v>
      </c>
      <c r="J37" s="6">
        <f t="shared" ref="J37:L37" si="11">MAX(J30:J33)</f>
        <v>0.15959999999999999</v>
      </c>
      <c r="K37" s="6">
        <f t="shared" si="11"/>
        <v>9.9000000000000005E-2</v>
      </c>
      <c r="L37" s="6">
        <f t="shared" si="11"/>
        <v>0.1721</v>
      </c>
      <c r="M37" s="6">
        <f t="shared" si="8"/>
        <v>9.9500000000000005E-2</v>
      </c>
      <c r="N37" s="6">
        <f t="shared" si="9"/>
        <v>0.16585</v>
      </c>
    </row>
    <row r="39" spans="1:14" x14ac:dyDescent="0.25">
      <c r="A39" t="s">
        <v>49</v>
      </c>
      <c r="B39">
        <f>B22</f>
        <v>0.02</v>
      </c>
      <c r="C39" s="6">
        <f>MIN(C22:C25)</f>
        <v>0.23119999999999999</v>
      </c>
      <c r="D39" s="6">
        <f t="shared" ref="D39:F39" si="12">MIN(D22:D25)</f>
        <v>0.21</v>
      </c>
      <c r="E39" s="6">
        <f t="shared" si="12"/>
        <v>0.23469999999999999</v>
      </c>
      <c r="F39" s="6">
        <f t="shared" si="12"/>
        <v>0.17829999999999999</v>
      </c>
      <c r="G39" s="6">
        <f>AVERAGE(C39,E39)</f>
        <v>0.23294999999999999</v>
      </c>
      <c r="H39" s="6">
        <f>AVERAGE(D39,F39)</f>
        <v>0.19414999999999999</v>
      </c>
      <c r="I39" s="6">
        <f>MIN(I22:I25)</f>
        <v>7.6799999999999993E-2</v>
      </c>
      <c r="J39" s="6">
        <f t="shared" ref="J39:L39" si="13">MIN(J22:J25)</f>
        <v>0.13789999999999999</v>
      </c>
      <c r="K39" s="6">
        <f t="shared" si="13"/>
        <v>7.7100000000000002E-2</v>
      </c>
      <c r="L39" s="6">
        <f t="shared" si="13"/>
        <v>0.14019999999999999</v>
      </c>
      <c r="M39" s="6">
        <f>AVERAGE(I39,K39)</f>
        <v>7.6949999999999991E-2</v>
      </c>
      <c r="N39" s="6">
        <f>AVERAGE(J39,L39)</f>
        <v>0.13905000000000001</v>
      </c>
    </row>
    <row r="40" spans="1:14" x14ac:dyDescent="0.25">
      <c r="B40">
        <f>B26</f>
        <v>0.04</v>
      </c>
      <c r="C40" s="6">
        <f>MIN(C26:C29)</f>
        <v>0.16889999999999999</v>
      </c>
      <c r="D40" s="6">
        <f t="shared" ref="D40:F40" si="14">MIN(D26:D29)</f>
        <v>0.23699999999999999</v>
      </c>
      <c r="E40" s="6">
        <f t="shared" si="14"/>
        <v>0.19750000000000001</v>
      </c>
      <c r="F40" s="6">
        <f t="shared" si="14"/>
        <v>0.1615</v>
      </c>
      <c r="G40" s="6">
        <f t="shared" ref="G40:G41" si="15">AVERAGE(C40,E40)</f>
        <v>0.1832</v>
      </c>
      <c r="H40" s="6">
        <f t="shared" ref="H40:H41" si="16">AVERAGE(D40,F40)</f>
        <v>0.19924999999999998</v>
      </c>
      <c r="I40" s="6">
        <f>MIN(I26:I29)</f>
        <v>8.3099999999999993E-2</v>
      </c>
      <c r="J40" s="6">
        <f t="shared" ref="J40:L40" si="17">MIN(J26:J29)</f>
        <v>0.1178</v>
      </c>
      <c r="K40" s="6">
        <f t="shared" si="17"/>
        <v>8.2500000000000004E-2</v>
      </c>
      <c r="L40" s="6">
        <f t="shared" si="17"/>
        <v>0.12089999999999999</v>
      </c>
      <c r="M40" s="6">
        <f t="shared" ref="M40:M41" si="18">AVERAGE(I40,K40)</f>
        <v>8.2799999999999999E-2</v>
      </c>
      <c r="N40" s="6">
        <f t="shared" ref="N40:N41" si="19">AVERAGE(J40,L40)</f>
        <v>0.11935</v>
      </c>
    </row>
    <row r="41" spans="1:14" x14ac:dyDescent="0.25">
      <c r="B41" s="23">
        <f>B30</f>
        <v>0.1</v>
      </c>
      <c r="C41" s="6">
        <f>MIN(C30:C33)</f>
        <v>0.1651</v>
      </c>
      <c r="D41" s="6">
        <f t="shared" ref="D41:F41" si="20">MIN(D30:D33)</f>
        <v>0.20349999999999999</v>
      </c>
      <c r="E41" s="6">
        <f t="shared" si="20"/>
        <v>0.1636</v>
      </c>
      <c r="F41" s="6">
        <f t="shared" si="20"/>
        <v>0.1668</v>
      </c>
      <c r="G41" s="6">
        <f t="shared" si="15"/>
        <v>0.16435</v>
      </c>
      <c r="H41" s="6">
        <f t="shared" si="16"/>
        <v>0.18514999999999998</v>
      </c>
      <c r="I41" s="6">
        <f>MIN(I30:I33)</f>
        <v>9.0999999999999998E-2</v>
      </c>
      <c r="J41" s="6">
        <f t="shared" ref="J41:L41" si="21">MIN(J30:J33)</f>
        <v>0.14349999999999999</v>
      </c>
      <c r="K41" s="6">
        <f t="shared" si="21"/>
        <v>9.4100000000000003E-2</v>
      </c>
      <c r="L41" s="6">
        <f t="shared" si="21"/>
        <v>0.1472</v>
      </c>
      <c r="M41" s="6">
        <f t="shared" si="18"/>
        <v>9.2549999999999993E-2</v>
      </c>
      <c r="N41" s="6">
        <f t="shared" si="19"/>
        <v>0.14534999999999998</v>
      </c>
    </row>
    <row r="47" spans="1:14" x14ac:dyDescent="0.25">
      <c r="G47" s="82" t="s">
        <v>88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0.02</v>
      </c>
      <c r="J48" s="79"/>
      <c r="K48" s="79">
        <v>0.04</v>
      </c>
      <c r="L48" s="79"/>
      <c r="M48" s="89">
        <v>0.1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0.2412</v>
      </c>
      <c r="J50" s="41">
        <v>0.21</v>
      </c>
      <c r="K50" s="41">
        <v>0.16889999999999999</v>
      </c>
      <c r="L50" s="41">
        <v>0.23699999999999999</v>
      </c>
      <c r="M50" s="41">
        <v>0.1651</v>
      </c>
      <c r="N50" s="41">
        <v>0.20349999999999999</v>
      </c>
    </row>
    <row r="51" spans="7:14" x14ac:dyDescent="0.25">
      <c r="G51" s="79"/>
      <c r="H51" s="40" t="s">
        <v>78</v>
      </c>
      <c r="I51" s="41">
        <v>0.23119999999999999</v>
      </c>
      <c r="J51" s="41">
        <v>0.26379999999999998</v>
      </c>
      <c r="K51" s="41">
        <v>0.21060000000000001</v>
      </c>
      <c r="L51" s="41">
        <v>0.24709999999999999</v>
      </c>
      <c r="M51" s="41">
        <v>0.1837</v>
      </c>
      <c r="N51" s="41">
        <v>0.21590000000000001</v>
      </c>
    </row>
    <row r="52" spans="7:14" x14ac:dyDescent="0.25">
      <c r="G52" s="79"/>
      <c r="H52" s="40" t="s">
        <v>79</v>
      </c>
      <c r="I52" s="41">
        <v>0.24940000000000001</v>
      </c>
      <c r="J52" s="41">
        <v>0.26079999999999998</v>
      </c>
      <c r="K52" s="41">
        <v>0.2218</v>
      </c>
      <c r="L52" s="41">
        <v>0.24479999999999999</v>
      </c>
      <c r="M52" s="41">
        <v>0.1842</v>
      </c>
      <c r="N52" s="41">
        <v>0.21460000000000001</v>
      </c>
    </row>
    <row r="53" spans="7:14" x14ac:dyDescent="0.25">
      <c r="G53" s="79"/>
      <c r="H53" s="40" t="s">
        <v>80</v>
      </c>
      <c r="I53" s="41">
        <v>0.24779999999999999</v>
      </c>
      <c r="J53" s="41">
        <v>0.28910000000000002</v>
      </c>
      <c r="K53" s="41">
        <v>0.2235</v>
      </c>
      <c r="L53" s="41">
        <v>0.24060000000000001</v>
      </c>
      <c r="M53" s="41">
        <v>0.18310000000000001</v>
      </c>
      <c r="N53" s="41">
        <v>0.216</v>
      </c>
    </row>
    <row r="54" spans="7:14" x14ac:dyDescent="0.25">
      <c r="G54" s="79"/>
      <c r="H54" s="40" t="s">
        <v>25</v>
      </c>
      <c r="I54" s="42">
        <f t="shared" ref="I54:N54" si="22">AVERAGE(I50:I53)</f>
        <v>0.2424</v>
      </c>
      <c r="J54" s="42">
        <f t="shared" si="22"/>
        <v>0.25592499999999996</v>
      </c>
      <c r="K54" s="42">
        <f t="shared" si="22"/>
        <v>0.20619999999999999</v>
      </c>
      <c r="L54" s="42">
        <f t="shared" si="22"/>
        <v>0.24237500000000001</v>
      </c>
      <c r="M54" s="42">
        <f t="shared" si="22"/>
        <v>0.17902500000000002</v>
      </c>
      <c r="N54" s="42">
        <f t="shared" si="22"/>
        <v>0.21249999999999999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7.9200000000000007E-2</v>
      </c>
      <c r="J56" s="41">
        <v>0.14480000000000001</v>
      </c>
      <c r="K56" s="41">
        <v>8.5599999999999996E-2</v>
      </c>
      <c r="L56" s="41">
        <v>0.1178</v>
      </c>
      <c r="M56" s="41">
        <v>0.1</v>
      </c>
      <c r="N56" s="41">
        <v>0.14480000000000001</v>
      </c>
    </row>
    <row r="57" spans="7:14" x14ac:dyDescent="0.25">
      <c r="G57" s="79"/>
      <c r="H57" s="40" t="s">
        <v>78</v>
      </c>
      <c r="I57" s="41">
        <v>8.0299999999999996E-2</v>
      </c>
      <c r="J57" s="41">
        <v>0.13789999999999999</v>
      </c>
      <c r="K57" s="41">
        <v>8.7999999999999995E-2</v>
      </c>
      <c r="L57" s="41">
        <v>0.12529999999999999</v>
      </c>
      <c r="M57" s="41">
        <v>9.6500000000000002E-2</v>
      </c>
      <c r="N57" s="41">
        <v>0.14349999999999999</v>
      </c>
    </row>
    <row r="58" spans="7:14" x14ac:dyDescent="0.25">
      <c r="G58" s="79"/>
      <c r="H58" s="40" t="s">
        <v>79</v>
      </c>
      <c r="I58" s="41">
        <v>8.3900000000000002E-2</v>
      </c>
      <c r="J58" s="41">
        <v>0.14430000000000001</v>
      </c>
      <c r="K58" s="41">
        <v>8.3099999999999993E-2</v>
      </c>
      <c r="L58" s="41">
        <v>0.1313</v>
      </c>
      <c r="M58" s="41">
        <v>9.6500000000000002E-2</v>
      </c>
      <c r="N58" s="41">
        <v>0.15</v>
      </c>
    </row>
    <row r="59" spans="7:14" x14ac:dyDescent="0.25">
      <c r="G59" s="79"/>
      <c r="H59" s="40" t="s">
        <v>80</v>
      </c>
      <c r="I59" s="41">
        <v>7.6799999999999993E-2</v>
      </c>
      <c r="J59" s="41">
        <v>0.14899999999999999</v>
      </c>
      <c r="K59" s="41">
        <v>8.8300000000000003E-2</v>
      </c>
      <c r="L59" s="41">
        <v>0.1217</v>
      </c>
      <c r="M59" s="41">
        <v>9.0999999999999998E-2</v>
      </c>
      <c r="N59" s="41">
        <v>0.15959999999999999</v>
      </c>
    </row>
    <row r="60" spans="7:14" x14ac:dyDescent="0.25">
      <c r="G60" s="79"/>
      <c r="H60" s="40" t="s">
        <v>25</v>
      </c>
      <c r="I60" s="42">
        <f t="shared" ref="I60:N60" si="23">AVERAGE(I56:I59)</f>
        <v>8.0049999999999996E-2</v>
      </c>
      <c r="J60" s="42">
        <f t="shared" si="23"/>
        <v>0.14400000000000002</v>
      </c>
      <c r="K60" s="42">
        <f t="shared" si="23"/>
        <v>8.6249999999999993E-2</v>
      </c>
      <c r="L60" s="42">
        <f t="shared" si="23"/>
        <v>0.124025</v>
      </c>
      <c r="M60" s="42">
        <f t="shared" si="23"/>
        <v>9.6000000000000002E-2</v>
      </c>
      <c r="N60" s="42">
        <f t="shared" si="23"/>
        <v>0.149475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B13:B16"/>
    <mergeCell ref="C13:C14"/>
    <mergeCell ref="C15:C16"/>
    <mergeCell ref="A2:C4"/>
    <mergeCell ref="A5:A16"/>
    <mergeCell ref="B5:B8"/>
    <mergeCell ref="C5:C6"/>
    <mergeCell ref="C7:C8"/>
    <mergeCell ref="A1:O1"/>
    <mergeCell ref="R1:X1"/>
    <mergeCell ref="R2:T3"/>
    <mergeCell ref="U2:X2"/>
    <mergeCell ref="D2:I2"/>
    <mergeCell ref="K2:P2"/>
    <mergeCell ref="D3:I3"/>
    <mergeCell ref="K3:P3"/>
    <mergeCell ref="Z4:Z5"/>
    <mergeCell ref="Z6:Z7"/>
    <mergeCell ref="Z8:Z9"/>
    <mergeCell ref="S8:S9"/>
    <mergeCell ref="B9:B12"/>
    <mergeCell ref="C9:C10"/>
    <mergeCell ref="Y4:Y5"/>
    <mergeCell ref="Y6:Y7"/>
    <mergeCell ref="Y8:Y9"/>
    <mergeCell ref="R4:R9"/>
    <mergeCell ref="S4:S5"/>
    <mergeCell ref="S6:S7"/>
    <mergeCell ref="C11:C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9131-029E-4785-85E0-DC8B2AD4373A}">
  <sheetPr codeName="Sheet8"/>
  <dimension ref="A1:Z60"/>
  <sheetViews>
    <sheetView topLeftCell="G45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0.02</v>
      </c>
      <c r="T4" s="17" t="s">
        <v>3</v>
      </c>
      <c r="U4" s="17">
        <v>32</v>
      </c>
      <c r="V4" s="17">
        <v>35</v>
      </c>
      <c r="W4" s="17">
        <v>38</v>
      </c>
      <c r="X4" s="17">
        <v>42</v>
      </c>
      <c r="Y4" s="58">
        <v>0.57250000000000001</v>
      </c>
      <c r="Z4" s="58">
        <v>3.5000000000000003E-2</v>
      </c>
    </row>
    <row r="5" spans="1:26" x14ac:dyDescent="0.25">
      <c r="A5" s="69" t="s">
        <v>26</v>
      </c>
      <c r="B5" s="53">
        <v>0.02</v>
      </c>
      <c r="C5" s="59" t="s">
        <v>3</v>
      </c>
      <c r="D5" s="20">
        <v>0.35570000000000002</v>
      </c>
      <c r="E5" s="9">
        <v>0.51280000000000003</v>
      </c>
      <c r="F5" s="9">
        <v>0.5343</v>
      </c>
      <c r="G5" s="9">
        <v>0.56879999999999997</v>
      </c>
      <c r="H5" s="12">
        <f t="shared" ref="H5:H16" si="0">AVERAGE(D5:G5)</f>
        <v>0.4929</v>
      </c>
      <c r="I5" s="12">
        <v>0.5746</v>
      </c>
      <c r="K5" s="20">
        <v>0.25729999999999997</v>
      </c>
      <c r="L5" s="9">
        <v>0.2225</v>
      </c>
      <c r="M5" s="9">
        <v>0.22</v>
      </c>
      <c r="N5" s="9">
        <v>0.22539999999999999</v>
      </c>
      <c r="O5" s="12">
        <f t="shared" ref="O5:O16" si="1">AVERAGE(K5:N5)</f>
        <v>0.23130000000000001</v>
      </c>
      <c r="P5" s="12">
        <v>0.1188</v>
      </c>
      <c r="R5" s="76"/>
      <c r="S5" s="56"/>
      <c r="T5" s="17" t="s">
        <v>2</v>
      </c>
      <c r="U5" s="17">
        <v>34</v>
      </c>
      <c r="V5" s="17">
        <v>30</v>
      </c>
      <c r="W5" s="17">
        <v>33</v>
      </c>
      <c r="X5" s="17">
        <v>34</v>
      </c>
      <c r="Y5" s="58"/>
      <c r="Z5" s="58"/>
    </row>
    <row r="6" spans="1:26" x14ac:dyDescent="0.25">
      <c r="A6" s="70"/>
      <c r="B6" s="54"/>
      <c r="C6" s="60"/>
      <c r="D6" s="21">
        <v>0.3826</v>
      </c>
      <c r="E6" s="7">
        <v>0.35680000000000001</v>
      </c>
      <c r="F6" s="7">
        <v>0.33860000000000001</v>
      </c>
      <c r="G6" s="7">
        <v>0.33889999999999998</v>
      </c>
      <c r="H6" s="13">
        <f t="shared" si="0"/>
        <v>0.35422500000000001</v>
      </c>
      <c r="I6" s="13"/>
      <c r="K6" s="21">
        <v>0.25669999999999998</v>
      </c>
      <c r="L6" s="7">
        <v>0.22509999999999999</v>
      </c>
      <c r="M6" s="7">
        <v>0.22339999999999999</v>
      </c>
      <c r="N6" s="7">
        <v>0.2293</v>
      </c>
      <c r="O6" s="13">
        <f t="shared" si="1"/>
        <v>0.23362500000000003</v>
      </c>
      <c r="P6" s="13"/>
      <c r="R6" s="76"/>
      <c r="S6" s="56">
        <f>B9</f>
        <v>0.04</v>
      </c>
      <c r="T6" s="17" t="s">
        <v>3</v>
      </c>
      <c r="U6" s="17">
        <v>42</v>
      </c>
      <c r="V6" s="17">
        <v>34</v>
      </c>
      <c r="W6" s="17">
        <v>46</v>
      </c>
      <c r="X6" s="17">
        <v>43</v>
      </c>
      <c r="Y6" s="58">
        <v>0.57250000000000001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0.54969999999999997</v>
      </c>
      <c r="E7" s="9">
        <v>0.59989999999999999</v>
      </c>
      <c r="F7" s="9">
        <v>0.59370000000000001</v>
      </c>
      <c r="G7" s="9">
        <v>0.63439999999999996</v>
      </c>
      <c r="H7" s="14">
        <f t="shared" si="0"/>
        <v>0.59442499999999998</v>
      </c>
      <c r="I7" s="14">
        <v>0.79</v>
      </c>
      <c r="J7" s="8"/>
      <c r="K7" s="20">
        <v>0.28770000000000001</v>
      </c>
      <c r="L7" s="9">
        <v>0.29770000000000002</v>
      </c>
      <c r="M7" s="9">
        <v>0.31009999999999999</v>
      </c>
      <c r="N7" s="9">
        <v>0.28089999999999998</v>
      </c>
      <c r="O7" s="14">
        <f t="shared" si="1"/>
        <v>0.29409999999999997</v>
      </c>
      <c r="P7" s="14">
        <v>0.14749999999999999</v>
      </c>
      <c r="R7" s="76"/>
      <c r="S7" s="56"/>
      <c r="T7" s="17" t="s">
        <v>2</v>
      </c>
      <c r="U7" s="17">
        <v>33</v>
      </c>
      <c r="V7" s="17">
        <v>34</v>
      </c>
      <c r="W7" s="17">
        <v>34</v>
      </c>
      <c r="X7" s="17">
        <v>35</v>
      </c>
      <c r="Y7" s="58"/>
      <c r="Z7" s="58"/>
    </row>
    <row r="8" spans="1:26" x14ac:dyDescent="0.25">
      <c r="A8" s="70"/>
      <c r="B8" s="55"/>
      <c r="C8" s="60"/>
      <c r="D8" s="21">
        <v>0.68220000000000003</v>
      </c>
      <c r="E8" s="7">
        <v>0.61699999999999999</v>
      </c>
      <c r="F8" s="7">
        <v>0.59189999999999998</v>
      </c>
      <c r="G8" s="7">
        <v>0.56569999999999998</v>
      </c>
      <c r="H8" s="13">
        <f t="shared" si="0"/>
        <v>0.61419999999999997</v>
      </c>
      <c r="I8" s="13"/>
      <c r="J8" s="11"/>
      <c r="K8" s="21">
        <v>0.2863</v>
      </c>
      <c r="L8" s="7">
        <v>0.29749999999999999</v>
      </c>
      <c r="M8" s="7">
        <v>0.31009999999999999</v>
      </c>
      <c r="N8" s="7">
        <v>0.28179999999999999</v>
      </c>
      <c r="O8" s="13">
        <f t="shared" si="1"/>
        <v>0.29392499999999999</v>
      </c>
      <c r="P8" s="13"/>
      <c r="R8" s="76"/>
      <c r="S8" s="85">
        <f>B13</f>
        <v>0.1</v>
      </c>
      <c r="T8" s="17" t="s">
        <v>3</v>
      </c>
      <c r="U8" s="17">
        <v>31</v>
      </c>
      <c r="V8" s="17">
        <v>29</v>
      </c>
      <c r="W8" s="17">
        <v>35</v>
      </c>
      <c r="X8" s="17">
        <v>39</v>
      </c>
      <c r="Y8" s="72">
        <f>0.5725+(2*PI()*0.02039)</f>
        <v>0.70061414841339176</v>
      </c>
      <c r="Z8" s="57">
        <v>6.3E-2</v>
      </c>
    </row>
    <row r="9" spans="1:26" x14ac:dyDescent="0.25">
      <c r="A9" s="70"/>
      <c r="B9" s="53">
        <v>0.04</v>
      </c>
      <c r="C9" s="59" t="s">
        <v>3</v>
      </c>
      <c r="D9" s="20">
        <v>0.31740000000000002</v>
      </c>
      <c r="E9" s="9">
        <v>0.4607</v>
      </c>
      <c r="F9" s="9">
        <v>0.48409999999999997</v>
      </c>
      <c r="G9" s="9">
        <v>0.50209999999999999</v>
      </c>
      <c r="H9" s="12">
        <f t="shared" si="0"/>
        <v>0.44107499999999999</v>
      </c>
      <c r="I9" s="12">
        <v>0.56720000000000004</v>
      </c>
      <c r="K9" s="20">
        <v>0.18540000000000001</v>
      </c>
      <c r="L9" s="9">
        <v>0.1976</v>
      </c>
      <c r="M9" s="9">
        <v>0.1963</v>
      </c>
      <c r="N9" s="9">
        <v>0.20660000000000001</v>
      </c>
      <c r="O9" s="12">
        <f t="shared" si="1"/>
        <v>0.19647500000000001</v>
      </c>
      <c r="P9" s="12">
        <v>0.1153</v>
      </c>
      <c r="R9" s="76"/>
      <c r="S9" s="85"/>
      <c r="T9" s="17" t="s">
        <v>2</v>
      </c>
      <c r="U9" s="17">
        <v>33</v>
      </c>
      <c r="V9" s="17">
        <v>30</v>
      </c>
      <c r="W9" s="17">
        <v>33</v>
      </c>
      <c r="X9" s="17">
        <v>38</v>
      </c>
      <c r="Y9" s="72"/>
      <c r="Z9" s="57"/>
    </row>
    <row r="10" spans="1:26" x14ac:dyDescent="0.25">
      <c r="A10" s="70"/>
      <c r="B10" s="54"/>
      <c r="C10" s="60"/>
      <c r="D10" s="21">
        <v>0.44130000000000003</v>
      </c>
      <c r="E10" s="7">
        <v>0.39129999999999998</v>
      </c>
      <c r="F10" s="7">
        <v>0.37819999999999998</v>
      </c>
      <c r="G10" s="7">
        <v>0.36909999999999998</v>
      </c>
      <c r="H10" s="13">
        <f t="shared" si="0"/>
        <v>0.39497499999999997</v>
      </c>
      <c r="I10" s="13"/>
      <c r="K10" s="21">
        <v>0.182</v>
      </c>
      <c r="L10" s="7">
        <v>0.1993</v>
      </c>
      <c r="M10" s="7">
        <v>0.19889999999999999</v>
      </c>
      <c r="N10" s="7">
        <v>0.21010000000000001</v>
      </c>
      <c r="O10" s="13">
        <f t="shared" si="1"/>
        <v>0.197575</v>
      </c>
      <c r="P10" s="13"/>
    </row>
    <row r="11" spans="1:26" x14ac:dyDescent="0.25">
      <c r="A11" s="70"/>
      <c r="B11" s="54"/>
      <c r="C11" s="59" t="s">
        <v>2</v>
      </c>
      <c r="D11" s="20">
        <v>0.37519999999999998</v>
      </c>
      <c r="E11" s="9">
        <v>0.47599999999999998</v>
      </c>
      <c r="F11" s="9">
        <v>0.50700000000000001</v>
      </c>
      <c r="G11" s="9">
        <v>0.51200000000000001</v>
      </c>
      <c r="H11" s="12">
        <f t="shared" si="0"/>
        <v>0.46755000000000002</v>
      </c>
      <c r="I11" s="12">
        <v>0.65280000000000005</v>
      </c>
      <c r="K11" s="20">
        <v>0.2341</v>
      </c>
      <c r="L11" s="9">
        <v>0.2155</v>
      </c>
      <c r="M11" s="9">
        <v>0.26719999999999999</v>
      </c>
      <c r="N11" s="9">
        <v>0.21909999999999999</v>
      </c>
      <c r="O11" s="12">
        <f t="shared" si="1"/>
        <v>0.23397499999999999</v>
      </c>
      <c r="P11" s="12">
        <v>0.1197</v>
      </c>
    </row>
    <row r="12" spans="1:26" x14ac:dyDescent="0.25">
      <c r="A12" s="70"/>
      <c r="B12" s="55"/>
      <c r="C12" s="60"/>
      <c r="D12" s="21">
        <v>0.45689999999999997</v>
      </c>
      <c r="E12" s="7">
        <v>0.40679999999999999</v>
      </c>
      <c r="F12" s="7">
        <v>0.37480000000000002</v>
      </c>
      <c r="G12" s="7">
        <v>0.35470000000000002</v>
      </c>
      <c r="H12" s="13">
        <f t="shared" si="0"/>
        <v>0.39829999999999999</v>
      </c>
      <c r="I12" s="13"/>
      <c r="K12" s="21">
        <v>0.23180000000000001</v>
      </c>
      <c r="L12" s="7">
        <v>0.2172</v>
      </c>
      <c r="M12" s="7">
        <v>0.27129999999999999</v>
      </c>
      <c r="N12" s="7">
        <v>0.22339999999999999</v>
      </c>
      <c r="O12" s="13">
        <f t="shared" si="1"/>
        <v>0.235925</v>
      </c>
      <c r="P12" s="13"/>
    </row>
    <row r="13" spans="1:26" x14ac:dyDescent="0.25">
      <c r="A13" s="70"/>
      <c r="B13" s="86">
        <v>0.1</v>
      </c>
      <c r="C13" s="59" t="s">
        <v>3</v>
      </c>
      <c r="D13" s="20">
        <v>0.32429999999999998</v>
      </c>
      <c r="E13" s="9">
        <v>0.41970000000000002</v>
      </c>
      <c r="F13" s="9">
        <v>0.43259999999999998</v>
      </c>
      <c r="G13" s="9">
        <v>0.43430000000000002</v>
      </c>
      <c r="H13" s="12">
        <f t="shared" si="0"/>
        <v>0.402725</v>
      </c>
      <c r="I13" s="12">
        <v>0.52249999999999996</v>
      </c>
      <c r="K13" s="20">
        <v>0.19789999999999999</v>
      </c>
      <c r="L13" s="9">
        <v>0.20649999999999999</v>
      </c>
      <c r="M13" s="9">
        <v>0.20910000000000001</v>
      </c>
      <c r="N13" s="9">
        <v>0.2079</v>
      </c>
      <c r="O13" s="12">
        <f t="shared" si="1"/>
        <v>0.20534999999999998</v>
      </c>
      <c r="P13" s="12">
        <v>0.10100000000000001</v>
      </c>
    </row>
    <row r="14" spans="1:26" x14ac:dyDescent="0.25">
      <c r="A14" s="70"/>
      <c r="B14" s="87"/>
      <c r="C14" s="60"/>
      <c r="D14" s="21">
        <v>0.43030000000000002</v>
      </c>
      <c r="E14" s="7">
        <v>0.39329999999999998</v>
      </c>
      <c r="F14" s="7">
        <v>0.37840000000000001</v>
      </c>
      <c r="G14" s="7">
        <v>0.37140000000000001</v>
      </c>
      <c r="H14" s="13">
        <f t="shared" si="0"/>
        <v>0.39334999999999998</v>
      </c>
      <c r="I14" s="13"/>
      <c r="K14" s="21">
        <v>0.188</v>
      </c>
      <c r="L14" s="7">
        <v>0.20880000000000001</v>
      </c>
      <c r="M14" s="7">
        <v>0.21390000000000001</v>
      </c>
      <c r="N14" s="7">
        <v>0.2135</v>
      </c>
      <c r="O14" s="13">
        <f>AVERAGE(K14:N14)</f>
        <v>0.20605000000000001</v>
      </c>
      <c r="P14" s="13"/>
    </row>
    <row r="15" spans="1:26" x14ac:dyDescent="0.25">
      <c r="A15" s="70"/>
      <c r="B15" s="87"/>
      <c r="C15" s="59" t="s">
        <v>2</v>
      </c>
      <c r="D15" s="20">
        <v>0.36220000000000002</v>
      </c>
      <c r="E15" s="9">
        <v>0.44269999999999998</v>
      </c>
      <c r="F15" s="9">
        <v>0.44779999999999998</v>
      </c>
      <c r="G15" s="9">
        <v>0.45169999999999999</v>
      </c>
      <c r="H15" s="12">
        <f t="shared" si="0"/>
        <v>0.42609999999999998</v>
      </c>
      <c r="I15" s="12">
        <v>0.58520000000000005</v>
      </c>
      <c r="K15" s="20">
        <v>0.2177</v>
      </c>
      <c r="L15" s="9">
        <v>0.1953</v>
      </c>
      <c r="M15" s="9">
        <v>0.20119999999999999</v>
      </c>
      <c r="N15" s="9">
        <v>0.21240000000000001</v>
      </c>
      <c r="O15" s="12">
        <f t="shared" si="1"/>
        <v>0.20665000000000003</v>
      </c>
      <c r="P15" s="12">
        <v>0.11509999999999999</v>
      </c>
    </row>
    <row r="16" spans="1:26" x14ac:dyDescent="0.25">
      <c r="A16" s="71"/>
      <c r="B16" s="88"/>
      <c r="C16" s="60"/>
      <c r="D16" s="21">
        <v>0.39529999999999998</v>
      </c>
      <c r="E16" s="7">
        <v>0.36580000000000001</v>
      </c>
      <c r="F16" s="7">
        <v>0.34939999999999999</v>
      </c>
      <c r="G16" s="7">
        <v>0.3417</v>
      </c>
      <c r="H16" s="13">
        <f t="shared" si="0"/>
        <v>0.36304999999999998</v>
      </c>
      <c r="I16" s="13"/>
      <c r="K16" s="21">
        <v>0.21440000000000001</v>
      </c>
      <c r="L16" s="7">
        <v>0.20169999999999999</v>
      </c>
      <c r="M16" s="7">
        <v>0.21</v>
      </c>
      <c r="N16" s="7">
        <v>0.223</v>
      </c>
      <c r="O16" s="13">
        <f t="shared" si="1"/>
        <v>0.21227499999999999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0.35570000000000002</v>
      </c>
      <c r="D22" s="6">
        <f>D7</f>
        <v>0.54969999999999997</v>
      </c>
      <c r="E22" s="6">
        <f>D6</f>
        <v>0.3826</v>
      </c>
      <c r="F22" s="6">
        <f>D8</f>
        <v>0.68220000000000003</v>
      </c>
      <c r="I22" s="6">
        <f>K5</f>
        <v>0.25729999999999997</v>
      </c>
      <c r="J22" s="6">
        <f>K7</f>
        <v>0.28770000000000001</v>
      </c>
      <c r="K22" s="6">
        <f>K6</f>
        <v>0.25669999999999998</v>
      </c>
      <c r="L22" s="6">
        <f>K8</f>
        <v>0.2863</v>
      </c>
    </row>
    <row r="23" spans="1:12" x14ac:dyDescent="0.25">
      <c r="B23">
        <f>B$5</f>
        <v>0.02</v>
      </c>
      <c r="C23" s="6">
        <f>E5</f>
        <v>0.51280000000000003</v>
      </c>
      <c r="D23" s="6">
        <f>E7</f>
        <v>0.59989999999999999</v>
      </c>
      <c r="E23" s="6">
        <f>E6</f>
        <v>0.35680000000000001</v>
      </c>
      <c r="F23" s="6">
        <f>E8</f>
        <v>0.61699999999999999</v>
      </c>
      <c r="I23" s="6">
        <f>L5</f>
        <v>0.2225</v>
      </c>
      <c r="J23" s="6">
        <f>L7</f>
        <v>0.29770000000000002</v>
      </c>
      <c r="K23" s="6">
        <f>L6</f>
        <v>0.22509999999999999</v>
      </c>
      <c r="L23" s="6">
        <f>L8</f>
        <v>0.29749999999999999</v>
      </c>
    </row>
    <row r="24" spans="1:12" x14ac:dyDescent="0.25">
      <c r="B24">
        <f>B$5</f>
        <v>0.02</v>
      </c>
      <c r="C24" s="6">
        <f>F5</f>
        <v>0.5343</v>
      </c>
      <c r="D24" s="6">
        <f>F7</f>
        <v>0.59370000000000001</v>
      </c>
      <c r="E24" s="6">
        <f>F6</f>
        <v>0.33860000000000001</v>
      </c>
      <c r="F24" s="6">
        <f>F8</f>
        <v>0.59189999999999998</v>
      </c>
      <c r="I24" s="6">
        <f>M5</f>
        <v>0.22</v>
      </c>
      <c r="J24" s="6">
        <f>M7</f>
        <v>0.31009999999999999</v>
      </c>
      <c r="K24" s="6">
        <f>M6</f>
        <v>0.22339999999999999</v>
      </c>
      <c r="L24" s="6">
        <f>M8</f>
        <v>0.31009999999999999</v>
      </c>
    </row>
    <row r="25" spans="1:12" x14ac:dyDescent="0.25">
      <c r="B25">
        <f>B$5</f>
        <v>0.02</v>
      </c>
      <c r="C25" s="6">
        <f>G5</f>
        <v>0.56879999999999997</v>
      </c>
      <c r="D25" s="6">
        <f>G7</f>
        <v>0.63439999999999996</v>
      </c>
      <c r="E25" s="6">
        <f>G6</f>
        <v>0.33889999999999998</v>
      </c>
      <c r="F25" s="6">
        <f>G8</f>
        <v>0.56569999999999998</v>
      </c>
      <c r="I25" s="6">
        <f>N5</f>
        <v>0.22539999999999999</v>
      </c>
      <c r="J25" s="6">
        <f>N7</f>
        <v>0.28089999999999998</v>
      </c>
      <c r="K25" s="6">
        <f>N6</f>
        <v>0.2293</v>
      </c>
      <c r="L25" s="6">
        <f>N8</f>
        <v>0.28179999999999999</v>
      </c>
    </row>
    <row r="26" spans="1:12" x14ac:dyDescent="0.25">
      <c r="B26">
        <f>B$9</f>
        <v>0.04</v>
      </c>
      <c r="C26" s="6">
        <f>D9</f>
        <v>0.31740000000000002</v>
      </c>
      <c r="D26" s="6">
        <f>D11</f>
        <v>0.37519999999999998</v>
      </c>
      <c r="E26" s="6">
        <f>D10</f>
        <v>0.44130000000000003</v>
      </c>
      <c r="F26" s="6">
        <f>D12</f>
        <v>0.45689999999999997</v>
      </c>
      <c r="I26" s="6">
        <f>K9</f>
        <v>0.18540000000000001</v>
      </c>
      <c r="J26" s="6">
        <f>K11</f>
        <v>0.2341</v>
      </c>
      <c r="K26" s="6">
        <f>K10</f>
        <v>0.182</v>
      </c>
      <c r="L26" s="6">
        <f>K12</f>
        <v>0.23180000000000001</v>
      </c>
    </row>
    <row r="27" spans="1:12" x14ac:dyDescent="0.25">
      <c r="B27">
        <f>B$9</f>
        <v>0.04</v>
      </c>
      <c r="C27" s="6">
        <f>E9</f>
        <v>0.4607</v>
      </c>
      <c r="D27" s="6">
        <f>E11</f>
        <v>0.47599999999999998</v>
      </c>
      <c r="E27" s="6">
        <f>E10</f>
        <v>0.39129999999999998</v>
      </c>
      <c r="F27" s="6">
        <f>E12</f>
        <v>0.40679999999999999</v>
      </c>
      <c r="I27" s="6">
        <f>L9</f>
        <v>0.1976</v>
      </c>
      <c r="J27" s="6">
        <f>L11</f>
        <v>0.2155</v>
      </c>
      <c r="K27" s="6">
        <f>L10</f>
        <v>0.1993</v>
      </c>
      <c r="L27" s="6">
        <f>L12</f>
        <v>0.2172</v>
      </c>
    </row>
    <row r="28" spans="1:12" x14ac:dyDescent="0.25">
      <c r="B28">
        <f>B$9</f>
        <v>0.04</v>
      </c>
      <c r="C28" s="6">
        <f>F9</f>
        <v>0.48409999999999997</v>
      </c>
      <c r="D28" s="6">
        <f>F11</f>
        <v>0.50700000000000001</v>
      </c>
      <c r="E28" s="6">
        <f>F10</f>
        <v>0.37819999999999998</v>
      </c>
      <c r="F28" s="6">
        <f>F12</f>
        <v>0.37480000000000002</v>
      </c>
      <c r="I28" s="6">
        <f>M9</f>
        <v>0.1963</v>
      </c>
      <c r="J28" s="6">
        <f>M11</f>
        <v>0.26719999999999999</v>
      </c>
      <c r="K28" s="6">
        <f>M10</f>
        <v>0.19889999999999999</v>
      </c>
      <c r="L28" s="6">
        <f>M12</f>
        <v>0.27129999999999999</v>
      </c>
    </row>
    <row r="29" spans="1:12" x14ac:dyDescent="0.25">
      <c r="B29">
        <f>B$9</f>
        <v>0.04</v>
      </c>
      <c r="C29" s="6">
        <f>G9</f>
        <v>0.50209999999999999</v>
      </c>
      <c r="D29" s="6">
        <f>G11</f>
        <v>0.51200000000000001</v>
      </c>
      <c r="E29" s="6">
        <f>G10</f>
        <v>0.36909999999999998</v>
      </c>
      <c r="F29" s="6">
        <f>G12</f>
        <v>0.35470000000000002</v>
      </c>
      <c r="I29" s="6">
        <f>N9</f>
        <v>0.20660000000000001</v>
      </c>
      <c r="J29" s="6">
        <f>N11</f>
        <v>0.21909999999999999</v>
      </c>
      <c r="K29" s="6">
        <f>N10</f>
        <v>0.21010000000000001</v>
      </c>
      <c r="L29" s="6">
        <f>N12</f>
        <v>0.22339999999999999</v>
      </c>
    </row>
    <row r="30" spans="1:12" x14ac:dyDescent="0.25">
      <c r="B30" s="23">
        <f>B$13</f>
        <v>0.1</v>
      </c>
      <c r="C30" s="6">
        <f>D13</f>
        <v>0.32429999999999998</v>
      </c>
      <c r="D30" s="6">
        <f>D15</f>
        <v>0.36220000000000002</v>
      </c>
      <c r="E30" s="6">
        <f>D14</f>
        <v>0.43030000000000002</v>
      </c>
      <c r="F30" s="6">
        <f>D16</f>
        <v>0.39529999999999998</v>
      </c>
      <c r="I30" s="6">
        <f>K13</f>
        <v>0.19789999999999999</v>
      </c>
      <c r="J30" s="6">
        <f>K15</f>
        <v>0.2177</v>
      </c>
      <c r="K30" s="6">
        <f>K14</f>
        <v>0.188</v>
      </c>
      <c r="L30" s="6">
        <f>K16</f>
        <v>0.21440000000000001</v>
      </c>
    </row>
    <row r="31" spans="1:12" x14ac:dyDescent="0.25">
      <c r="B31" s="23">
        <f>B$13</f>
        <v>0.1</v>
      </c>
      <c r="C31" s="6">
        <f>E13</f>
        <v>0.41970000000000002</v>
      </c>
      <c r="D31" s="6">
        <f>E15</f>
        <v>0.44269999999999998</v>
      </c>
      <c r="E31" s="6">
        <f>E14</f>
        <v>0.39329999999999998</v>
      </c>
      <c r="F31" s="6">
        <f>E16</f>
        <v>0.36580000000000001</v>
      </c>
      <c r="I31" s="6">
        <f>L13</f>
        <v>0.20649999999999999</v>
      </c>
      <c r="J31" s="6">
        <f>L15</f>
        <v>0.1953</v>
      </c>
      <c r="K31" s="6">
        <f>L14</f>
        <v>0.20880000000000001</v>
      </c>
      <c r="L31" s="6">
        <f>L16</f>
        <v>0.20169999999999999</v>
      </c>
    </row>
    <row r="32" spans="1:12" x14ac:dyDescent="0.25">
      <c r="B32" s="23">
        <f>B$13</f>
        <v>0.1</v>
      </c>
      <c r="C32" s="6">
        <f>F13</f>
        <v>0.43259999999999998</v>
      </c>
      <c r="D32" s="6">
        <f>F15</f>
        <v>0.44779999999999998</v>
      </c>
      <c r="E32" s="6">
        <f>F14</f>
        <v>0.37840000000000001</v>
      </c>
      <c r="F32" s="6">
        <f>F16</f>
        <v>0.34939999999999999</v>
      </c>
      <c r="I32" s="6">
        <f>M13</f>
        <v>0.20910000000000001</v>
      </c>
      <c r="J32" s="6">
        <f>M15</f>
        <v>0.20119999999999999</v>
      </c>
      <c r="K32" s="6">
        <f>M14</f>
        <v>0.21390000000000001</v>
      </c>
      <c r="L32" s="6">
        <f>M16</f>
        <v>0.21</v>
      </c>
    </row>
    <row r="33" spans="1:14" x14ac:dyDescent="0.25">
      <c r="B33" s="23">
        <f>B$13</f>
        <v>0.1</v>
      </c>
      <c r="C33" s="6">
        <f>G13</f>
        <v>0.43430000000000002</v>
      </c>
      <c r="D33" s="6">
        <f>G15</f>
        <v>0.45169999999999999</v>
      </c>
      <c r="E33" s="6">
        <f>G14</f>
        <v>0.37140000000000001</v>
      </c>
      <c r="F33" s="6">
        <f>G16</f>
        <v>0.3417</v>
      </c>
      <c r="I33" s="6">
        <f>N13</f>
        <v>0.2079</v>
      </c>
      <c r="J33" s="6">
        <f>N15</f>
        <v>0.21240000000000001</v>
      </c>
      <c r="K33" s="6">
        <f>N14</f>
        <v>0.2135</v>
      </c>
      <c r="L33" s="6">
        <f>N16</f>
        <v>0.223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0.56879999999999997</v>
      </c>
      <c r="D35" s="6">
        <f t="shared" ref="D35:F35" si="2">MAX(D22:D25)</f>
        <v>0.63439999999999996</v>
      </c>
      <c r="E35" s="6">
        <f t="shared" si="2"/>
        <v>0.3826</v>
      </c>
      <c r="F35" s="6">
        <f t="shared" si="2"/>
        <v>0.68220000000000003</v>
      </c>
      <c r="G35" s="6">
        <f>AVERAGE(C35,E35)</f>
        <v>0.47570000000000001</v>
      </c>
      <c r="H35" s="6">
        <f>AVERAGE(D35,F35)</f>
        <v>0.6583</v>
      </c>
      <c r="I35" s="6">
        <f>MAX(I22:I25)</f>
        <v>0.25729999999999997</v>
      </c>
      <c r="J35" s="6">
        <f t="shared" ref="J35:L35" si="3">MAX(J22:J25)</f>
        <v>0.31009999999999999</v>
      </c>
      <c r="K35" s="6">
        <f t="shared" si="3"/>
        <v>0.25669999999999998</v>
      </c>
      <c r="L35" s="6">
        <f t="shared" si="3"/>
        <v>0.31009999999999999</v>
      </c>
      <c r="M35" s="6">
        <f>AVERAGE(I35,K35)</f>
        <v>0.25700000000000001</v>
      </c>
      <c r="N35" s="6">
        <f>AVERAGE(J35,L35)</f>
        <v>0.31009999999999999</v>
      </c>
    </row>
    <row r="36" spans="1:14" x14ac:dyDescent="0.25">
      <c r="B36">
        <f>B$9</f>
        <v>0.04</v>
      </c>
      <c r="C36" s="6">
        <f>MAX(C26:C29)</f>
        <v>0.50209999999999999</v>
      </c>
      <c r="D36" s="6">
        <f t="shared" ref="D36:F36" si="4">MAX(D26:D29)</f>
        <v>0.51200000000000001</v>
      </c>
      <c r="E36" s="6">
        <f t="shared" si="4"/>
        <v>0.44130000000000003</v>
      </c>
      <c r="F36" s="6">
        <f t="shared" si="4"/>
        <v>0.45689999999999997</v>
      </c>
      <c r="G36" s="6">
        <f t="shared" ref="G36:G37" si="5">AVERAGE(C36,E36)</f>
        <v>0.47170000000000001</v>
      </c>
      <c r="H36" s="6">
        <f t="shared" ref="H36:H37" si="6">AVERAGE(D36,F36)</f>
        <v>0.48444999999999999</v>
      </c>
      <c r="I36" s="6">
        <f>MAX(I26:I29)</f>
        <v>0.20660000000000001</v>
      </c>
      <c r="J36" s="6">
        <f t="shared" ref="J36:L36" si="7">MAX(J26:J29)</f>
        <v>0.26719999999999999</v>
      </c>
      <c r="K36" s="6">
        <f t="shared" si="7"/>
        <v>0.21010000000000001</v>
      </c>
      <c r="L36" s="6">
        <f t="shared" si="7"/>
        <v>0.27129999999999999</v>
      </c>
      <c r="M36" s="6">
        <f t="shared" ref="M36:M37" si="8">AVERAGE(I36,K36)</f>
        <v>0.20835000000000001</v>
      </c>
      <c r="N36" s="6">
        <f t="shared" ref="N36:N37" si="9">AVERAGE(J36,L36)</f>
        <v>0.26924999999999999</v>
      </c>
    </row>
    <row r="37" spans="1:14" x14ac:dyDescent="0.25">
      <c r="B37" s="23">
        <f>B$13</f>
        <v>0.1</v>
      </c>
      <c r="C37" s="6">
        <f>MAX(C30:C33)</f>
        <v>0.43430000000000002</v>
      </c>
      <c r="D37" s="6">
        <f t="shared" ref="D37:F37" si="10">MAX(D30:D33)</f>
        <v>0.45169999999999999</v>
      </c>
      <c r="E37" s="6">
        <f t="shared" si="10"/>
        <v>0.43030000000000002</v>
      </c>
      <c r="F37" s="6">
        <f t="shared" si="10"/>
        <v>0.39529999999999998</v>
      </c>
      <c r="G37" s="6">
        <f t="shared" si="5"/>
        <v>0.43230000000000002</v>
      </c>
      <c r="H37" s="6">
        <f t="shared" si="6"/>
        <v>0.42349999999999999</v>
      </c>
      <c r="I37" s="6">
        <f>MAX(I30:I33)</f>
        <v>0.20910000000000001</v>
      </c>
      <c r="J37" s="6">
        <f t="shared" ref="J37:L37" si="11">MAX(J30:J33)</f>
        <v>0.2177</v>
      </c>
      <c r="K37" s="6">
        <f t="shared" si="11"/>
        <v>0.21390000000000001</v>
      </c>
      <c r="L37" s="6">
        <f t="shared" si="11"/>
        <v>0.223</v>
      </c>
      <c r="M37" s="6">
        <f t="shared" si="8"/>
        <v>0.21150000000000002</v>
      </c>
      <c r="N37" s="6">
        <f t="shared" si="9"/>
        <v>0.22034999999999999</v>
      </c>
    </row>
    <row r="39" spans="1:14" x14ac:dyDescent="0.25">
      <c r="A39" t="s">
        <v>49</v>
      </c>
      <c r="B39">
        <f>B22</f>
        <v>0.02</v>
      </c>
      <c r="C39" s="6">
        <f>MIN(C22:C25)</f>
        <v>0.35570000000000002</v>
      </c>
      <c r="D39" s="6">
        <f t="shared" ref="D39:F39" si="12">MIN(D22:D25)</f>
        <v>0.54969999999999997</v>
      </c>
      <c r="E39" s="6">
        <f t="shared" si="12"/>
        <v>0.33860000000000001</v>
      </c>
      <c r="F39" s="6">
        <f t="shared" si="12"/>
        <v>0.56569999999999998</v>
      </c>
      <c r="G39" s="6">
        <f>AVERAGE(C39,E39)</f>
        <v>0.34715000000000001</v>
      </c>
      <c r="H39" s="6">
        <f>AVERAGE(D39,F39)</f>
        <v>0.55769999999999997</v>
      </c>
      <c r="I39" s="6">
        <f>MIN(I22:I25)</f>
        <v>0.22</v>
      </c>
      <c r="J39" s="6">
        <f t="shared" ref="J39:L39" si="13">MIN(J22:J25)</f>
        <v>0.28089999999999998</v>
      </c>
      <c r="K39" s="6">
        <f t="shared" si="13"/>
        <v>0.22339999999999999</v>
      </c>
      <c r="L39" s="6">
        <f t="shared" si="13"/>
        <v>0.28179999999999999</v>
      </c>
      <c r="M39" s="6">
        <f>AVERAGE(I39,K39)</f>
        <v>0.22170000000000001</v>
      </c>
      <c r="N39" s="6">
        <f>AVERAGE(J39,L39)</f>
        <v>0.28134999999999999</v>
      </c>
    </row>
    <row r="40" spans="1:14" x14ac:dyDescent="0.25">
      <c r="B40">
        <f>B26</f>
        <v>0.04</v>
      </c>
      <c r="C40" s="6">
        <f>MIN(C26:C29)</f>
        <v>0.31740000000000002</v>
      </c>
      <c r="D40" s="6">
        <f t="shared" ref="D40:F40" si="14">MIN(D26:D29)</f>
        <v>0.37519999999999998</v>
      </c>
      <c r="E40" s="6">
        <f t="shared" si="14"/>
        <v>0.36909999999999998</v>
      </c>
      <c r="F40" s="6">
        <f t="shared" si="14"/>
        <v>0.35470000000000002</v>
      </c>
      <c r="G40" s="6">
        <f t="shared" ref="G40:G41" si="15">AVERAGE(C40,E40)</f>
        <v>0.34325</v>
      </c>
      <c r="H40" s="6">
        <f t="shared" ref="H40:H41" si="16">AVERAGE(D40,F40)</f>
        <v>0.36495</v>
      </c>
      <c r="I40" s="6">
        <f>MIN(I26:I29)</f>
        <v>0.18540000000000001</v>
      </c>
      <c r="J40" s="6">
        <f t="shared" ref="J40:L40" si="17">MIN(J26:J29)</f>
        <v>0.2155</v>
      </c>
      <c r="K40" s="6">
        <f t="shared" si="17"/>
        <v>0.182</v>
      </c>
      <c r="L40" s="6">
        <f t="shared" si="17"/>
        <v>0.2172</v>
      </c>
      <c r="M40" s="6">
        <f t="shared" ref="M40:M41" si="18">AVERAGE(I40,K40)</f>
        <v>0.1837</v>
      </c>
      <c r="N40" s="6">
        <f t="shared" ref="N40:N41" si="19">AVERAGE(J40,L40)</f>
        <v>0.21634999999999999</v>
      </c>
    </row>
    <row r="41" spans="1:14" x14ac:dyDescent="0.25">
      <c r="B41" s="23">
        <f>B30</f>
        <v>0.1</v>
      </c>
      <c r="C41" s="6">
        <f>MIN(C30:C33)</f>
        <v>0.32429999999999998</v>
      </c>
      <c r="D41" s="6">
        <f t="shared" ref="D41:F41" si="20">MIN(D30:D33)</f>
        <v>0.36220000000000002</v>
      </c>
      <c r="E41" s="6">
        <f t="shared" si="20"/>
        <v>0.37140000000000001</v>
      </c>
      <c r="F41" s="6">
        <f t="shared" si="20"/>
        <v>0.3417</v>
      </c>
      <c r="G41" s="6">
        <f t="shared" si="15"/>
        <v>0.34784999999999999</v>
      </c>
      <c r="H41" s="6">
        <f t="shared" si="16"/>
        <v>0.35194999999999999</v>
      </c>
      <c r="I41" s="6">
        <f>MIN(I30:I33)</f>
        <v>0.19789999999999999</v>
      </c>
      <c r="J41" s="6">
        <f t="shared" ref="J41:L41" si="21">MIN(J30:J33)</f>
        <v>0.1953</v>
      </c>
      <c r="K41" s="6">
        <f t="shared" si="21"/>
        <v>0.188</v>
      </c>
      <c r="L41" s="6">
        <f t="shared" si="21"/>
        <v>0.20169999999999999</v>
      </c>
      <c r="M41" s="6">
        <f t="shared" si="18"/>
        <v>0.19295000000000001</v>
      </c>
      <c r="N41" s="6">
        <f t="shared" si="19"/>
        <v>0.19850000000000001</v>
      </c>
    </row>
    <row r="47" spans="1:14" x14ac:dyDescent="0.25">
      <c r="G47" s="82" t="s">
        <v>89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0.02</v>
      </c>
      <c r="J48" s="79"/>
      <c r="K48" s="79">
        <v>0.04</v>
      </c>
      <c r="L48" s="79"/>
      <c r="M48" s="89">
        <v>0.1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0.35570000000000002</v>
      </c>
      <c r="J50" s="41">
        <v>0.54969999999999997</v>
      </c>
      <c r="K50" s="41">
        <v>0.31740000000000002</v>
      </c>
      <c r="L50" s="41">
        <v>0.37519999999999998</v>
      </c>
      <c r="M50" s="41">
        <v>0.32429999999999998</v>
      </c>
      <c r="N50" s="41">
        <v>0.36220000000000002</v>
      </c>
    </row>
    <row r="51" spans="7:14" x14ac:dyDescent="0.25">
      <c r="G51" s="79"/>
      <c r="H51" s="40" t="s">
        <v>78</v>
      </c>
      <c r="I51" s="41">
        <v>0.51280000000000003</v>
      </c>
      <c r="J51" s="41">
        <v>0.59989999999999999</v>
      </c>
      <c r="K51" s="41">
        <v>0.4607</v>
      </c>
      <c r="L51" s="41">
        <v>0.47599999999999998</v>
      </c>
      <c r="M51" s="41">
        <v>0.41970000000000002</v>
      </c>
      <c r="N51" s="41">
        <v>0.44269999999999998</v>
      </c>
    </row>
    <row r="52" spans="7:14" x14ac:dyDescent="0.25">
      <c r="G52" s="79"/>
      <c r="H52" s="40" t="s">
        <v>79</v>
      </c>
      <c r="I52" s="41">
        <v>0.5343</v>
      </c>
      <c r="J52" s="41">
        <v>0.59370000000000001</v>
      </c>
      <c r="K52" s="41">
        <v>0.48409999999999997</v>
      </c>
      <c r="L52" s="41">
        <v>0.50700000000000001</v>
      </c>
      <c r="M52" s="41">
        <v>0.43259999999999998</v>
      </c>
      <c r="N52" s="41">
        <v>0.44779999999999998</v>
      </c>
    </row>
    <row r="53" spans="7:14" x14ac:dyDescent="0.25">
      <c r="G53" s="79"/>
      <c r="H53" s="40" t="s">
        <v>80</v>
      </c>
      <c r="I53" s="41">
        <v>0.56879999999999997</v>
      </c>
      <c r="J53" s="41">
        <v>0.63439999999999996</v>
      </c>
      <c r="K53" s="41">
        <v>0.50209999999999999</v>
      </c>
      <c r="L53" s="41">
        <v>0.51200000000000001</v>
      </c>
      <c r="M53" s="41">
        <v>0.43430000000000002</v>
      </c>
      <c r="N53" s="41">
        <v>0.45169999999999999</v>
      </c>
    </row>
    <row r="54" spans="7:14" x14ac:dyDescent="0.25">
      <c r="G54" s="79"/>
      <c r="H54" s="40" t="s">
        <v>25</v>
      </c>
      <c r="I54" s="42">
        <f t="shared" ref="I54:N54" si="22">AVERAGE(I50:I53)</f>
        <v>0.4929</v>
      </c>
      <c r="J54" s="42">
        <f t="shared" si="22"/>
        <v>0.59442499999999998</v>
      </c>
      <c r="K54" s="42">
        <f t="shared" si="22"/>
        <v>0.44107499999999999</v>
      </c>
      <c r="L54" s="42">
        <f t="shared" si="22"/>
        <v>0.46755000000000002</v>
      </c>
      <c r="M54" s="42">
        <f t="shared" si="22"/>
        <v>0.402725</v>
      </c>
      <c r="N54" s="42">
        <f t="shared" si="22"/>
        <v>0.42609999999999998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0.25729999999999997</v>
      </c>
      <c r="J56" s="41">
        <v>0.28770000000000001</v>
      </c>
      <c r="K56" s="41">
        <v>0.18540000000000001</v>
      </c>
      <c r="L56" s="41">
        <v>0.2341</v>
      </c>
      <c r="M56" s="41">
        <v>0.19789999999999999</v>
      </c>
      <c r="N56" s="41">
        <v>0.2177</v>
      </c>
    </row>
    <row r="57" spans="7:14" x14ac:dyDescent="0.25">
      <c r="G57" s="79"/>
      <c r="H57" s="40" t="s">
        <v>78</v>
      </c>
      <c r="I57" s="41">
        <v>0.2225</v>
      </c>
      <c r="J57" s="41">
        <v>0.29770000000000002</v>
      </c>
      <c r="K57" s="41">
        <v>0.1976</v>
      </c>
      <c r="L57" s="41">
        <v>0.2155</v>
      </c>
      <c r="M57" s="41">
        <v>0.20649999999999999</v>
      </c>
      <c r="N57" s="41">
        <v>0.1953</v>
      </c>
    </row>
    <row r="58" spans="7:14" x14ac:dyDescent="0.25">
      <c r="G58" s="79"/>
      <c r="H58" s="40" t="s">
        <v>79</v>
      </c>
      <c r="I58" s="41">
        <v>0.22</v>
      </c>
      <c r="J58" s="41">
        <v>0.31009999999999999</v>
      </c>
      <c r="K58" s="41">
        <v>0.1963</v>
      </c>
      <c r="L58" s="41">
        <v>0.26719999999999999</v>
      </c>
      <c r="M58" s="41">
        <v>0.20910000000000001</v>
      </c>
      <c r="N58" s="41">
        <v>0.20119999999999999</v>
      </c>
    </row>
    <row r="59" spans="7:14" x14ac:dyDescent="0.25">
      <c r="G59" s="79"/>
      <c r="H59" s="40" t="s">
        <v>80</v>
      </c>
      <c r="I59" s="41">
        <v>0.22539999999999999</v>
      </c>
      <c r="J59" s="41">
        <v>0.28089999999999998</v>
      </c>
      <c r="K59" s="41">
        <v>0.20660000000000001</v>
      </c>
      <c r="L59" s="41">
        <v>0.21909999999999999</v>
      </c>
      <c r="M59" s="41">
        <v>0.2079</v>
      </c>
      <c r="N59" s="41">
        <v>0.21240000000000001</v>
      </c>
    </row>
    <row r="60" spans="7:14" x14ac:dyDescent="0.25">
      <c r="G60" s="79"/>
      <c r="H60" s="40" t="s">
        <v>25</v>
      </c>
      <c r="I60" s="42">
        <f t="shared" ref="I60:N60" si="23">AVERAGE(I56:I59)</f>
        <v>0.23130000000000001</v>
      </c>
      <c r="J60" s="42">
        <f t="shared" si="23"/>
        <v>0.29409999999999997</v>
      </c>
      <c r="K60" s="42">
        <f t="shared" si="23"/>
        <v>0.19647500000000001</v>
      </c>
      <c r="L60" s="42">
        <f t="shared" si="23"/>
        <v>0.23397499999999999</v>
      </c>
      <c r="M60" s="42">
        <f t="shared" si="23"/>
        <v>0.20534999999999998</v>
      </c>
      <c r="N60" s="42">
        <f t="shared" si="23"/>
        <v>0.20665000000000003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B13:B16"/>
    <mergeCell ref="C13:C14"/>
    <mergeCell ref="C15:C16"/>
    <mergeCell ref="A1:O1"/>
    <mergeCell ref="R1:X1"/>
    <mergeCell ref="A2:C4"/>
    <mergeCell ref="R2:T3"/>
    <mergeCell ref="R4:R9"/>
    <mergeCell ref="A5:A16"/>
    <mergeCell ref="B5:B8"/>
    <mergeCell ref="C5:C6"/>
    <mergeCell ref="U2:X2"/>
    <mergeCell ref="D2:I2"/>
    <mergeCell ref="K2:P2"/>
    <mergeCell ref="D3:I3"/>
    <mergeCell ref="K3:P3"/>
    <mergeCell ref="Y4:Y5"/>
    <mergeCell ref="Z4:Z5"/>
    <mergeCell ref="Z6:Z7"/>
    <mergeCell ref="Z8:Z9"/>
    <mergeCell ref="B9:B12"/>
    <mergeCell ref="C9:C10"/>
    <mergeCell ref="C11:C12"/>
    <mergeCell ref="Y6:Y7"/>
    <mergeCell ref="C7:C8"/>
    <mergeCell ref="S8:S9"/>
    <mergeCell ref="Y8:Y9"/>
    <mergeCell ref="S6:S7"/>
    <mergeCell ref="S4:S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4692-94E5-40A3-ACAC-05121AFD8094}">
  <sheetPr codeName="Sheet9"/>
  <dimension ref="A1:Z60"/>
  <sheetViews>
    <sheetView topLeftCell="G44" zoomScale="130" zoomScaleNormal="130" workbookViewId="0">
      <selection activeCell="G47" sqref="G47:N60"/>
    </sheetView>
  </sheetViews>
  <sheetFormatPr defaultRowHeight="15" x14ac:dyDescent="0.25"/>
  <cols>
    <col min="9" max="9" width="9.375" bestFit="1" customWidth="1"/>
  </cols>
  <sheetData>
    <row r="1" spans="1:26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4"/>
      <c r="R1" s="61" t="s">
        <v>23</v>
      </c>
      <c r="S1" s="61"/>
      <c r="T1" s="61"/>
      <c r="U1" s="61"/>
      <c r="V1" s="61"/>
      <c r="W1" s="61"/>
      <c r="X1" s="61"/>
    </row>
    <row r="2" spans="1:26" x14ac:dyDescent="0.25">
      <c r="A2" s="52"/>
      <c r="B2" s="52"/>
      <c r="C2" s="68"/>
      <c r="D2" s="64" t="s">
        <v>21</v>
      </c>
      <c r="E2" s="65"/>
      <c r="F2" s="65"/>
      <c r="G2" s="65"/>
      <c r="H2" s="65"/>
      <c r="I2" s="66"/>
      <c r="K2" s="64" t="s">
        <v>22</v>
      </c>
      <c r="L2" s="65"/>
      <c r="M2" s="65"/>
      <c r="N2" s="65"/>
      <c r="O2" s="65"/>
      <c r="P2" s="66"/>
      <c r="R2" s="52"/>
      <c r="S2" s="52"/>
      <c r="T2" s="68"/>
      <c r="U2" s="62" t="s">
        <v>20</v>
      </c>
      <c r="V2" s="63"/>
      <c r="W2" s="63"/>
      <c r="X2" s="63"/>
    </row>
    <row r="3" spans="1:26" x14ac:dyDescent="0.25">
      <c r="A3" s="52"/>
      <c r="B3" s="52"/>
      <c r="C3" s="68"/>
      <c r="D3" s="67" t="s">
        <v>20</v>
      </c>
      <c r="E3" s="52"/>
      <c r="F3" s="52"/>
      <c r="G3" s="52"/>
      <c r="H3" s="52"/>
      <c r="I3" s="68"/>
      <c r="J3" s="5"/>
      <c r="K3" s="67" t="s">
        <v>20</v>
      </c>
      <c r="L3" s="52"/>
      <c r="M3" s="52"/>
      <c r="N3" s="52"/>
      <c r="O3" s="52"/>
      <c r="P3" s="68"/>
      <c r="R3" s="73"/>
      <c r="S3" s="73"/>
      <c r="T3" s="74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73"/>
      <c r="B4" s="73"/>
      <c r="C4" s="74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5" t="s">
        <v>26</v>
      </c>
      <c r="S4" s="56">
        <f>B5</f>
        <v>0.02</v>
      </c>
      <c r="T4" s="17" t="s">
        <v>3</v>
      </c>
      <c r="U4" s="17">
        <v>36</v>
      </c>
      <c r="V4" s="17">
        <v>46</v>
      </c>
      <c r="W4" s="17">
        <v>34</v>
      </c>
      <c r="X4" s="17">
        <v>48</v>
      </c>
      <c r="Y4" s="58">
        <v>0.57250000000000001</v>
      </c>
      <c r="Z4" s="58">
        <v>3.5000000000000003E-2</v>
      </c>
    </row>
    <row r="5" spans="1:26" x14ac:dyDescent="0.25">
      <c r="A5" s="69" t="s">
        <v>26</v>
      </c>
      <c r="B5" s="53">
        <v>0.02</v>
      </c>
      <c r="C5" s="59" t="s">
        <v>3</v>
      </c>
      <c r="D5" s="20">
        <v>0.41399999999999998</v>
      </c>
      <c r="E5" s="9">
        <v>0.52270000000000005</v>
      </c>
      <c r="F5" s="9">
        <v>0.60509999999999997</v>
      </c>
      <c r="G5" s="9">
        <v>0.59140000000000004</v>
      </c>
      <c r="H5" s="12">
        <f t="shared" ref="H5:H16" si="0">AVERAGE(D5:G5)</f>
        <v>0.5333</v>
      </c>
      <c r="I5" s="12">
        <v>0.84770000000000001</v>
      </c>
      <c r="K5" s="20">
        <v>0.2974</v>
      </c>
      <c r="L5" s="9">
        <v>0.29220000000000002</v>
      </c>
      <c r="M5" s="9">
        <v>0.32769999999999999</v>
      </c>
      <c r="N5" s="9">
        <v>0.28760000000000002</v>
      </c>
      <c r="O5" s="12">
        <f t="shared" ref="O5:O16" si="1">AVERAGE(K5:N5)</f>
        <v>0.30122500000000002</v>
      </c>
      <c r="P5" s="12">
        <v>0.13</v>
      </c>
      <c r="R5" s="76"/>
      <c r="S5" s="56"/>
      <c r="T5" s="17" t="s">
        <v>2</v>
      </c>
      <c r="U5" s="17">
        <v>32</v>
      </c>
      <c r="V5" s="17">
        <v>36</v>
      </c>
      <c r="W5" s="17">
        <v>35</v>
      </c>
      <c r="X5" s="17">
        <v>34</v>
      </c>
      <c r="Y5" s="58"/>
      <c r="Z5" s="58"/>
    </row>
    <row r="6" spans="1:26" x14ac:dyDescent="0.25">
      <c r="A6" s="70"/>
      <c r="B6" s="54"/>
      <c r="C6" s="60"/>
      <c r="D6" s="21">
        <v>0.90139999999999998</v>
      </c>
      <c r="E6" s="7">
        <v>0.70150000000000001</v>
      </c>
      <c r="F6" s="7">
        <v>0.70120000000000005</v>
      </c>
      <c r="G6" s="7">
        <v>0.63619999999999999</v>
      </c>
      <c r="H6" s="13">
        <f t="shared" si="0"/>
        <v>0.73507500000000003</v>
      </c>
      <c r="I6" s="13"/>
      <c r="K6" s="21">
        <v>0.29199999999999998</v>
      </c>
      <c r="L6" s="7">
        <v>0.2903</v>
      </c>
      <c r="M6" s="7">
        <v>0.3266</v>
      </c>
      <c r="N6" s="7">
        <v>0.28710000000000002</v>
      </c>
      <c r="O6" s="13">
        <f t="shared" si="1"/>
        <v>0.29900000000000004</v>
      </c>
      <c r="P6" s="13"/>
      <c r="R6" s="76"/>
      <c r="S6" s="56">
        <f>B9</f>
        <v>0.04</v>
      </c>
      <c r="T6" s="17" t="s">
        <v>3</v>
      </c>
      <c r="U6" s="17">
        <v>45</v>
      </c>
      <c r="V6" s="17">
        <v>44</v>
      </c>
      <c r="W6" s="17">
        <v>49</v>
      </c>
      <c r="X6" s="17">
        <v>38</v>
      </c>
      <c r="Y6" s="58">
        <v>0.57250000000000001</v>
      </c>
      <c r="Z6" s="58">
        <v>4.3999999999999997E-2</v>
      </c>
    </row>
    <row r="7" spans="1:26" x14ac:dyDescent="0.25">
      <c r="A7" s="70"/>
      <c r="B7" s="54"/>
      <c r="C7" s="77" t="s">
        <v>2</v>
      </c>
      <c r="D7" s="20">
        <v>0.49659999999999999</v>
      </c>
      <c r="E7" s="9">
        <v>0.62119999999999997</v>
      </c>
      <c r="F7" s="9">
        <v>0.74670000000000003</v>
      </c>
      <c r="G7" s="9">
        <v>0.65310000000000001</v>
      </c>
      <c r="H7" s="14">
        <f t="shared" si="0"/>
        <v>0.62939999999999996</v>
      </c>
      <c r="I7" s="14">
        <v>0.61409999999999998</v>
      </c>
      <c r="J7" s="8"/>
      <c r="K7" s="20">
        <v>0.52100000000000002</v>
      </c>
      <c r="L7" s="9">
        <v>0.45900000000000002</v>
      </c>
      <c r="M7" s="9">
        <v>0.36890000000000001</v>
      </c>
      <c r="N7" s="9">
        <v>0.37390000000000001</v>
      </c>
      <c r="O7" s="14">
        <f t="shared" si="1"/>
        <v>0.43069999999999997</v>
      </c>
      <c r="P7" s="14">
        <v>7.7799999999999994E-2</v>
      </c>
      <c r="R7" s="76"/>
      <c r="S7" s="56"/>
      <c r="T7" s="17" t="s">
        <v>2</v>
      </c>
      <c r="U7" s="17">
        <v>40</v>
      </c>
      <c r="V7" s="17">
        <v>52</v>
      </c>
      <c r="W7" s="17">
        <v>36</v>
      </c>
      <c r="X7" s="17">
        <v>38</v>
      </c>
      <c r="Y7" s="58"/>
      <c r="Z7" s="58"/>
    </row>
    <row r="8" spans="1:26" x14ac:dyDescent="0.25">
      <c r="A8" s="70"/>
      <c r="B8" s="55"/>
      <c r="C8" s="60"/>
      <c r="D8" s="21">
        <v>0.45600000000000002</v>
      </c>
      <c r="E8" s="7">
        <v>0.371</v>
      </c>
      <c r="F8" s="7">
        <v>0.37480000000000002</v>
      </c>
      <c r="G8" s="7">
        <v>0.34279999999999999</v>
      </c>
      <c r="H8" s="13">
        <f t="shared" si="0"/>
        <v>0.38614999999999999</v>
      </c>
      <c r="I8" s="13"/>
      <c r="J8" s="11"/>
      <c r="K8" s="21">
        <v>0.52200000000000002</v>
      </c>
      <c r="L8" s="7">
        <v>0.4647</v>
      </c>
      <c r="M8" s="7">
        <v>0.37480000000000002</v>
      </c>
      <c r="N8" s="7">
        <v>0.38</v>
      </c>
      <c r="O8" s="13">
        <f t="shared" si="1"/>
        <v>0.43537499999999996</v>
      </c>
      <c r="P8" s="13"/>
      <c r="R8" s="76"/>
      <c r="S8" s="85">
        <f>B13</f>
        <v>0.1</v>
      </c>
      <c r="T8" s="17" t="s">
        <v>3</v>
      </c>
      <c r="U8" s="17">
        <v>30</v>
      </c>
      <c r="V8" s="17">
        <v>32</v>
      </c>
      <c r="W8" s="17">
        <v>37</v>
      </c>
      <c r="X8" s="17">
        <v>40</v>
      </c>
      <c r="Y8" s="72">
        <f>0.5725+(2*PI()*0.02039)</f>
        <v>0.70061414841339176</v>
      </c>
      <c r="Z8" s="57">
        <v>6.3E-2</v>
      </c>
    </row>
    <row r="9" spans="1:26" x14ac:dyDescent="0.25">
      <c r="A9" s="70"/>
      <c r="B9" s="53">
        <v>0.04</v>
      </c>
      <c r="C9" s="59" t="s">
        <v>3</v>
      </c>
      <c r="D9" s="20">
        <v>0.39450000000000002</v>
      </c>
      <c r="E9" s="9">
        <v>0.50960000000000005</v>
      </c>
      <c r="F9" s="9">
        <v>0.52059999999999995</v>
      </c>
      <c r="G9" s="9">
        <v>0.59770000000000001</v>
      </c>
      <c r="H9" s="12">
        <f t="shared" si="0"/>
        <v>0.50560000000000005</v>
      </c>
      <c r="I9" s="12">
        <v>0.63019999999999998</v>
      </c>
      <c r="K9" s="20">
        <v>0.2331</v>
      </c>
      <c r="L9" s="9">
        <v>0.24049999999999999</v>
      </c>
      <c r="M9" s="9">
        <v>0.22370000000000001</v>
      </c>
      <c r="N9" s="9">
        <v>0.28720000000000001</v>
      </c>
      <c r="O9" s="12">
        <f t="shared" si="1"/>
        <v>0.24612500000000001</v>
      </c>
      <c r="P9" s="12">
        <v>0.13650000000000001</v>
      </c>
      <c r="R9" s="76"/>
      <c r="S9" s="85"/>
      <c r="T9" s="17" t="s">
        <v>2</v>
      </c>
      <c r="U9" s="17">
        <v>45</v>
      </c>
      <c r="V9" s="17">
        <v>29</v>
      </c>
      <c r="W9" s="17">
        <v>36</v>
      </c>
      <c r="X9" s="17">
        <v>33</v>
      </c>
      <c r="Y9" s="72"/>
      <c r="Z9" s="57"/>
    </row>
    <row r="10" spans="1:26" x14ac:dyDescent="0.25">
      <c r="A10" s="70"/>
      <c r="B10" s="54"/>
      <c r="C10" s="60"/>
      <c r="D10" s="21">
        <v>0.70369999999999999</v>
      </c>
      <c r="E10" s="7">
        <v>0.56010000000000004</v>
      </c>
      <c r="F10" s="7">
        <v>0.52110000000000001</v>
      </c>
      <c r="G10" s="7">
        <v>0.49509999999999998</v>
      </c>
      <c r="H10" s="13">
        <f t="shared" si="0"/>
        <v>0.56999999999999995</v>
      </c>
      <c r="I10" s="13"/>
      <c r="K10" s="21">
        <v>0.22720000000000001</v>
      </c>
      <c r="L10" s="7">
        <v>0.23949999999999999</v>
      </c>
      <c r="M10" s="7">
        <v>0.22370000000000001</v>
      </c>
      <c r="N10" s="7">
        <v>0.28970000000000001</v>
      </c>
      <c r="O10" s="13">
        <f t="shared" si="1"/>
        <v>0.24502499999999999</v>
      </c>
      <c r="P10" s="13"/>
    </row>
    <row r="11" spans="1:26" x14ac:dyDescent="0.25">
      <c r="A11" s="70"/>
      <c r="B11" s="54"/>
      <c r="C11" s="59" t="s">
        <v>2</v>
      </c>
      <c r="D11" s="20">
        <v>0.52039999999999997</v>
      </c>
      <c r="E11" s="9">
        <v>0.63060000000000005</v>
      </c>
      <c r="F11" s="9">
        <v>0.65190000000000003</v>
      </c>
      <c r="G11" s="9">
        <v>0.69699999999999995</v>
      </c>
      <c r="H11" s="12">
        <f t="shared" si="0"/>
        <v>0.62497500000000006</v>
      </c>
      <c r="I11" s="12">
        <v>0.87309999999999999</v>
      </c>
      <c r="K11" s="20">
        <v>0.34649999999999997</v>
      </c>
      <c r="L11" s="9">
        <v>0.33639999999999998</v>
      </c>
      <c r="M11" s="9">
        <v>0.37409999999999999</v>
      </c>
      <c r="N11" s="9">
        <v>0.33439999999999998</v>
      </c>
      <c r="O11" s="12">
        <f t="shared" si="1"/>
        <v>0.34784999999999999</v>
      </c>
      <c r="P11" s="12">
        <v>0.17749999999999999</v>
      </c>
    </row>
    <row r="12" spans="1:26" x14ac:dyDescent="0.25">
      <c r="A12" s="70"/>
      <c r="B12" s="55"/>
      <c r="C12" s="60"/>
      <c r="D12" s="21">
        <v>0.43020000000000003</v>
      </c>
      <c r="E12" s="7">
        <v>0.40360000000000001</v>
      </c>
      <c r="F12" s="7">
        <v>0.3891</v>
      </c>
      <c r="G12" s="7">
        <v>0.38890000000000002</v>
      </c>
      <c r="H12" s="13">
        <f t="shared" si="0"/>
        <v>0.40295000000000003</v>
      </c>
      <c r="I12" s="13"/>
      <c r="K12" s="21">
        <v>0.3493</v>
      </c>
      <c r="L12" s="7">
        <v>0.34289999999999998</v>
      </c>
      <c r="M12" s="7">
        <v>0.38250000000000001</v>
      </c>
      <c r="N12" s="7">
        <v>0.34300000000000003</v>
      </c>
      <c r="O12" s="13">
        <f t="shared" si="1"/>
        <v>0.35442499999999999</v>
      </c>
      <c r="P12" s="13"/>
    </row>
    <row r="13" spans="1:26" x14ac:dyDescent="0.25">
      <c r="A13" s="70"/>
      <c r="B13" s="86">
        <v>0.1</v>
      </c>
      <c r="C13" s="59" t="s">
        <v>3</v>
      </c>
      <c r="D13" s="20">
        <v>0.40189999999999998</v>
      </c>
      <c r="E13" s="9">
        <v>0.49759999999999999</v>
      </c>
      <c r="F13" s="9">
        <v>0.51790000000000003</v>
      </c>
      <c r="G13" s="9">
        <v>0.52890000000000004</v>
      </c>
      <c r="H13" s="12">
        <f t="shared" si="0"/>
        <v>0.48657499999999998</v>
      </c>
      <c r="I13" s="12">
        <v>0.71250000000000002</v>
      </c>
      <c r="K13" s="20">
        <v>0.2334</v>
      </c>
      <c r="L13" s="9">
        <v>0.2324</v>
      </c>
      <c r="M13" s="9">
        <v>0.23630000000000001</v>
      </c>
      <c r="N13" s="9">
        <v>0.2455</v>
      </c>
      <c r="O13" s="12">
        <f t="shared" si="1"/>
        <v>0.2369</v>
      </c>
      <c r="P13" s="12">
        <v>0.1235</v>
      </c>
    </row>
    <row r="14" spans="1:26" x14ac:dyDescent="0.25">
      <c r="A14" s="70"/>
      <c r="B14" s="87"/>
      <c r="C14" s="60"/>
      <c r="D14" s="21">
        <v>0.56330000000000002</v>
      </c>
      <c r="E14" s="7">
        <v>0.50309999999999999</v>
      </c>
      <c r="F14" s="7">
        <v>0.47120000000000001</v>
      </c>
      <c r="G14" s="7">
        <v>0.46539999999999998</v>
      </c>
      <c r="H14" s="13">
        <f t="shared" si="0"/>
        <v>0.50075000000000003</v>
      </c>
      <c r="I14" s="13"/>
      <c r="K14" s="21">
        <v>0.22189999999999999</v>
      </c>
      <c r="L14" s="7">
        <v>0.23200000000000001</v>
      </c>
      <c r="M14" s="7">
        <v>0.23949999999999999</v>
      </c>
      <c r="N14" s="7">
        <v>0.25019999999999998</v>
      </c>
      <c r="O14" s="13">
        <f t="shared" si="1"/>
        <v>0.2359</v>
      </c>
      <c r="P14" s="13"/>
    </row>
    <row r="15" spans="1:26" x14ac:dyDescent="0.25">
      <c r="A15" s="70"/>
      <c r="B15" s="87"/>
      <c r="C15" s="59" t="s">
        <v>2</v>
      </c>
      <c r="D15" s="20">
        <v>0.48559999999999998</v>
      </c>
      <c r="E15" s="9">
        <v>0.58750000000000002</v>
      </c>
      <c r="F15" s="9">
        <v>0.58979999999999999</v>
      </c>
      <c r="G15" s="9">
        <v>0.6018</v>
      </c>
      <c r="H15" s="12">
        <f t="shared" si="0"/>
        <v>0.56617499999999998</v>
      </c>
      <c r="I15" s="12">
        <v>0.69389999999999996</v>
      </c>
      <c r="K15" s="20">
        <v>0.29670000000000002</v>
      </c>
      <c r="L15" s="9">
        <v>0.28189999999999998</v>
      </c>
      <c r="M15" s="9">
        <v>0.29149999999999998</v>
      </c>
      <c r="N15" s="9">
        <v>0.29859999999999998</v>
      </c>
      <c r="O15" s="12">
        <f t="shared" si="1"/>
        <v>0.29217499999999996</v>
      </c>
      <c r="P15" s="12">
        <v>0.16189999999999999</v>
      </c>
    </row>
    <row r="16" spans="1:26" x14ac:dyDescent="0.25">
      <c r="A16" s="71"/>
      <c r="B16" s="88"/>
      <c r="C16" s="60"/>
      <c r="D16" s="21">
        <v>0.49730000000000002</v>
      </c>
      <c r="E16" s="7">
        <v>0.442</v>
      </c>
      <c r="F16" s="7">
        <v>0.43120000000000003</v>
      </c>
      <c r="G16" s="7">
        <v>0.4118</v>
      </c>
      <c r="H16" s="13">
        <f t="shared" si="0"/>
        <v>0.445575</v>
      </c>
      <c r="I16" s="13"/>
      <c r="K16" s="21">
        <v>0.29559999999999997</v>
      </c>
      <c r="L16" s="7">
        <v>0.29360000000000003</v>
      </c>
      <c r="M16" s="7">
        <v>0.3049</v>
      </c>
      <c r="N16" s="7">
        <v>0.3155</v>
      </c>
      <c r="O16" s="13">
        <f t="shared" si="1"/>
        <v>0.3024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0.41399999999999998</v>
      </c>
      <c r="D22" s="6">
        <f>D7</f>
        <v>0.49659999999999999</v>
      </c>
      <c r="E22" s="6">
        <f>D6</f>
        <v>0.90139999999999998</v>
      </c>
      <c r="F22" s="6">
        <f>D8</f>
        <v>0.45600000000000002</v>
      </c>
      <c r="I22" s="6">
        <f>K5</f>
        <v>0.2974</v>
      </c>
      <c r="J22" s="6">
        <f>K7</f>
        <v>0.52100000000000002</v>
      </c>
      <c r="K22" s="6">
        <f>K6</f>
        <v>0.29199999999999998</v>
      </c>
      <c r="L22" s="6">
        <f>K8</f>
        <v>0.52200000000000002</v>
      </c>
    </row>
    <row r="23" spans="1:12" x14ac:dyDescent="0.25">
      <c r="B23">
        <f>B$5</f>
        <v>0.02</v>
      </c>
      <c r="C23" s="6">
        <f>E5</f>
        <v>0.52270000000000005</v>
      </c>
      <c r="D23" s="6">
        <f>E7</f>
        <v>0.62119999999999997</v>
      </c>
      <c r="E23" s="6">
        <f>E6</f>
        <v>0.70150000000000001</v>
      </c>
      <c r="F23" s="6">
        <f>E8</f>
        <v>0.371</v>
      </c>
      <c r="I23" s="6">
        <f>L5</f>
        <v>0.29220000000000002</v>
      </c>
      <c r="J23" s="6">
        <f>L7</f>
        <v>0.45900000000000002</v>
      </c>
      <c r="K23" s="6">
        <f>L6</f>
        <v>0.2903</v>
      </c>
      <c r="L23" s="6">
        <f>L8</f>
        <v>0.4647</v>
      </c>
    </row>
    <row r="24" spans="1:12" x14ac:dyDescent="0.25">
      <c r="B24">
        <f>B$5</f>
        <v>0.02</v>
      </c>
      <c r="C24" s="6">
        <f>F5</f>
        <v>0.60509999999999997</v>
      </c>
      <c r="D24" s="6">
        <f>F7</f>
        <v>0.74670000000000003</v>
      </c>
      <c r="E24" s="6">
        <f>F6</f>
        <v>0.70120000000000005</v>
      </c>
      <c r="F24" s="6">
        <f>F8</f>
        <v>0.37480000000000002</v>
      </c>
      <c r="I24" s="6">
        <f>M5</f>
        <v>0.32769999999999999</v>
      </c>
      <c r="J24" s="6">
        <f>M7</f>
        <v>0.36890000000000001</v>
      </c>
      <c r="K24" s="6">
        <f>M6</f>
        <v>0.3266</v>
      </c>
      <c r="L24" s="6">
        <f>M8</f>
        <v>0.37480000000000002</v>
      </c>
    </row>
    <row r="25" spans="1:12" x14ac:dyDescent="0.25">
      <c r="B25">
        <f>B$5</f>
        <v>0.02</v>
      </c>
      <c r="C25" s="6">
        <f>G5</f>
        <v>0.59140000000000004</v>
      </c>
      <c r="D25" s="6">
        <f>G7</f>
        <v>0.65310000000000001</v>
      </c>
      <c r="E25" s="6">
        <f>G6</f>
        <v>0.63619999999999999</v>
      </c>
      <c r="F25" s="6">
        <f>G8</f>
        <v>0.34279999999999999</v>
      </c>
      <c r="I25" s="6">
        <f>N5</f>
        <v>0.28760000000000002</v>
      </c>
      <c r="J25" s="6">
        <f>N7</f>
        <v>0.37390000000000001</v>
      </c>
      <c r="K25" s="6">
        <f>N6</f>
        <v>0.28710000000000002</v>
      </c>
      <c r="L25" s="6">
        <f>N8</f>
        <v>0.38</v>
      </c>
    </row>
    <row r="26" spans="1:12" x14ac:dyDescent="0.25">
      <c r="B26">
        <f>B$9</f>
        <v>0.04</v>
      </c>
      <c r="C26" s="6">
        <f>D9</f>
        <v>0.39450000000000002</v>
      </c>
      <c r="D26" s="6">
        <f>D11</f>
        <v>0.52039999999999997</v>
      </c>
      <c r="E26" s="6">
        <f>D10</f>
        <v>0.70369999999999999</v>
      </c>
      <c r="F26" s="6">
        <f>D12</f>
        <v>0.43020000000000003</v>
      </c>
      <c r="I26" s="6">
        <f>K9</f>
        <v>0.2331</v>
      </c>
      <c r="J26" s="6">
        <f>K11</f>
        <v>0.34649999999999997</v>
      </c>
      <c r="K26" s="6">
        <f>K10</f>
        <v>0.22720000000000001</v>
      </c>
      <c r="L26" s="6">
        <f>K12</f>
        <v>0.3493</v>
      </c>
    </row>
    <row r="27" spans="1:12" x14ac:dyDescent="0.25">
      <c r="B27">
        <f>B$9</f>
        <v>0.04</v>
      </c>
      <c r="C27" s="6">
        <f>E9</f>
        <v>0.50960000000000005</v>
      </c>
      <c r="D27" s="6">
        <f>E11</f>
        <v>0.63060000000000005</v>
      </c>
      <c r="E27" s="6">
        <f>E10</f>
        <v>0.56010000000000004</v>
      </c>
      <c r="F27" s="6">
        <f>E12</f>
        <v>0.40360000000000001</v>
      </c>
      <c r="I27" s="6">
        <f>L9</f>
        <v>0.24049999999999999</v>
      </c>
      <c r="J27" s="6">
        <f>L11</f>
        <v>0.33639999999999998</v>
      </c>
      <c r="K27" s="6">
        <f>L10</f>
        <v>0.23949999999999999</v>
      </c>
      <c r="L27" s="6">
        <f>L12</f>
        <v>0.34289999999999998</v>
      </c>
    </row>
    <row r="28" spans="1:12" x14ac:dyDescent="0.25">
      <c r="B28">
        <f>B$9</f>
        <v>0.04</v>
      </c>
      <c r="C28" s="6">
        <f>F9</f>
        <v>0.52059999999999995</v>
      </c>
      <c r="D28" s="6">
        <f>F11</f>
        <v>0.65190000000000003</v>
      </c>
      <c r="E28" s="6">
        <f>F10</f>
        <v>0.52110000000000001</v>
      </c>
      <c r="F28" s="6">
        <f>F12</f>
        <v>0.3891</v>
      </c>
      <c r="I28" s="6">
        <f>M9</f>
        <v>0.22370000000000001</v>
      </c>
      <c r="J28" s="6">
        <f>M11</f>
        <v>0.37409999999999999</v>
      </c>
      <c r="K28" s="6">
        <f>M10</f>
        <v>0.22370000000000001</v>
      </c>
      <c r="L28" s="6">
        <f>M12</f>
        <v>0.38250000000000001</v>
      </c>
    </row>
    <row r="29" spans="1:12" x14ac:dyDescent="0.25">
      <c r="B29">
        <f>B$9</f>
        <v>0.04</v>
      </c>
      <c r="C29" s="6">
        <f>G9</f>
        <v>0.59770000000000001</v>
      </c>
      <c r="D29" s="6">
        <f>G11</f>
        <v>0.69699999999999995</v>
      </c>
      <c r="E29" s="6">
        <f>G10</f>
        <v>0.49509999999999998</v>
      </c>
      <c r="F29" s="6">
        <f>G12</f>
        <v>0.38890000000000002</v>
      </c>
      <c r="I29" s="6">
        <f>N9</f>
        <v>0.28720000000000001</v>
      </c>
      <c r="J29" s="6">
        <f>N11</f>
        <v>0.33439999999999998</v>
      </c>
      <c r="K29" s="6">
        <f>N10</f>
        <v>0.28970000000000001</v>
      </c>
      <c r="L29" s="6">
        <f>N12</f>
        <v>0.34300000000000003</v>
      </c>
    </row>
    <row r="30" spans="1:12" x14ac:dyDescent="0.25">
      <c r="B30" s="23">
        <f>B$13</f>
        <v>0.1</v>
      </c>
      <c r="C30" s="6">
        <f>D13</f>
        <v>0.40189999999999998</v>
      </c>
      <c r="D30" s="6">
        <f>D15</f>
        <v>0.48559999999999998</v>
      </c>
      <c r="E30" s="6">
        <f>D14</f>
        <v>0.56330000000000002</v>
      </c>
      <c r="F30" s="6">
        <f>D16</f>
        <v>0.49730000000000002</v>
      </c>
      <c r="I30" s="6">
        <f>K13</f>
        <v>0.2334</v>
      </c>
      <c r="J30" s="6">
        <f>K15</f>
        <v>0.29670000000000002</v>
      </c>
      <c r="K30" s="6">
        <f>K14</f>
        <v>0.22189999999999999</v>
      </c>
      <c r="L30" s="6">
        <f>K16</f>
        <v>0.29559999999999997</v>
      </c>
    </row>
    <row r="31" spans="1:12" x14ac:dyDescent="0.25">
      <c r="B31" s="23">
        <f>B$13</f>
        <v>0.1</v>
      </c>
      <c r="C31" s="6">
        <f>E13</f>
        <v>0.49759999999999999</v>
      </c>
      <c r="D31" s="6">
        <f>E15</f>
        <v>0.58750000000000002</v>
      </c>
      <c r="E31" s="6">
        <f>E14</f>
        <v>0.50309999999999999</v>
      </c>
      <c r="F31" s="6">
        <f>E16</f>
        <v>0.442</v>
      </c>
      <c r="I31" s="6">
        <f>L13</f>
        <v>0.2324</v>
      </c>
      <c r="J31" s="6">
        <f>L15</f>
        <v>0.28189999999999998</v>
      </c>
      <c r="K31" s="6">
        <f>L14</f>
        <v>0.23200000000000001</v>
      </c>
      <c r="L31" s="6">
        <f>L16</f>
        <v>0.29360000000000003</v>
      </c>
    </row>
    <row r="32" spans="1:12" x14ac:dyDescent="0.25">
      <c r="B32" s="23">
        <f>B$13</f>
        <v>0.1</v>
      </c>
      <c r="C32" s="6">
        <f>F13</f>
        <v>0.51790000000000003</v>
      </c>
      <c r="D32" s="6">
        <f>F15</f>
        <v>0.58979999999999999</v>
      </c>
      <c r="E32" s="6">
        <f>F14</f>
        <v>0.47120000000000001</v>
      </c>
      <c r="F32" s="6">
        <f>F16</f>
        <v>0.43120000000000003</v>
      </c>
      <c r="I32" s="6">
        <f>M13</f>
        <v>0.23630000000000001</v>
      </c>
      <c r="J32" s="6">
        <f>M15</f>
        <v>0.29149999999999998</v>
      </c>
      <c r="K32" s="6">
        <f>M14</f>
        <v>0.23949999999999999</v>
      </c>
      <c r="L32" s="6">
        <f>M16</f>
        <v>0.3049</v>
      </c>
    </row>
    <row r="33" spans="1:14" x14ac:dyDescent="0.25">
      <c r="B33" s="23">
        <f>B$13</f>
        <v>0.1</v>
      </c>
      <c r="C33" s="6">
        <f>G13</f>
        <v>0.52890000000000004</v>
      </c>
      <c r="D33" s="6">
        <f>G15</f>
        <v>0.6018</v>
      </c>
      <c r="E33" s="6">
        <f>G14</f>
        <v>0.46539999999999998</v>
      </c>
      <c r="F33" s="6">
        <f>G16</f>
        <v>0.4118</v>
      </c>
      <c r="I33" s="6">
        <f>N13</f>
        <v>0.2455</v>
      </c>
      <c r="J33" s="6">
        <f>N15</f>
        <v>0.29859999999999998</v>
      </c>
      <c r="K33" s="6">
        <f>N14</f>
        <v>0.25019999999999998</v>
      </c>
      <c r="L33" s="6">
        <f>N16</f>
        <v>0.3155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0.60509999999999997</v>
      </c>
      <c r="D35" s="6">
        <f t="shared" ref="D35:F35" si="2">MAX(D22:D25)</f>
        <v>0.74670000000000003</v>
      </c>
      <c r="E35" s="6">
        <f t="shared" si="2"/>
        <v>0.90139999999999998</v>
      </c>
      <c r="F35" s="6">
        <f t="shared" si="2"/>
        <v>0.45600000000000002</v>
      </c>
      <c r="G35" s="6">
        <f>AVERAGE(C35,E35)</f>
        <v>0.75324999999999998</v>
      </c>
      <c r="H35" s="6">
        <f>AVERAGE(D35,F35)</f>
        <v>0.60135000000000005</v>
      </c>
      <c r="I35" s="6">
        <f>MAX(I22:I25)</f>
        <v>0.32769999999999999</v>
      </c>
      <c r="J35" s="6">
        <f t="shared" ref="J35:L35" si="3">MAX(J22:J25)</f>
        <v>0.52100000000000002</v>
      </c>
      <c r="K35" s="6">
        <f t="shared" si="3"/>
        <v>0.3266</v>
      </c>
      <c r="L35" s="6">
        <f t="shared" si="3"/>
        <v>0.52200000000000002</v>
      </c>
      <c r="M35" s="6">
        <f>AVERAGE(I35,K35)</f>
        <v>0.32715</v>
      </c>
      <c r="N35" s="6">
        <f>AVERAGE(J35,L35)</f>
        <v>0.52150000000000007</v>
      </c>
    </row>
    <row r="36" spans="1:14" x14ac:dyDescent="0.25">
      <c r="B36">
        <f>B$9</f>
        <v>0.04</v>
      </c>
      <c r="C36" s="6">
        <f>MAX(C26:C29)</f>
        <v>0.59770000000000001</v>
      </c>
      <c r="D36" s="6">
        <f t="shared" ref="D36:F36" si="4">MAX(D26:D29)</f>
        <v>0.69699999999999995</v>
      </c>
      <c r="E36" s="6">
        <f t="shared" si="4"/>
        <v>0.70369999999999999</v>
      </c>
      <c r="F36" s="6">
        <f t="shared" si="4"/>
        <v>0.43020000000000003</v>
      </c>
      <c r="G36" s="6">
        <f t="shared" ref="G36:G37" si="5">AVERAGE(C36,E36)</f>
        <v>0.65070000000000006</v>
      </c>
      <c r="H36" s="6">
        <f t="shared" ref="H36:H37" si="6">AVERAGE(D36,F36)</f>
        <v>0.56359999999999999</v>
      </c>
      <c r="I36" s="6">
        <f>MAX(I26:I29)</f>
        <v>0.28720000000000001</v>
      </c>
      <c r="J36" s="6">
        <f t="shared" ref="J36:L36" si="7">MAX(J26:J29)</f>
        <v>0.37409999999999999</v>
      </c>
      <c r="K36" s="6">
        <f t="shared" si="7"/>
        <v>0.28970000000000001</v>
      </c>
      <c r="L36" s="6">
        <f t="shared" si="7"/>
        <v>0.38250000000000001</v>
      </c>
      <c r="M36" s="6">
        <f t="shared" ref="M36:M37" si="8">AVERAGE(I36,K36)</f>
        <v>0.28844999999999998</v>
      </c>
      <c r="N36" s="6">
        <f t="shared" ref="N36:N37" si="9">AVERAGE(J36,L36)</f>
        <v>0.37829999999999997</v>
      </c>
    </row>
    <row r="37" spans="1:14" x14ac:dyDescent="0.25">
      <c r="B37" s="23">
        <f>B$13</f>
        <v>0.1</v>
      </c>
      <c r="C37" s="6">
        <f>MAX(C30:C33)</f>
        <v>0.52890000000000004</v>
      </c>
      <c r="D37" s="6">
        <f t="shared" ref="D37:F37" si="10">MAX(D30:D33)</f>
        <v>0.6018</v>
      </c>
      <c r="E37" s="6">
        <f t="shared" si="10"/>
        <v>0.56330000000000002</v>
      </c>
      <c r="F37" s="6">
        <f t="shared" si="10"/>
        <v>0.49730000000000002</v>
      </c>
      <c r="G37" s="6">
        <f t="shared" si="5"/>
        <v>0.54610000000000003</v>
      </c>
      <c r="H37" s="6">
        <f t="shared" si="6"/>
        <v>0.54954999999999998</v>
      </c>
      <c r="I37" s="6">
        <f>MAX(I30:I33)</f>
        <v>0.2455</v>
      </c>
      <c r="J37" s="6">
        <f t="shared" ref="J37:L37" si="11">MAX(J30:J33)</f>
        <v>0.29859999999999998</v>
      </c>
      <c r="K37" s="6">
        <f t="shared" si="11"/>
        <v>0.25019999999999998</v>
      </c>
      <c r="L37" s="6">
        <f t="shared" si="11"/>
        <v>0.3155</v>
      </c>
      <c r="M37" s="6">
        <f t="shared" si="8"/>
        <v>0.24784999999999999</v>
      </c>
      <c r="N37" s="6">
        <f t="shared" si="9"/>
        <v>0.30704999999999999</v>
      </c>
    </row>
    <row r="39" spans="1:14" x14ac:dyDescent="0.25">
      <c r="A39" t="s">
        <v>49</v>
      </c>
      <c r="B39">
        <f>B22</f>
        <v>0.02</v>
      </c>
      <c r="C39" s="6">
        <f>MIN(C22:C25)</f>
        <v>0.41399999999999998</v>
      </c>
      <c r="D39" s="6">
        <f t="shared" ref="D39:F39" si="12">MIN(D22:D25)</f>
        <v>0.49659999999999999</v>
      </c>
      <c r="E39" s="6">
        <f t="shared" si="12"/>
        <v>0.63619999999999999</v>
      </c>
      <c r="F39" s="6">
        <f t="shared" si="12"/>
        <v>0.34279999999999999</v>
      </c>
      <c r="G39" s="6">
        <f>AVERAGE(C39,E39)</f>
        <v>0.52510000000000001</v>
      </c>
      <c r="H39" s="6">
        <f>AVERAGE(D39,F39)</f>
        <v>0.41969999999999996</v>
      </c>
      <c r="I39" s="6">
        <f>MIN(I22:I25)</f>
        <v>0.28760000000000002</v>
      </c>
      <c r="J39" s="6">
        <f t="shared" ref="J39:L39" si="13">MIN(J22:J25)</f>
        <v>0.36890000000000001</v>
      </c>
      <c r="K39" s="6">
        <f t="shared" si="13"/>
        <v>0.28710000000000002</v>
      </c>
      <c r="L39" s="6">
        <f t="shared" si="13"/>
        <v>0.37480000000000002</v>
      </c>
      <c r="M39" s="6">
        <f>AVERAGE(I39,K39)</f>
        <v>0.28734999999999999</v>
      </c>
      <c r="N39" s="6">
        <f>AVERAGE(J39,L39)</f>
        <v>0.37185000000000001</v>
      </c>
    </row>
    <row r="40" spans="1:14" x14ac:dyDescent="0.25">
      <c r="B40">
        <f>B26</f>
        <v>0.04</v>
      </c>
      <c r="C40" s="6">
        <f>MIN(C26:C29)</f>
        <v>0.39450000000000002</v>
      </c>
      <c r="D40" s="6">
        <f t="shared" ref="D40:F40" si="14">MIN(D26:D29)</f>
        <v>0.52039999999999997</v>
      </c>
      <c r="E40" s="6">
        <f t="shared" si="14"/>
        <v>0.49509999999999998</v>
      </c>
      <c r="F40" s="6">
        <f t="shared" si="14"/>
        <v>0.38890000000000002</v>
      </c>
      <c r="G40" s="6">
        <f t="shared" ref="G40:G41" si="15">AVERAGE(C40,E40)</f>
        <v>0.44479999999999997</v>
      </c>
      <c r="H40" s="6">
        <f t="shared" ref="H40:H41" si="16">AVERAGE(D40,F40)</f>
        <v>0.45465</v>
      </c>
      <c r="I40" s="6">
        <f>MIN(I26:I29)</f>
        <v>0.22370000000000001</v>
      </c>
      <c r="J40" s="6">
        <f t="shared" ref="J40:L40" si="17">MIN(J26:J29)</f>
        <v>0.33439999999999998</v>
      </c>
      <c r="K40" s="6">
        <f t="shared" si="17"/>
        <v>0.22370000000000001</v>
      </c>
      <c r="L40" s="6">
        <f t="shared" si="17"/>
        <v>0.34289999999999998</v>
      </c>
      <c r="M40" s="6">
        <f t="shared" ref="M40:M41" si="18">AVERAGE(I40,K40)</f>
        <v>0.22370000000000001</v>
      </c>
      <c r="N40" s="6">
        <f t="shared" ref="N40:N41" si="19">AVERAGE(J40,L40)</f>
        <v>0.33865000000000001</v>
      </c>
    </row>
    <row r="41" spans="1:14" x14ac:dyDescent="0.25">
      <c r="B41" s="23">
        <f>B30</f>
        <v>0.1</v>
      </c>
      <c r="C41" s="6">
        <f>MIN(C30:C33)</f>
        <v>0.40189999999999998</v>
      </c>
      <c r="D41" s="6">
        <f t="shared" ref="D41:F41" si="20">MIN(D30:D33)</f>
        <v>0.48559999999999998</v>
      </c>
      <c r="E41" s="6">
        <f t="shared" si="20"/>
        <v>0.46539999999999998</v>
      </c>
      <c r="F41" s="6">
        <f t="shared" si="20"/>
        <v>0.4118</v>
      </c>
      <c r="G41" s="6">
        <f t="shared" si="15"/>
        <v>0.43364999999999998</v>
      </c>
      <c r="H41" s="6">
        <f t="shared" si="16"/>
        <v>0.44869999999999999</v>
      </c>
      <c r="I41" s="6">
        <f>MIN(I30:I33)</f>
        <v>0.2324</v>
      </c>
      <c r="J41" s="6">
        <f t="shared" ref="J41:L41" si="21">MIN(J30:J33)</f>
        <v>0.28189999999999998</v>
      </c>
      <c r="K41" s="6">
        <f t="shared" si="21"/>
        <v>0.22189999999999999</v>
      </c>
      <c r="L41" s="6">
        <f t="shared" si="21"/>
        <v>0.29360000000000003</v>
      </c>
      <c r="M41" s="6">
        <f t="shared" si="18"/>
        <v>0.22714999999999999</v>
      </c>
      <c r="N41" s="6">
        <f t="shared" si="19"/>
        <v>0.28775000000000001</v>
      </c>
    </row>
    <row r="47" spans="1:14" x14ac:dyDescent="0.25">
      <c r="G47" s="82" t="s">
        <v>90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81" t="s">
        <v>84</v>
      </c>
      <c r="H48" s="81"/>
      <c r="I48" s="79">
        <v>0.02</v>
      </c>
      <c r="J48" s="79"/>
      <c r="K48" s="79">
        <v>0.04</v>
      </c>
      <c r="L48" s="79"/>
      <c r="M48" s="89">
        <v>0.1</v>
      </c>
      <c r="N48" s="89"/>
    </row>
    <row r="49" spans="7:14" x14ac:dyDescent="0.25">
      <c r="G49" s="81" t="s">
        <v>1</v>
      </c>
      <c r="H49" s="81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78" t="s">
        <v>81</v>
      </c>
      <c r="H50" s="40" t="s">
        <v>77</v>
      </c>
      <c r="I50" s="41">
        <v>0.41399999999999998</v>
      </c>
      <c r="J50" s="41">
        <v>0.49659999999999999</v>
      </c>
      <c r="K50" s="41">
        <v>0.39450000000000002</v>
      </c>
      <c r="L50" s="41">
        <v>0.52039999999999997</v>
      </c>
      <c r="M50" s="41">
        <v>0.40189999999999998</v>
      </c>
      <c r="N50" s="41">
        <v>0.48559999999999998</v>
      </c>
    </row>
    <row r="51" spans="7:14" x14ac:dyDescent="0.25">
      <c r="G51" s="79"/>
      <c r="H51" s="40" t="s">
        <v>78</v>
      </c>
      <c r="I51" s="41">
        <v>0.52270000000000005</v>
      </c>
      <c r="J51" s="41">
        <v>0.62119999999999997</v>
      </c>
      <c r="K51" s="41">
        <v>0.50960000000000005</v>
      </c>
      <c r="L51" s="41">
        <v>0.63060000000000005</v>
      </c>
      <c r="M51" s="41">
        <v>0.49759999999999999</v>
      </c>
      <c r="N51" s="41">
        <v>0.58750000000000002</v>
      </c>
    </row>
    <row r="52" spans="7:14" x14ac:dyDescent="0.25">
      <c r="G52" s="79"/>
      <c r="H52" s="40" t="s">
        <v>79</v>
      </c>
      <c r="I52" s="41">
        <v>0.60509999999999997</v>
      </c>
      <c r="J52" s="41">
        <v>0.74670000000000003</v>
      </c>
      <c r="K52" s="41">
        <v>0.52059999999999995</v>
      </c>
      <c r="L52" s="41">
        <v>0.65190000000000003</v>
      </c>
      <c r="M52" s="41">
        <v>0.51790000000000003</v>
      </c>
      <c r="N52" s="41">
        <v>0.58979999999999999</v>
      </c>
    </row>
    <row r="53" spans="7:14" x14ac:dyDescent="0.25">
      <c r="G53" s="79"/>
      <c r="H53" s="40" t="s">
        <v>80</v>
      </c>
      <c r="I53" s="41">
        <v>0.59140000000000004</v>
      </c>
      <c r="J53" s="41">
        <v>0.65310000000000001</v>
      </c>
      <c r="K53" s="41">
        <v>0.59770000000000001</v>
      </c>
      <c r="L53" s="41">
        <v>0.69699999999999995</v>
      </c>
      <c r="M53" s="41">
        <v>0.52890000000000004</v>
      </c>
      <c r="N53" s="41">
        <v>0.6018</v>
      </c>
    </row>
    <row r="54" spans="7:14" x14ac:dyDescent="0.25">
      <c r="G54" s="79"/>
      <c r="H54" s="40" t="s">
        <v>25</v>
      </c>
      <c r="I54" s="42">
        <f t="shared" ref="I54:N54" si="22">AVERAGE(I50:I53)</f>
        <v>0.5333</v>
      </c>
      <c r="J54" s="42">
        <f t="shared" si="22"/>
        <v>0.62939999999999996</v>
      </c>
      <c r="K54" s="42">
        <f t="shared" si="22"/>
        <v>0.50560000000000005</v>
      </c>
      <c r="L54" s="42">
        <f t="shared" si="22"/>
        <v>0.62497500000000006</v>
      </c>
      <c r="M54" s="42">
        <f t="shared" si="22"/>
        <v>0.48657499999999998</v>
      </c>
      <c r="N54" s="42">
        <f t="shared" si="22"/>
        <v>0.56617499999999998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78" t="s">
        <v>82</v>
      </c>
      <c r="H56" s="40" t="s">
        <v>77</v>
      </c>
      <c r="I56" s="41">
        <v>0.2974</v>
      </c>
      <c r="J56" s="41">
        <v>0.52100000000000002</v>
      </c>
      <c r="K56" s="41">
        <v>0.2331</v>
      </c>
      <c r="L56" s="41">
        <v>0.34649999999999997</v>
      </c>
      <c r="M56" s="41">
        <v>0.2334</v>
      </c>
      <c r="N56" s="41">
        <v>0.29670000000000002</v>
      </c>
    </row>
    <row r="57" spans="7:14" x14ac:dyDescent="0.25">
      <c r="G57" s="79"/>
      <c r="H57" s="40" t="s">
        <v>78</v>
      </c>
      <c r="I57" s="41">
        <v>0.29220000000000002</v>
      </c>
      <c r="J57" s="41">
        <v>0.45900000000000002</v>
      </c>
      <c r="K57" s="41">
        <v>0.24049999999999999</v>
      </c>
      <c r="L57" s="41">
        <v>0.33639999999999998</v>
      </c>
      <c r="M57" s="41">
        <v>0.2324</v>
      </c>
      <c r="N57" s="41">
        <v>0.28189999999999998</v>
      </c>
    </row>
    <row r="58" spans="7:14" x14ac:dyDescent="0.25">
      <c r="G58" s="79"/>
      <c r="H58" s="40" t="s">
        <v>79</v>
      </c>
      <c r="I58" s="41">
        <v>0.32769999999999999</v>
      </c>
      <c r="J58" s="41">
        <v>0.36890000000000001</v>
      </c>
      <c r="K58" s="41">
        <v>0.22370000000000001</v>
      </c>
      <c r="L58" s="41">
        <v>0.37409999999999999</v>
      </c>
      <c r="M58" s="41">
        <v>0.23630000000000001</v>
      </c>
      <c r="N58" s="41">
        <v>0.29149999999999998</v>
      </c>
    </row>
    <row r="59" spans="7:14" x14ac:dyDescent="0.25">
      <c r="G59" s="79"/>
      <c r="H59" s="40" t="s">
        <v>80</v>
      </c>
      <c r="I59" s="41">
        <v>0.28760000000000002</v>
      </c>
      <c r="J59" s="41">
        <v>0.37390000000000001</v>
      </c>
      <c r="K59" s="41">
        <v>0.28720000000000001</v>
      </c>
      <c r="L59" s="41">
        <v>0.33439999999999998</v>
      </c>
      <c r="M59" s="41">
        <v>0.2455</v>
      </c>
      <c r="N59" s="41">
        <v>0.29859999999999998</v>
      </c>
    </row>
    <row r="60" spans="7:14" x14ac:dyDescent="0.25">
      <c r="G60" s="79"/>
      <c r="H60" s="40" t="s">
        <v>25</v>
      </c>
      <c r="I60" s="42">
        <f t="shared" ref="I60:N60" si="23">AVERAGE(I56:I59)</f>
        <v>0.30122500000000002</v>
      </c>
      <c r="J60" s="42">
        <f t="shared" si="23"/>
        <v>0.43069999999999997</v>
      </c>
      <c r="K60" s="42">
        <f t="shared" si="23"/>
        <v>0.24612500000000001</v>
      </c>
      <c r="L60" s="42">
        <f t="shared" si="23"/>
        <v>0.34784999999999999</v>
      </c>
      <c r="M60" s="42">
        <f t="shared" si="23"/>
        <v>0.2369</v>
      </c>
      <c r="N60" s="42">
        <f t="shared" si="23"/>
        <v>0.29217499999999996</v>
      </c>
    </row>
  </sheetData>
  <mergeCells count="37">
    <mergeCell ref="G50:G54"/>
    <mergeCell ref="G56:G60"/>
    <mergeCell ref="G47:N47"/>
    <mergeCell ref="I48:J48"/>
    <mergeCell ref="K48:L48"/>
    <mergeCell ref="M48:N48"/>
    <mergeCell ref="G48:H48"/>
    <mergeCell ref="G49:H49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Range of Motion</vt:lpstr>
      <vt:lpstr>Analysis</vt:lpstr>
      <vt:lpstr>Figures</vt:lpstr>
      <vt:lpstr>2L2LT4ST37T</vt:lpstr>
      <vt:lpstr>2L2LT4ST100I</vt:lpstr>
      <vt:lpstr>2L3LT4ST37T</vt:lpstr>
      <vt:lpstr>2L3LT4ST100I</vt:lpstr>
      <vt:lpstr>2L4LT4ST37T</vt:lpstr>
      <vt:lpstr>2L4LT4ST100I</vt:lpstr>
      <vt:lpstr>2L4.5LT6ST100I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  <vt:lpstr>Alternative 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2024-03-18T05:29:44Z</dcterms:created>
  <dcterms:modified xsi:type="dcterms:W3CDTF">2024-05-10T04:43:23Z</dcterms:modified>
</cp:coreProperties>
</file>