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CD65503E-6D3A-46CA-AE78-13CDE15F4A19}" xr6:coauthVersionLast="47" xr6:coauthVersionMax="47" xr10:uidLastSave="{00000000-0000-0000-0000-000000000000}"/>
  <bookViews>
    <workbookView xWindow="-28920" yWindow="-120" windowWidth="29040" windowHeight="15840" firstSheet="6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(B0)" sheetId="14" r:id="rId12"/>
    <sheet name="Model 9 (B1)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5" l="1"/>
  <c r="F66" i="15"/>
  <c r="E66" i="15"/>
  <c r="J65" i="15"/>
  <c r="E65" i="15"/>
  <c r="F65" i="15" s="1"/>
  <c r="J64" i="15"/>
  <c r="E64" i="15"/>
  <c r="F64" i="15" s="1"/>
  <c r="J63" i="15"/>
  <c r="E63" i="15"/>
  <c r="F63" i="15" s="1"/>
  <c r="J62" i="15"/>
  <c r="E62" i="15"/>
  <c r="F62" i="15" s="1"/>
  <c r="J61" i="15"/>
  <c r="E61" i="15"/>
  <c r="F61" i="15" s="1"/>
  <c r="J60" i="15"/>
  <c r="E60" i="15"/>
  <c r="F60" i="15" s="1"/>
  <c r="J59" i="15"/>
  <c r="E59" i="15"/>
  <c r="F59" i="15" s="1"/>
  <c r="J58" i="15"/>
  <c r="F58" i="15"/>
  <c r="E58" i="15"/>
  <c r="J57" i="15"/>
  <c r="E57" i="15"/>
  <c r="F57" i="15" s="1"/>
  <c r="J56" i="15"/>
  <c r="E56" i="15"/>
  <c r="F56" i="15" s="1"/>
  <c r="J55" i="15"/>
  <c r="E55" i="15"/>
  <c r="F55" i="15" s="1"/>
  <c r="J54" i="15"/>
  <c r="E54" i="15"/>
  <c r="F54" i="15" s="1"/>
  <c r="J53" i="15"/>
  <c r="E53" i="15"/>
  <c r="F53" i="15" s="1"/>
  <c r="J52" i="15"/>
  <c r="E52" i="15"/>
  <c r="F52" i="15" s="1"/>
  <c r="J51" i="15"/>
  <c r="E51" i="15"/>
  <c r="F51" i="15" s="1"/>
  <c r="J50" i="15"/>
  <c r="F50" i="15"/>
  <c r="E50" i="15"/>
  <c r="J49" i="15"/>
  <c r="E49" i="15"/>
  <c r="F49" i="15" s="1"/>
  <c r="J48" i="15"/>
  <c r="E48" i="15"/>
  <c r="F48" i="15" s="1"/>
  <c r="J47" i="15"/>
  <c r="E47" i="15"/>
  <c r="F47" i="15" s="1"/>
  <c r="J46" i="15"/>
  <c r="F46" i="15"/>
  <c r="E46" i="15"/>
  <c r="J45" i="15"/>
  <c r="E45" i="15"/>
  <c r="F45" i="15" s="1"/>
  <c r="J44" i="15"/>
  <c r="E44" i="15"/>
  <c r="F44" i="15" s="1"/>
  <c r="J43" i="15"/>
  <c r="E43" i="15"/>
  <c r="F43" i="15" s="1"/>
  <c r="J42" i="15"/>
  <c r="F42" i="15"/>
  <c r="E42" i="15"/>
  <c r="J41" i="15"/>
  <c r="E41" i="15"/>
  <c r="F41" i="15" s="1"/>
  <c r="J40" i="15"/>
  <c r="E40" i="15"/>
  <c r="F40" i="15" s="1"/>
  <c r="J39" i="15"/>
  <c r="E39" i="15"/>
  <c r="F39" i="15" s="1"/>
  <c r="J38" i="15"/>
  <c r="F38" i="15"/>
  <c r="E38" i="15"/>
  <c r="J37" i="15"/>
  <c r="E37" i="15"/>
  <c r="F37" i="15" s="1"/>
  <c r="J36" i="15"/>
  <c r="E36" i="15"/>
  <c r="F36" i="15" s="1"/>
  <c r="J35" i="15"/>
  <c r="E35" i="15"/>
  <c r="F35" i="15" s="1"/>
  <c r="J34" i="15"/>
  <c r="F34" i="15"/>
  <c r="E34" i="15"/>
  <c r="J33" i="15"/>
  <c r="E33" i="15"/>
  <c r="F33" i="15" s="1"/>
  <c r="J32" i="15"/>
  <c r="E32" i="15"/>
  <c r="F32" i="15" s="1"/>
  <c r="J31" i="15"/>
  <c r="E31" i="15"/>
  <c r="F31" i="15" s="1"/>
  <c r="J30" i="15"/>
  <c r="F30" i="15"/>
  <c r="E30" i="15"/>
  <c r="J29" i="15"/>
  <c r="E29" i="15"/>
  <c r="F29" i="15" s="1"/>
  <c r="J28" i="15"/>
  <c r="E28" i="15"/>
  <c r="F28" i="15" s="1"/>
  <c r="J27" i="15"/>
  <c r="E27" i="15"/>
  <c r="F27" i="15" s="1"/>
  <c r="J26" i="15"/>
  <c r="F26" i="15"/>
  <c r="E26" i="15"/>
  <c r="J25" i="15"/>
  <c r="E25" i="15"/>
  <c r="F25" i="15" s="1"/>
  <c r="J24" i="15"/>
  <c r="E24" i="15"/>
  <c r="F24" i="15" s="1"/>
  <c r="J23" i="15"/>
  <c r="E23" i="15"/>
  <c r="F23" i="15" s="1"/>
  <c r="J22" i="15"/>
  <c r="F22" i="15"/>
  <c r="E22" i="15"/>
  <c r="J21" i="15"/>
  <c r="E21" i="15"/>
  <c r="F21" i="15" s="1"/>
  <c r="J20" i="15"/>
  <c r="E20" i="15"/>
  <c r="F20" i="15" s="1"/>
  <c r="J19" i="15"/>
  <c r="E19" i="15"/>
  <c r="F19" i="15" s="1"/>
  <c r="J18" i="15"/>
  <c r="F18" i="15"/>
  <c r="E18" i="15"/>
  <c r="J17" i="15"/>
  <c r="E17" i="15"/>
  <c r="F17" i="15" s="1"/>
  <c r="J16" i="15"/>
  <c r="E16" i="15"/>
  <c r="F16" i="15" s="1"/>
  <c r="J15" i="15"/>
  <c r="E15" i="15"/>
  <c r="F15" i="15" s="1"/>
  <c r="J14" i="15"/>
  <c r="F14" i="15"/>
  <c r="E14" i="15"/>
  <c r="J13" i="15"/>
  <c r="E13" i="15"/>
  <c r="F13" i="15" s="1"/>
  <c r="J12" i="15"/>
  <c r="E12" i="15"/>
  <c r="F12" i="15" s="1"/>
  <c r="J11" i="15"/>
  <c r="E11" i="15"/>
  <c r="F11" i="15" s="1"/>
  <c r="J10" i="15"/>
  <c r="F10" i="15"/>
  <c r="E10" i="15"/>
  <c r="J9" i="15"/>
  <c r="E9" i="15"/>
  <c r="F9" i="15" s="1"/>
  <c r="J8" i="15"/>
  <c r="E8" i="15"/>
  <c r="F8" i="15" s="1"/>
  <c r="J7" i="15"/>
  <c r="E7" i="15"/>
  <c r="F7" i="15" s="1"/>
  <c r="J6" i="15"/>
  <c r="F6" i="15"/>
  <c r="E6" i="15"/>
  <c r="J5" i="15"/>
  <c r="E5" i="15"/>
  <c r="F5" i="15" s="1"/>
  <c r="J4" i="15"/>
  <c r="E4" i="15"/>
  <c r="F4" i="15" s="1"/>
  <c r="J3" i="15"/>
  <c r="E3" i="15"/>
  <c r="F3" i="15" s="1"/>
  <c r="K66" i="14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<sst xmlns="http://schemas.openxmlformats.org/spreadsheetml/2006/main" count="862" uniqueCount="171">
  <si>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</si>
  <si>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</si>
  <si>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</si>
  <si>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</si>
  <si>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</si>
  <si>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</si>
  <si>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</si>
  <si>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</si>
  <si>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</si>
  <si>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</si>
  <si>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</si>
  <si>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</si>
  <si>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</si>
  <si>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</si>
  <si>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</si>
  <si>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</si>
  <si>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</si>
  <si>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</si>
  <si>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</si>
  <si>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</si>
  <si>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</si>
  <si>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</si>
  <si>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</si>
  <si>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</si>
  <si>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</si>
  <si>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</si>
  <si>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</si>
  <si>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</si>
  <si>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</si>
  <si>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</si>
  <si>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</si>
  <si>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</si>
  <si>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</si>
  <si>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</si>
  <si>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</si>
  <si>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</si>
  <si>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</si>
  <si>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</si>
  <si>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</si>
  <si>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</si>
  <si>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</si>
  <si>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</si>
  <si>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</si>
  <si>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</si>
  <si>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</si>
  <si>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</si>
  <si>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</si>
  <si>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</si>
  <si>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</si>
  <si>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</si>
  <si>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</si>
  <si>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</si>
  <si>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</si>
  <si>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</si>
  <si>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</si>
  <si>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</si>
  <si>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</si>
  <si>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</si>
  <si>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</si>
  <si>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</si>
  <si>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</si>
  <si>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</si>
  <si>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</si>
  <si>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</si>
  <si>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</si>
  <si>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</si>
  <si>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</si>
  <si>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</si>
  <si>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</si>
  <si>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</si>
  <si>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</si>
  <si>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</si>
  <si>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</si>
  <si>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</si>
  <si>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</si>
  <si>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</si>
  <si>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</si>
  <si>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</si>
  <si>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</si>
  <si>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</si>
  <si>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</si>
  <si>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</si>
  <si>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</si>
  <si>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</si>
  <si>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</si>
  <si>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</si>
  <si>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</si>
  <si>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</si>
  <si>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</si>
  <si>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</si>
  <si>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</si>
  <si>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</si>
  <si>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</si>
  <si>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</si>
  <si>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</si>
  <si>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</si>
  <si>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</si>
  <si>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</si>
  <si>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</si>
  <si>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</si>
  <si>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</si>
  <si>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</si>
  <si>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</si>
  <si>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</si>
  <si>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</si>
  <si>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</si>
  <si>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</si>
  <si>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</si>
  <si>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</si>
  <si>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</si>
  <si>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</si>
  <si>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</si>
  <si>
    <t>B0(slope)</t>
  </si>
  <si>
    <t>Comments:</t>
  </si>
  <si>
    <t>slope too steep</t>
  </si>
  <si>
    <t>Offset</t>
  </si>
  <si>
    <t>slope not steep enough</t>
  </si>
  <si>
    <t>yes, model is higher</t>
  </si>
  <si>
    <t>ok</t>
  </si>
  <si>
    <t>perfect</t>
  </si>
  <si>
    <t xml:space="preserve">slope a lil too steep </t>
  </si>
  <si>
    <t>slope a little too steep</t>
  </si>
  <si>
    <t>slope a lil too steep,</t>
  </si>
  <si>
    <t>model is a little higher</t>
  </si>
  <si>
    <t>BIG OFFSET</t>
  </si>
  <si>
    <t>good</t>
  </si>
  <si>
    <t>model is higher</t>
  </si>
  <si>
    <t>a bit too steep</t>
  </si>
  <si>
    <t>model is less steep</t>
  </si>
  <si>
    <t>model is lower</t>
  </si>
  <si>
    <t>model is steeper</t>
  </si>
  <si>
    <t>model not steep enough</t>
  </si>
  <si>
    <t>model too low</t>
  </si>
  <si>
    <t>model too steep</t>
  </si>
  <si>
    <t>model a lil low</t>
  </si>
  <si>
    <t>model too high</t>
  </si>
  <si>
    <t>model low</t>
  </si>
  <si>
    <t xml:space="preserve">slope too steep (Bad) </t>
  </si>
  <si>
    <t>dk</t>
  </si>
  <si>
    <t>model high</t>
  </si>
  <si>
    <t>slope too low</t>
  </si>
  <si>
    <t>slope not steeo enough</t>
  </si>
  <si>
    <t>too steep</t>
  </si>
  <si>
    <t xml:space="preserve"> model low</t>
  </si>
  <si>
    <t>slope too high</t>
  </si>
  <si>
    <t>too high</t>
  </si>
  <si>
    <t>a little steep</t>
  </si>
  <si>
    <t xml:space="preserve">a little flat </t>
  </si>
  <si>
    <t xml:space="preserve">too steep </t>
  </si>
  <si>
    <t>ok?</t>
  </si>
  <si>
    <t>slope low</t>
  </si>
  <si>
    <t>slope a lil low</t>
  </si>
  <si>
    <t>a little high</t>
  </si>
  <si>
    <t>Parameters</t>
  </si>
  <si>
    <t>C0</t>
  </si>
  <si>
    <t>10mm(DP)</t>
  </si>
  <si>
    <t>20mm(P)</t>
  </si>
  <si>
    <t>20mm(DP)</t>
  </si>
  <si>
    <t>10mm(P)</t>
  </si>
  <si>
    <t>less steep</t>
  </si>
  <si>
    <t>steep</t>
  </si>
  <si>
    <t>less step</t>
  </si>
  <si>
    <t>less</t>
  </si>
  <si>
    <t>not steep enough</t>
  </si>
  <si>
    <t xml:space="preserve">less </t>
  </si>
  <si>
    <t>e^(1-erel)</t>
  </si>
  <si>
    <t>Force = c0 + c1(model)Pressure</t>
  </si>
  <si>
    <t>Model</t>
  </si>
  <si>
    <t>1-Erel</t>
  </si>
  <si>
    <t>Model 1</t>
  </si>
  <si>
    <t>this model doesn’t fit 10mm as well as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</si>
</sst>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0" borderId="0" xfId="0" applyFill="1" applyBorder="1" applyAlignment="1"/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28855</xdr:colOff>
      <xdr:row>45</xdr:row>
      <xdr:rowOff>114303</xdr:rowOff>
    </xdr:from>
    <xdr:to>
      <xdr:col>22</xdr:col>
      <xdr:colOff>324129</xdr:colOff>
      <xdr:row>59</xdr:row>
      <xdr:rowOff>165850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42" t="s">
        <v>14</v>
      </c>
      <c r="C1" s="242"/>
      <c r="D1" s="24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45" t="s">
        <v>92</v>
      </c>
      <c r="N1" s="245"/>
      <c r="P1" s="245" t="s">
        <v>93</v>
      </c>
      <c r="Q1" s="24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Q67"/>
  <sheetViews>
    <sheetView workbookViewId="0">
      <selection activeCell="Q10" sqref="Q10"/>
    </sheetView>
  </sheetViews>
  <sheetFormatPr defaultRowHeight="15" x14ac:dyDescent="0.25"/>
  <cols>
    <col min="1" max="1" width="14.28515625" bestFit="1" customWidth="1"/>
    <col min="5" max="5" width="13.42578125" bestFit="1" customWidth="1"/>
    <col min="6" max="6" width="15.140625" bestFit="1" customWidth="1"/>
    <col min="11" max="11" width="19.5703125" customWidth="1"/>
    <col min="12" max="12" width="19.7109375" bestFit="1" customWidth="1"/>
    <col min="16" max="16" width="22.28515625" bestFit="1" customWidth="1"/>
    <col min="17" max="17" width="21.140625" bestFit="1" customWidth="1"/>
  </cols>
  <sheetData>
    <row r="1" spans="1:17" ht="15.75" thickBot="1" x14ac:dyDescent="0.3">
      <c r="A1" t="s">
        <v>13</v>
      </c>
      <c r="B1" t="s">
        <v>110</v>
      </c>
      <c r="M1" s="245" t="s">
        <v>112</v>
      </c>
      <c r="N1" s="245"/>
      <c r="O1" s="230"/>
    </row>
    <row r="2" spans="1:17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  <c r="P2" s="177" t="s">
        <v>113</v>
      </c>
      <c r="Q2" s="235" t="s">
        <v>115</v>
      </c>
    </row>
    <row r="3" spans="1:17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  <c r="P3" s="6" t="s">
        <v>114</v>
      </c>
      <c r="Q3" s="6" t="s">
        <v>117</v>
      </c>
    </row>
    <row r="4" spans="1:17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  <c r="P4" s="6" t="s">
        <v>120</v>
      </c>
      <c r="Q4" s="6" t="s">
        <v>118</v>
      </c>
    </row>
    <row r="5" spans="1:17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  <c r="P5" s="6" t="s">
        <v>121</v>
      </c>
      <c r="Q5" s="6" t="s">
        <v>118</v>
      </c>
    </row>
    <row r="6" spans="1:17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  <c r="P6" s="6" t="s">
        <v>122</v>
      </c>
      <c r="Q6" s="6" t="s">
        <v>118</v>
      </c>
    </row>
    <row r="7" spans="1:17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  <c r="P7" s="188" t="s">
        <v>131</v>
      </c>
      <c r="Q7" s="188" t="s">
        <v>118</v>
      </c>
    </row>
    <row r="8" spans="1:17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  <c r="P8" s="191" t="s">
        <v>118</v>
      </c>
      <c r="Q8" s="191" t="s">
        <v>132</v>
      </c>
    </row>
    <row r="9" spans="1:17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  <c r="P9" s="191" t="s">
        <v>118</v>
      </c>
      <c r="Q9" s="191" t="s">
        <v>132</v>
      </c>
    </row>
    <row r="10" spans="1:17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  <c r="P10" s="196" t="s">
        <v>133</v>
      </c>
      <c r="Q10" s="196" t="s">
        <v>134</v>
      </c>
    </row>
    <row r="11" spans="1:17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  <c r="P11" s="6" t="s">
        <v>118</v>
      </c>
      <c r="Q11" s="6" t="s">
        <v>123</v>
      </c>
    </row>
    <row r="12" spans="1:17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  <c r="P12" s="6" t="s">
        <v>118</v>
      </c>
      <c r="Q12" s="6" t="s">
        <v>123</v>
      </c>
    </row>
    <row r="13" spans="1:17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  <c r="P13" s="6" t="s">
        <v>118</v>
      </c>
      <c r="Q13" s="6" t="s">
        <v>124</v>
      </c>
    </row>
    <row r="14" spans="1:17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  <c r="P14" s="188" t="s">
        <v>131</v>
      </c>
      <c r="Q14" s="188" t="s">
        <v>118</v>
      </c>
    </row>
    <row r="15" spans="1:17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  <c r="P15" s="191" t="s">
        <v>119</v>
      </c>
      <c r="Q15" s="191" t="s">
        <v>119</v>
      </c>
    </row>
    <row r="16" spans="1:17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  <c r="P16" s="196" t="s">
        <v>118</v>
      </c>
      <c r="Q16" s="196" t="s">
        <v>135</v>
      </c>
    </row>
    <row r="17" spans="1:17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  <c r="P17" s="6" t="s">
        <v>125</v>
      </c>
      <c r="Q17" s="6" t="s">
        <v>125</v>
      </c>
    </row>
    <row r="18" spans="1:17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  <c r="P18" s="6" t="s">
        <v>118</v>
      </c>
      <c r="Q18" s="6" t="s">
        <v>126</v>
      </c>
    </row>
    <row r="19" spans="1:17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  <c r="P19" s="6" t="s">
        <v>125</v>
      </c>
      <c r="Q19" s="6" t="s">
        <v>125</v>
      </c>
    </row>
    <row r="20" spans="1:17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  <c r="P20" s="6" t="s">
        <v>127</v>
      </c>
      <c r="Q20" s="6" t="s">
        <v>118</v>
      </c>
    </row>
    <row r="21" spans="1:17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  <c r="P21" s="191" t="s">
        <v>131</v>
      </c>
      <c r="Q21" s="191" t="s">
        <v>118</v>
      </c>
    </row>
    <row r="22" spans="1:17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  <c r="P22" s="191" t="s">
        <v>131</v>
      </c>
      <c r="Q22" s="191" t="s">
        <v>118</v>
      </c>
    </row>
    <row r="23" spans="1:17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  <c r="P23" s="191" t="s">
        <v>118</v>
      </c>
      <c r="Q23" s="191" t="s">
        <v>136</v>
      </c>
    </row>
    <row r="24" spans="1:17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  <c r="P24" s="196" t="s">
        <v>133</v>
      </c>
      <c r="Q24" s="196" t="s">
        <v>118</v>
      </c>
    </row>
    <row r="25" spans="1:17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  <c r="P25" s="6" t="s">
        <v>125</v>
      </c>
      <c r="Q25" s="6" t="s">
        <v>125</v>
      </c>
    </row>
    <row r="26" spans="1:17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  <c r="P26" s="6" t="s">
        <v>128</v>
      </c>
      <c r="Q26" s="6" t="s">
        <v>125</v>
      </c>
    </row>
    <row r="27" spans="1:17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  <c r="P27" s="6" t="s">
        <v>118</v>
      </c>
      <c r="Q27" s="6" t="s">
        <v>129</v>
      </c>
    </row>
    <row r="28" spans="1:17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  <c r="P28" s="6" t="s">
        <v>130</v>
      </c>
      <c r="Q28" s="6" t="s">
        <v>118</v>
      </c>
    </row>
    <row r="29" spans="1:17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  <c r="P29" s="191" t="s">
        <v>131</v>
      </c>
      <c r="Q29" s="191" t="s">
        <v>118</v>
      </c>
    </row>
    <row r="30" spans="1:17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  <c r="P30" s="191" t="s">
        <v>131</v>
      </c>
      <c r="Q30" s="191" t="s">
        <v>118</v>
      </c>
    </row>
    <row r="31" spans="1:17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  <c r="P31" s="191" t="s">
        <v>118</v>
      </c>
      <c r="Q31" s="191" t="s">
        <v>136</v>
      </c>
    </row>
    <row r="32" spans="1:17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  <c r="P32" s="196" t="s">
        <v>133</v>
      </c>
      <c r="Q32" s="196" t="s">
        <v>136</v>
      </c>
    </row>
    <row r="33" spans="1:17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43">
        <v>9.8000000000000007</v>
      </c>
      <c r="J33" s="173">
        <f t="shared" si="2"/>
        <v>0</v>
      </c>
      <c r="K33" s="180">
        <f t="shared" si="3"/>
        <v>0</v>
      </c>
      <c r="L33" s="173">
        <f t="shared" si="4"/>
        <v>9.8000000000000007</v>
      </c>
      <c r="M33" s="173"/>
      <c r="N33" s="173"/>
      <c r="O33" s="173"/>
      <c r="P33" s="173" t="s">
        <v>118</v>
      </c>
      <c r="Q33" s="172" t="s">
        <v>135</v>
      </c>
    </row>
    <row r="34" spans="1:17" x14ac:dyDescent="0.25">
      <c r="A34" s="184" t="s">
        <v>60</v>
      </c>
      <c r="B34" s="232">
        <v>9.8000000000000007</v>
      </c>
      <c r="C34" s="232">
        <v>0.13265306122448986</v>
      </c>
      <c r="D34" s="232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  <c r="P34" s="6" t="s">
        <v>137</v>
      </c>
      <c r="Q34" s="174" t="s">
        <v>135</v>
      </c>
    </row>
    <row r="35" spans="1:17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  <c r="P35" s="6" t="s">
        <v>114</v>
      </c>
      <c r="Q35" s="174" t="s">
        <v>135</v>
      </c>
    </row>
    <row r="36" spans="1:17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  <c r="P36" s="31" t="s">
        <v>142</v>
      </c>
      <c r="Q36" s="32" t="s">
        <v>145</v>
      </c>
    </row>
    <row r="37" spans="1:17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  <c r="P37" s="31" t="s">
        <v>142</v>
      </c>
      <c r="Q37" s="32" t="s">
        <v>145</v>
      </c>
    </row>
    <row r="38" spans="1:17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  <c r="P38" s="35" t="s">
        <v>142</v>
      </c>
      <c r="Q38" s="36" t="s">
        <v>145</v>
      </c>
    </row>
    <row r="39" spans="1:17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  <c r="P39" s="6" t="s">
        <v>118</v>
      </c>
      <c r="Q39" s="174" t="s">
        <v>135</v>
      </c>
    </row>
    <row r="40" spans="1:17" x14ac:dyDescent="0.25">
      <c r="A40" s="184" t="s">
        <v>60</v>
      </c>
      <c r="B40" s="232">
        <v>12</v>
      </c>
      <c r="C40" s="232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  <c r="P40" s="6" t="s">
        <v>114</v>
      </c>
      <c r="Q40" s="174" t="s">
        <v>118</v>
      </c>
    </row>
    <row r="41" spans="1:17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  <c r="P41" s="6" t="s">
        <v>114</v>
      </c>
      <c r="Q41" s="174" t="s">
        <v>138</v>
      </c>
    </row>
    <row r="42" spans="1:17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  <c r="P42" s="31" t="s">
        <v>146</v>
      </c>
      <c r="Q42" s="32" t="s">
        <v>118</v>
      </c>
    </row>
    <row r="43" spans="1:17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  <c r="P43" s="31" t="s">
        <v>142</v>
      </c>
      <c r="Q43" s="32" t="s">
        <v>145</v>
      </c>
    </row>
    <row r="44" spans="1:17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  <c r="P44" s="35" t="s">
        <v>142</v>
      </c>
      <c r="Q44" s="36" t="s">
        <v>145</v>
      </c>
    </row>
    <row r="45" spans="1:17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  <c r="P45" s="6" t="s">
        <v>116</v>
      </c>
      <c r="Q45" s="174" t="s">
        <v>118</v>
      </c>
    </row>
    <row r="46" spans="1:17" x14ac:dyDescent="0.25">
      <c r="A46" s="184" t="s">
        <v>60</v>
      </c>
      <c r="B46" s="232">
        <v>22.8</v>
      </c>
      <c r="C46" s="232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  <c r="P46" s="6" t="s">
        <v>118</v>
      </c>
      <c r="Q46" s="174" t="s">
        <v>135</v>
      </c>
    </row>
    <row r="47" spans="1:17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  <c r="P47" s="6" t="s">
        <v>114</v>
      </c>
      <c r="Q47" s="174" t="s">
        <v>139</v>
      </c>
    </row>
    <row r="48" spans="1:17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  <c r="P48" s="31" t="s">
        <v>147</v>
      </c>
      <c r="Q48" s="32" t="s">
        <v>118</v>
      </c>
    </row>
    <row r="49" spans="1:17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  <c r="P49" s="31" t="s">
        <v>142</v>
      </c>
      <c r="Q49" s="32" t="s">
        <v>145</v>
      </c>
    </row>
    <row r="50" spans="1:17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  <c r="P50" s="35" t="s">
        <v>148</v>
      </c>
      <c r="Q50" s="36" t="s">
        <v>149</v>
      </c>
    </row>
    <row r="51" spans="1:17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  <c r="P51" s="6" t="s">
        <v>140</v>
      </c>
      <c r="Q51" s="174" t="s">
        <v>118</v>
      </c>
    </row>
    <row r="52" spans="1:17" x14ac:dyDescent="0.25">
      <c r="A52" s="184" t="s">
        <v>60</v>
      </c>
      <c r="B52" s="232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  <c r="P52" s="6" t="s">
        <v>141</v>
      </c>
      <c r="Q52" s="174" t="s">
        <v>118</v>
      </c>
    </row>
    <row r="53" spans="1:17" x14ac:dyDescent="0.25">
      <c r="A53" s="184"/>
      <c r="B53" s="232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  <c r="P53" s="6" t="s">
        <v>118</v>
      </c>
      <c r="Q53" s="174" t="s">
        <v>132</v>
      </c>
    </row>
    <row r="54" spans="1:17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  <c r="P54" s="6" t="s">
        <v>142</v>
      </c>
      <c r="Q54" s="174" t="s">
        <v>143</v>
      </c>
    </row>
    <row r="55" spans="1:17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  <c r="P55" s="31" t="s">
        <v>150</v>
      </c>
      <c r="Q55" s="32" t="s">
        <v>118</v>
      </c>
    </row>
    <row r="56" spans="1:17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  <c r="P56" s="31" t="s">
        <v>118</v>
      </c>
      <c r="Q56" s="32" t="s">
        <v>136</v>
      </c>
    </row>
    <row r="57" spans="1:17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  <c r="P57" s="31" t="s">
        <v>118</v>
      </c>
      <c r="Q57" s="32" t="s">
        <v>136</v>
      </c>
    </row>
    <row r="58" spans="1:17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  <c r="P58" s="31" t="s">
        <v>148</v>
      </c>
      <c r="Q58" s="32" t="s">
        <v>118</v>
      </c>
    </row>
    <row r="59" spans="1:17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  <c r="P59" s="6" t="s">
        <v>140</v>
      </c>
      <c r="Q59" s="174" t="s">
        <v>118</v>
      </c>
    </row>
    <row r="60" spans="1:17" x14ac:dyDescent="0.25">
      <c r="A60" s="184" t="s">
        <v>60</v>
      </c>
      <c r="B60" s="232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  <c r="P60" s="6" t="s">
        <v>118</v>
      </c>
      <c r="Q60" s="174" t="s">
        <v>132</v>
      </c>
    </row>
    <row r="61" spans="1:17" x14ac:dyDescent="0.25">
      <c r="A61" s="184"/>
      <c r="B61" s="232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  <c r="P61" s="6" t="s">
        <v>144</v>
      </c>
      <c r="Q61" s="174" t="s">
        <v>136</v>
      </c>
    </row>
    <row r="62" spans="1:17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  <c r="P62" s="6" t="s">
        <v>144</v>
      </c>
      <c r="Q62" s="174" t="s">
        <v>136</v>
      </c>
    </row>
    <row r="63" spans="1:17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  <c r="P63" s="31" t="s">
        <v>151</v>
      </c>
      <c r="Q63" s="32" t="s">
        <v>118</v>
      </c>
    </row>
    <row r="64" spans="1:17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  <c r="P64" s="31" t="s">
        <v>152</v>
      </c>
      <c r="Q64" s="32" t="s">
        <v>118</v>
      </c>
    </row>
    <row r="65" spans="1:17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  <c r="P65" s="31" t="s">
        <v>142</v>
      </c>
      <c r="Q65" s="32" t="s">
        <v>118</v>
      </c>
    </row>
    <row r="66" spans="1:17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  <c r="P66" s="35" t="s">
        <v>148</v>
      </c>
      <c r="Q66" s="36" t="s">
        <v>145</v>
      </c>
    </row>
    <row r="67" spans="1:17" x14ac:dyDescent="0.25">
      <c r="P67" s="6"/>
      <c r="Q67" s="6"/>
    </row>
  </sheetData>
  <mergeCells count="1"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553E-BDC8-45B6-AB54-FD3E077A2888}">
  <dimension ref="A1:T66"/>
  <sheetViews>
    <sheetView topLeftCell="A28" workbookViewId="0">
      <selection activeCell="A59" sqref="A59:L62"/>
    </sheetView>
  </sheetViews>
  <sheetFormatPr defaultRowHeight="15" x14ac:dyDescent="0.25"/>
  <cols>
    <col min="9" max="9" width="5" bestFit="1" customWidth="1"/>
    <col min="10" max="10" width="5.42578125" bestFit="1" customWidth="1"/>
    <col min="11" max="11" width="11.140625" bestFit="1" customWidth="1"/>
    <col min="12" max="12" width="16.42578125" customWidth="1"/>
    <col min="13" max="13" width="21.140625" bestFit="1" customWidth="1"/>
    <col min="17" max="17" width="11.140625" bestFit="1" customWidth="1"/>
  </cols>
  <sheetData>
    <row r="1" spans="1:20" ht="15.75" thickBot="1" x14ac:dyDescent="0.3">
      <c r="A1" t="s">
        <v>13</v>
      </c>
      <c r="B1" t="s">
        <v>166</v>
      </c>
      <c r="K1" s="239" t="s">
        <v>167</v>
      </c>
    </row>
    <row r="2" spans="1:20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36" t="s">
        <v>85</v>
      </c>
      <c r="K2" s="235" t="s">
        <v>165</v>
      </c>
      <c r="L2" s="235" t="s">
        <v>168</v>
      </c>
      <c r="Q2" s="166" t="s">
        <v>153</v>
      </c>
      <c r="R2" s="144" t="s">
        <v>154</v>
      </c>
      <c r="S2" s="141" t="s">
        <v>91</v>
      </c>
    </row>
    <row r="3" spans="1:20" ht="15.75" thickBot="1" x14ac:dyDescent="0.3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174">
        <f>B3-I3</f>
        <v>0</v>
      </c>
      <c r="K3" s="6" t="s">
        <v>142</v>
      </c>
      <c r="L3" s="6" t="s">
        <v>142</v>
      </c>
      <c r="M3" s="6"/>
      <c r="P3" t="s">
        <v>169</v>
      </c>
      <c r="Q3" s="167" t="s">
        <v>158</v>
      </c>
      <c r="R3" s="6">
        <v>-182.71770000000001</v>
      </c>
      <c r="S3" s="174">
        <v>0.3306</v>
      </c>
    </row>
    <row r="4" spans="1:20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174">
        <f t="shared" ref="J4:J66" si="2">B4-I4</f>
        <v>0.40000000000000036</v>
      </c>
      <c r="K4" s="6" t="s">
        <v>160</v>
      </c>
      <c r="L4" s="6" t="s">
        <v>162</v>
      </c>
      <c r="M4" s="6"/>
      <c r="Q4" s="167" t="s">
        <v>155</v>
      </c>
      <c r="R4" s="188">
        <v>-63.564999999999998</v>
      </c>
      <c r="S4" s="189">
        <v>0.24260000000000001</v>
      </c>
    </row>
    <row r="5" spans="1:20" ht="15.75" thickBot="1" x14ac:dyDescent="0.3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174">
        <f t="shared" si="2"/>
        <v>0.80000000000000071</v>
      </c>
      <c r="K5" s="6" t="s">
        <v>118</v>
      </c>
      <c r="L5" s="6" t="s">
        <v>162</v>
      </c>
      <c r="M5" s="6"/>
      <c r="Q5" s="167" t="s">
        <v>156</v>
      </c>
      <c r="R5" s="6">
        <v>-327.37490000000003</v>
      </c>
      <c r="S5" s="174">
        <v>0.88329999999999997</v>
      </c>
    </row>
    <row r="6" spans="1:20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174">
        <f t="shared" si="2"/>
        <v>1.1999999999999993</v>
      </c>
      <c r="K6" s="6" t="s">
        <v>118</v>
      </c>
      <c r="L6" s="6" t="s">
        <v>162</v>
      </c>
      <c r="M6" s="6"/>
      <c r="Q6" s="165" t="s">
        <v>157</v>
      </c>
      <c r="R6" s="240">
        <v>-153.3861</v>
      </c>
      <c r="S6" s="241">
        <v>0.74160000000000004</v>
      </c>
    </row>
    <row r="7" spans="1:20" ht="15.75" thickBot="1" x14ac:dyDescent="0.3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9">
        <f t="shared" si="2"/>
        <v>0</v>
      </c>
      <c r="K7" s="188" t="s">
        <v>118</v>
      </c>
      <c r="L7" s="188" t="s">
        <v>118</v>
      </c>
      <c r="M7" s="188"/>
      <c r="P7" t="s">
        <v>26</v>
      </c>
      <c r="Q7" s="167" t="s">
        <v>158</v>
      </c>
      <c r="R7" s="6">
        <v>-58.861600000000003</v>
      </c>
      <c r="S7" s="174">
        <v>0.68420000000000003</v>
      </c>
      <c r="T7" t="s">
        <v>170</v>
      </c>
    </row>
    <row r="8" spans="1:20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3">C8/D8</f>
        <v>0.20000000000000018</v>
      </c>
      <c r="F8" s="192">
        <f t="shared" ref="F8:F66" si="4">1-E8</f>
        <v>0.79999999999999982</v>
      </c>
      <c r="G8" s="191">
        <v>-106.24509999999999</v>
      </c>
      <c r="H8" s="191">
        <v>0.59699999999999998</v>
      </c>
      <c r="I8" s="190">
        <v>11.6</v>
      </c>
      <c r="J8" s="192">
        <f t="shared" si="2"/>
        <v>0.40000000000000036</v>
      </c>
      <c r="K8" s="191" t="s">
        <v>159</v>
      </c>
      <c r="L8" s="191" t="s">
        <v>162</v>
      </c>
      <c r="M8" s="191"/>
      <c r="Q8" s="167" t="s">
        <v>155</v>
      </c>
      <c r="R8" s="188">
        <v>-24.273900000000001</v>
      </c>
      <c r="S8" s="189">
        <v>0.62770000000000004</v>
      </c>
    </row>
    <row r="9" spans="1:20" ht="15.75" thickBot="1" x14ac:dyDescent="0.3">
      <c r="A9" s="190"/>
      <c r="B9" s="190">
        <v>12</v>
      </c>
      <c r="C9" s="191">
        <v>6.6666666666666721E-2</v>
      </c>
      <c r="D9" s="191">
        <v>0.16666666666666666</v>
      </c>
      <c r="E9" s="191">
        <f t="shared" si="3"/>
        <v>0.40000000000000036</v>
      </c>
      <c r="F9" s="192">
        <f t="shared" si="4"/>
        <v>0.59999999999999964</v>
      </c>
      <c r="G9" s="191">
        <v>-165.66069999999999</v>
      </c>
      <c r="H9" s="191">
        <v>0.55279999999999996</v>
      </c>
      <c r="I9" s="190">
        <v>11.2</v>
      </c>
      <c r="J9" s="192">
        <f t="shared" si="2"/>
        <v>0.80000000000000071</v>
      </c>
      <c r="K9" s="191" t="s">
        <v>159</v>
      </c>
      <c r="L9" s="191" t="s">
        <v>162</v>
      </c>
      <c r="M9" s="191"/>
      <c r="Q9" s="167" t="s">
        <v>156</v>
      </c>
      <c r="R9" s="6">
        <v>-177.37870000000001</v>
      </c>
      <c r="S9" s="174">
        <v>2.1383000000000001</v>
      </c>
    </row>
    <row r="10" spans="1:20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3"/>
        <v>0.59999999999999964</v>
      </c>
      <c r="F10" s="197">
        <f t="shared" si="4"/>
        <v>0.40000000000000036</v>
      </c>
      <c r="G10" s="196">
        <v>-161.69499999999999</v>
      </c>
      <c r="H10" s="196">
        <v>0.4294</v>
      </c>
      <c r="I10" s="209">
        <v>10.8</v>
      </c>
      <c r="J10" s="197">
        <f t="shared" si="2"/>
        <v>1.1999999999999993</v>
      </c>
      <c r="K10" s="196" t="s">
        <v>118</v>
      </c>
      <c r="L10" s="196" t="s">
        <v>162</v>
      </c>
      <c r="M10" s="196"/>
      <c r="Q10" s="165" t="s">
        <v>157</v>
      </c>
      <c r="R10" s="240">
        <v>-146.79159999999999</v>
      </c>
      <c r="S10" s="241">
        <v>2.081</v>
      </c>
    </row>
    <row r="11" spans="1:20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3"/>
        <v>0</v>
      </c>
      <c r="F11" s="123">
        <f t="shared" si="4"/>
        <v>1</v>
      </c>
      <c r="G11" s="6">
        <v>-58.102400000000003</v>
      </c>
      <c r="H11" s="6">
        <v>0.6986</v>
      </c>
      <c r="I11" s="46">
        <v>22</v>
      </c>
      <c r="J11" s="174">
        <f t="shared" si="2"/>
        <v>0</v>
      </c>
      <c r="K11" s="6" t="s">
        <v>159</v>
      </c>
      <c r="L11" s="6" t="s">
        <v>118</v>
      </c>
      <c r="M11" s="6"/>
    </row>
    <row r="12" spans="1:20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3"/>
        <v>0.42857142857142855</v>
      </c>
      <c r="F12" s="123">
        <f t="shared" si="4"/>
        <v>0.5714285714285714</v>
      </c>
      <c r="G12" s="6">
        <v>-269.3295</v>
      </c>
      <c r="H12" s="6">
        <v>0.67720000000000002</v>
      </c>
      <c r="I12" s="46">
        <v>20.5</v>
      </c>
      <c r="J12" s="174">
        <f t="shared" si="2"/>
        <v>1.5</v>
      </c>
      <c r="K12" s="6" t="s">
        <v>118</v>
      </c>
      <c r="L12" s="6" t="s">
        <v>162</v>
      </c>
      <c r="M12" s="6"/>
    </row>
    <row r="13" spans="1:20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3"/>
        <v>0.88571428571428623</v>
      </c>
      <c r="F13" s="123">
        <f t="shared" si="4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174">
        <f t="shared" si="2"/>
        <v>3.1000000000000014</v>
      </c>
      <c r="K13" s="6" t="s">
        <v>159</v>
      </c>
      <c r="L13" s="6" t="s">
        <v>162</v>
      </c>
      <c r="M13" s="6"/>
    </row>
    <row r="14" spans="1:20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3"/>
        <v>0</v>
      </c>
      <c r="F14" s="189">
        <f t="shared" si="4"/>
        <v>1</v>
      </c>
      <c r="G14" s="188">
        <v>-48.6449</v>
      </c>
      <c r="H14" s="188">
        <v>0.6593</v>
      </c>
      <c r="I14" s="187">
        <v>22</v>
      </c>
      <c r="J14" s="189">
        <f t="shared" si="2"/>
        <v>0</v>
      </c>
      <c r="K14" s="188" t="s">
        <v>159</v>
      </c>
      <c r="L14" s="188" t="s">
        <v>162</v>
      </c>
      <c r="M14" s="188"/>
    </row>
    <row r="15" spans="1:20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3"/>
        <v>0.42857142857142855</v>
      </c>
      <c r="F15" s="192">
        <f t="shared" si="4"/>
        <v>0.5714285714285714</v>
      </c>
      <c r="G15" s="191">
        <v>-222.54589999999999</v>
      </c>
      <c r="H15" s="191">
        <v>0.61519999999999997</v>
      </c>
      <c r="I15" s="190">
        <v>20.5</v>
      </c>
      <c r="J15" s="192">
        <f t="shared" si="2"/>
        <v>1.5</v>
      </c>
      <c r="K15" s="191" t="s">
        <v>159</v>
      </c>
      <c r="L15" s="191" t="s">
        <v>162</v>
      </c>
      <c r="M15" s="191"/>
    </row>
    <row r="16" spans="1:20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3"/>
        <v>0.88571428571428623</v>
      </c>
      <c r="F16" s="197">
        <f t="shared" si="4"/>
        <v>0.11428571428571377</v>
      </c>
      <c r="G16" s="196">
        <v>-223.6328</v>
      </c>
      <c r="H16" s="196">
        <v>0.42559999999999998</v>
      </c>
      <c r="I16" s="209">
        <v>18.899999999999999</v>
      </c>
      <c r="J16" s="197">
        <f t="shared" si="2"/>
        <v>3.1000000000000014</v>
      </c>
      <c r="K16" s="196" t="s">
        <v>118</v>
      </c>
      <c r="L16" s="196" t="s">
        <v>162</v>
      </c>
      <c r="M16" s="196"/>
    </row>
    <row r="17" spans="1:13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3"/>
        <v>0</v>
      </c>
      <c r="F17" s="123">
        <f t="shared" si="4"/>
        <v>1</v>
      </c>
      <c r="G17" s="6">
        <v>-46.625100000000003</v>
      </c>
      <c r="H17" s="6">
        <v>0.68930000000000002</v>
      </c>
      <c r="I17" s="46">
        <v>25.7</v>
      </c>
      <c r="J17" s="174">
        <f t="shared" si="2"/>
        <v>0</v>
      </c>
      <c r="K17" s="119" t="s">
        <v>161</v>
      </c>
      <c r="L17" s="116" t="s">
        <v>118</v>
      </c>
      <c r="M17" s="6"/>
    </row>
    <row r="18" spans="1:13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3"/>
        <v>0.17948717948717935</v>
      </c>
      <c r="F18" s="123">
        <f t="shared" si="4"/>
        <v>0.82051282051282071</v>
      </c>
      <c r="G18" s="6">
        <v>-196.2748</v>
      </c>
      <c r="H18" s="6">
        <v>0.72840000000000005</v>
      </c>
      <c r="I18" s="46">
        <v>25</v>
      </c>
      <c r="J18" s="174">
        <f t="shared" si="2"/>
        <v>0.69999999999999929</v>
      </c>
      <c r="K18" s="116" t="s">
        <v>118</v>
      </c>
      <c r="L18" s="116" t="s">
        <v>162</v>
      </c>
      <c r="M18" s="6"/>
    </row>
    <row r="19" spans="1:13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3"/>
        <v>0.38461538461538475</v>
      </c>
      <c r="F19" s="123">
        <f t="shared" si="4"/>
        <v>0.6153846153846152</v>
      </c>
      <c r="G19" s="6">
        <v>-244.33580000000001</v>
      </c>
      <c r="H19" s="6">
        <v>0.68989999999999996</v>
      </c>
      <c r="I19" s="46">
        <v>24.2</v>
      </c>
      <c r="J19" s="174">
        <f t="shared" si="2"/>
        <v>1.5</v>
      </c>
      <c r="K19" s="6" t="s">
        <v>118</v>
      </c>
      <c r="L19" s="6" t="s">
        <v>162</v>
      </c>
      <c r="M19" s="6"/>
    </row>
    <row r="20" spans="1:13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3"/>
        <v>0.79487179487179449</v>
      </c>
      <c r="F20" s="128">
        <f t="shared" si="4"/>
        <v>0.20512820512820551</v>
      </c>
      <c r="G20" s="7">
        <v>-298.53039999999999</v>
      </c>
      <c r="H20" s="7">
        <v>0.57769999999999999</v>
      </c>
      <c r="I20" s="208">
        <v>22.6</v>
      </c>
      <c r="J20" s="174">
        <f t="shared" si="2"/>
        <v>3.0999999999999979</v>
      </c>
      <c r="K20" s="6" t="s">
        <v>159</v>
      </c>
      <c r="L20" s="6" t="s">
        <v>162</v>
      </c>
      <c r="M20" s="6"/>
    </row>
    <row r="21" spans="1:13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3"/>
        <v>0</v>
      </c>
      <c r="F21" s="192">
        <f t="shared" si="4"/>
        <v>1</v>
      </c>
      <c r="G21" s="191">
        <v>-27.235800000000001</v>
      </c>
      <c r="H21" s="191">
        <v>0.63100000000000001</v>
      </c>
      <c r="I21" s="190">
        <v>25.7</v>
      </c>
      <c r="J21" s="192">
        <f t="shared" si="2"/>
        <v>0</v>
      </c>
      <c r="K21" s="191" t="s">
        <v>118</v>
      </c>
      <c r="L21" s="191" t="s">
        <v>118</v>
      </c>
      <c r="M21" s="191"/>
    </row>
    <row r="22" spans="1:13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3"/>
        <v>0.17948717948717935</v>
      </c>
      <c r="F22" s="192">
        <f t="shared" si="4"/>
        <v>0.82051282051282071</v>
      </c>
      <c r="G22" s="191">
        <v>-155.07159999999999</v>
      </c>
      <c r="H22" s="191">
        <v>0.66659999999999997</v>
      </c>
      <c r="I22" s="190">
        <v>25</v>
      </c>
      <c r="J22" s="192">
        <f t="shared" si="2"/>
        <v>0.69999999999999929</v>
      </c>
      <c r="K22" s="191" t="s">
        <v>159</v>
      </c>
      <c r="L22" s="191" t="s">
        <v>162</v>
      </c>
      <c r="M22" s="191"/>
    </row>
    <row r="23" spans="1:13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3"/>
        <v>0.38461538461538475</v>
      </c>
      <c r="F23" s="192">
        <f t="shared" si="4"/>
        <v>0.6153846153846152</v>
      </c>
      <c r="G23" s="191">
        <v>-190.53569999999999</v>
      </c>
      <c r="H23" s="191">
        <v>0.61029999999999995</v>
      </c>
      <c r="I23" s="190">
        <v>24.2</v>
      </c>
      <c r="J23" s="192">
        <f t="shared" si="2"/>
        <v>1.5</v>
      </c>
      <c r="K23" s="191" t="s">
        <v>159</v>
      </c>
      <c r="L23" s="191" t="s">
        <v>162</v>
      </c>
      <c r="M23" s="191"/>
    </row>
    <row r="24" spans="1:13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3"/>
        <v>0.79487179487179449</v>
      </c>
      <c r="F24" s="197">
        <f t="shared" si="4"/>
        <v>0.20512820512820551</v>
      </c>
      <c r="G24" s="196">
        <v>-209.84059999999999</v>
      </c>
      <c r="H24" s="196">
        <v>0.44440000000000002</v>
      </c>
      <c r="I24" s="209">
        <v>22.6</v>
      </c>
      <c r="J24" s="197">
        <f t="shared" si="2"/>
        <v>3.0999999999999979</v>
      </c>
      <c r="K24" s="196" t="s">
        <v>159</v>
      </c>
      <c r="L24" s="196" t="s">
        <v>162</v>
      </c>
      <c r="M24" s="196"/>
    </row>
    <row r="25" spans="1:13" x14ac:dyDescent="0.25">
      <c r="A25" s="179" t="s">
        <v>11</v>
      </c>
      <c r="B25" s="234">
        <v>28.1</v>
      </c>
      <c r="C25" s="6">
        <v>0</v>
      </c>
      <c r="D25" s="6">
        <v>0.14590747330960857</v>
      </c>
      <c r="E25" s="116">
        <f t="shared" si="3"/>
        <v>0</v>
      </c>
      <c r="F25" s="123">
        <f t="shared" si="4"/>
        <v>1</v>
      </c>
      <c r="G25" s="6">
        <v>-38.988900000000001</v>
      </c>
      <c r="H25" s="6">
        <v>0.71599999999999997</v>
      </c>
      <c r="I25" s="46">
        <v>28.1</v>
      </c>
      <c r="J25" s="174">
        <f t="shared" si="2"/>
        <v>0</v>
      </c>
      <c r="K25" s="6" t="s">
        <v>159</v>
      </c>
      <c r="L25" s="6" t="s">
        <v>118</v>
      </c>
      <c r="M25" s="6"/>
    </row>
    <row r="26" spans="1:13" x14ac:dyDescent="0.25">
      <c r="A26" s="179" t="s">
        <v>60</v>
      </c>
      <c r="B26" s="234">
        <v>28.1</v>
      </c>
      <c r="C26" s="6">
        <v>4.2704626334519671E-2</v>
      </c>
      <c r="D26" s="6">
        <v>0.14590747330960857</v>
      </c>
      <c r="E26" s="116">
        <f t="shared" si="3"/>
        <v>0.29268292682926889</v>
      </c>
      <c r="F26" s="123">
        <f t="shared" si="4"/>
        <v>0.70731707317073111</v>
      </c>
      <c r="G26" s="6">
        <v>-243.6489</v>
      </c>
      <c r="H26" s="6">
        <v>0.74390000000000001</v>
      </c>
      <c r="I26" s="46">
        <v>26.9</v>
      </c>
      <c r="J26" s="174">
        <f t="shared" si="2"/>
        <v>1.2000000000000028</v>
      </c>
      <c r="K26" s="6" t="s">
        <v>118</v>
      </c>
      <c r="L26" s="6" t="s">
        <v>162</v>
      </c>
      <c r="M26" s="6"/>
    </row>
    <row r="27" spans="1:13" x14ac:dyDescent="0.25">
      <c r="A27" s="179"/>
      <c r="B27" s="234">
        <v>28.1</v>
      </c>
      <c r="C27" s="6">
        <v>7.8291814946619312E-2</v>
      </c>
      <c r="D27" s="6">
        <v>0.14590747330960857</v>
      </c>
      <c r="E27" s="116">
        <f t="shared" si="3"/>
        <v>0.53658536585365912</v>
      </c>
      <c r="F27" s="123">
        <f t="shared" si="4"/>
        <v>0.46341463414634088</v>
      </c>
      <c r="G27" s="6">
        <v>-280.41789999999997</v>
      </c>
      <c r="H27" s="6">
        <v>0.68220000000000003</v>
      </c>
      <c r="I27" s="46">
        <v>25.9</v>
      </c>
      <c r="J27" s="174">
        <f t="shared" si="2"/>
        <v>2.2000000000000028</v>
      </c>
      <c r="K27" s="6" t="s">
        <v>159</v>
      </c>
      <c r="L27" s="6" t="s">
        <v>162</v>
      </c>
      <c r="M27" s="6"/>
    </row>
    <row r="28" spans="1:13" ht="15.75" thickBot="1" x14ac:dyDescent="0.3">
      <c r="A28" s="178"/>
      <c r="B28" s="233">
        <v>28.1</v>
      </c>
      <c r="C28" s="7">
        <v>0.11743772241992885</v>
      </c>
      <c r="D28" s="7">
        <v>0.14590747330960857</v>
      </c>
      <c r="E28" s="127">
        <f t="shared" si="3"/>
        <v>0.80487804878048785</v>
      </c>
      <c r="F28" s="128">
        <f t="shared" si="4"/>
        <v>0.19512195121951215</v>
      </c>
      <c r="G28" s="7">
        <v>-309.52609999999999</v>
      </c>
      <c r="H28" s="7">
        <v>0.61329999999999996</v>
      </c>
      <c r="I28" s="208">
        <v>24.8</v>
      </c>
      <c r="J28" s="174">
        <f t="shared" si="2"/>
        <v>3.3000000000000007</v>
      </c>
      <c r="K28" s="6" t="s">
        <v>159</v>
      </c>
      <c r="L28" s="6" t="s">
        <v>162</v>
      </c>
      <c r="M28" s="6"/>
    </row>
    <row r="29" spans="1:13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3"/>
        <v>0</v>
      </c>
      <c r="F29" s="192">
        <f t="shared" si="4"/>
        <v>1</v>
      </c>
      <c r="G29" s="191">
        <v>-25.816400000000002</v>
      </c>
      <c r="H29" s="191">
        <v>0.66180000000000005</v>
      </c>
      <c r="I29" s="210">
        <v>28.1</v>
      </c>
      <c r="J29" s="192">
        <f t="shared" si="2"/>
        <v>0</v>
      </c>
      <c r="K29" s="191" t="s">
        <v>162</v>
      </c>
      <c r="L29" s="191" t="s">
        <v>162</v>
      </c>
      <c r="M29" s="191"/>
    </row>
    <row r="30" spans="1:13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3"/>
        <v>0.29268292682926889</v>
      </c>
      <c r="F30" s="192">
        <f t="shared" si="4"/>
        <v>0.70731707317073111</v>
      </c>
      <c r="G30" s="191">
        <v>-194.6311</v>
      </c>
      <c r="H30" s="191">
        <v>0.66930000000000001</v>
      </c>
      <c r="I30" s="210">
        <v>26.9</v>
      </c>
      <c r="J30" s="192">
        <f t="shared" si="2"/>
        <v>1.2000000000000028</v>
      </c>
      <c r="K30" s="191" t="s">
        <v>162</v>
      </c>
      <c r="L30" s="191" t="s">
        <v>162</v>
      </c>
      <c r="M30" s="191"/>
    </row>
    <row r="31" spans="1:13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3"/>
        <v>0.53658536585365912</v>
      </c>
      <c r="F31" s="192">
        <f t="shared" si="4"/>
        <v>0.46341463414634088</v>
      </c>
      <c r="G31" s="191">
        <v>-232.2979</v>
      </c>
      <c r="H31" s="191">
        <v>0.61660000000000004</v>
      </c>
      <c r="I31" s="210">
        <v>25.9</v>
      </c>
      <c r="J31" s="192">
        <f t="shared" si="2"/>
        <v>2.2000000000000028</v>
      </c>
      <c r="K31" s="191" t="s">
        <v>162</v>
      </c>
      <c r="L31" s="191" t="s">
        <v>162</v>
      </c>
      <c r="M31" s="191"/>
    </row>
    <row r="32" spans="1:13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3"/>
        <v>0.80487804878048785</v>
      </c>
      <c r="F32" s="197">
        <f t="shared" si="4"/>
        <v>0.19512195121951215</v>
      </c>
      <c r="G32" s="196">
        <v>-235.2483</v>
      </c>
      <c r="H32" s="196">
        <v>0.50409999999999999</v>
      </c>
      <c r="I32" s="212">
        <v>24.8</v>
      </c>
      <c r="J32" s="197">
        <f t="shared" si="2"/>
        <v>3.3000000000000007</v>
      </c>
      <c r="K32" s="196" t="s">
        <v>162</v>
      </c>
      <c r="L32" s="196" t="s">
        <v>162</v>
      </c>
      <c r="M32" s="196"/>
    </row>
    <row r="33" spans="1:13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4"/>
        <v>1</v>
      </c>
      <c r="G33" s="173">
        <v>-120.1725</v>
      </c>
      <c r="H33" s="173">
        <v>1.7307999999999999</v>
      </c>
      <c r="I33" s="43">
        <v>9.8000000000000007</v>
      </c>
      <c r="J33" s="172">
        <f t="shared" si="2"/>
        <v>0</v>
      </c>
      <c r="K33" s="173" t="s">
        <v>142</v>
      </c>
      <c r="L33" s="173" t="s">
        <v>142</v>
      </c>
      <c r="M33" s="172"/>
    </row>
    <row r="34" spans="1:13" x14ac:dyDescent="0.25">
      <c r="A34" s="184" t="s">
        <v>60</v>
      </c>
      <c r="B34" s="234">
        <v>9.8000000000000007</v>
      </c>
      <c r="C34" s="234">
        <v>0.13265306122448986</v>
      </c>
      <c r="D34" s="234">
        <v>0.22448979591836743</v>
      </c>
      <c r="E34" s="6">
        <f t="shared" ref="E34:E66" si="5">C34/D34</f>
        <v>0.59090909090909094</v>
      </c>
      <c r="F34" s="6">
        <f t="shared" si="4"/>
        <v>0.40909090909090906</v>
      </c>
      <c r="G34" s="6">
        <v>-254.9974</v>
      </c>
      <c r="H34" s="6">
        <v>0.84840000000000004</v>
      </c>
      <c r="I34" s="46">
        <v>8.5</v>
      </c>
      <c r="J34" s="174">
        <f t="shared" si="2"/>
        <v>1.3000000000000007</v>
      </c>
      <c r="K34" s="6" t="s">
        <v>160</v>
      </c>
      <c r="L34" s="6" t="s">
        <v>118</v>
      </c>
      <c r="M34" s="174"/>
    </row>
    <row r="35" spans="1:13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5"/>
        <v>0.90909090909090917</v>
      </c>
      <c r="F35" s="182">
        <f t="shared" si="4"/>
        <v>9.0909090909090828E-2</v>
      </c>
      <c r="G35" s="182">
        <v>-255.97409999999999</v>
      </c>
      <c r="H35" s="182">
        <v>0.53200000000000003</v>
      </c>
      <c r="I35" s="46">
        <v>7.8</v>
      </c>
      <c r="J35" s="174">
        <f t="shared" si="2"/>
        <v>2.0000000000000009</v>
      </c>
      <c r="K35" s="6" t="s">
        <v>160</v>
      </c>
      <c r="L35" s="6" t="s">
        <v>164</v>
      </c>
      <c r="M35" s="174"/>
    </row>
    <row r="36" spans="1:13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5"/>
        <v>0</v>
      </c>
      <c r="F36" s="31">
        <f t="shared" si="4"/>
        <v>1</v>
      </c>
      <c r="G36" s="31">
        <v>-117.83069999999999</v>
      </c>
      <c r="H36" s="31">
        <v>1.6816</v>
      </c>
      <c r="I36" s="214">
        <v>9.8000000000000007</v>
      </c>
      <c r="J36" s="32">
        <f t="shared" si="2"/>
        <v>0</v>
      </c>
      <c r="K36" s="31" t="s">
        <v>142</v>
      </c>
      <c r="L36" s="31" t="s">
        <v>142</v>
      </c>
      <c r="M36" s="32"/>
    </row>
    <row r="37" spans="1:13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5"/>
        <v>0.59090909090909094</v>
      </c>
      <c r="F37" s="31">
        <f t="shared" si="4"/>
        <v>0.40909090909090906</v>
      </c>
      <c r="G37" s="31">
        <v>-236.10159999999999</v>
      </c>
      <c r="H37" s="31">
        <v>0.82220000000000004</v>
      </c>
      <c r="I37" s="214">
        <v>8.5</v>
      </c>
      <c r="J37" s="32">
        <f t="shared" si="2"/>
        <v>1.3000000000000007</v>
      </c>
      <c r="K37" s="31" t="s">
        <v>142</v>
      </c>
      <c r="L37" s="31" t="s">
        <v>118</v>
      </c>
      <c r="M37" s="32"/>
    </row>
    <row r="38" spans="1:13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5"/>
        <v>0.90909090909090917</v>
      </c>
      <c r="F38" s="35">
        <f t="shared" si="4"/>
        <v>9.0909090909090828E-2</v>
      </c>
      <c r="G38" s="35">
        <v>-225.1293</v>
      </c>
      <c r="H38" s="35">
        <v>0.48759999999999998</v>
      </c>
      <c r="I38" s="215">
        <v>7.8</v>
      </c>
      <c r="J38" s="36">
        <f t="shared" si="2"/>
        <v>2.0000000000000009</v>
      </c>
      <c r="K38" s="35" t="s">
        <v>118</v>
      </c>
      <c r="L38" s="35" t="s">
        <v>162</v>
      </c>
      <c r="M38" s="36"/>
    </row>
    <row r="39" spans="1:13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5"/>
        <v>0</v>
      </c>
      <c r="F39" s="173">
        <f t="shared" si="4"/>
        <v>1</v>
      </c>
      <c r="G39" s="173">
        <v>-73.956199999999995</v>
      </c>
      <c r="H39" s="173">
        <v>1.8329</v>
      </c>
      <c r="I39" s="207">
        <v>12</v>
      </c>
      <c r="J39" s="174">
        <f t="shared" si="2"/>
        <v>0</v>
      </c>
      <c r="K39" s="6" t="s">
        <v>160</v>
      </c>
      <c r="L39" s="174" t="s">
        <v>142</v>
      </c>
      <c r="M39" s="174"/>
    </row>
    <row r="40" spans="1:13" x14ac:dyDescent="0.25">
      <c r="A40" s="184" t="s">
        <v>60</v>
      </c>
      <c r="B40" s="234">
        <v>12</v>
      </c>
      <c r="C40" s="234">
        <v>8.3333333333333329E-2</v>
      </c>
      <c r="D40" s="6">
        <v>0.2416666666666667</v>
      </c>
      <c r="E40" s="6">
        <f t="shared" si="5"/>
        <v>0.34482758620689646</v>
      </c>
      <c r="F40" s="6">
        <f t="shared" si="4"/>
        <v>0.65517241379310354</v>
      </c>
      <c r="G40" s="6">
        <v>-228.17840000000001</v>
      </c>
      <c r="H40" s="6">
        <v>1.3149</v>
      </c>
      <c r="I40" s="46">
        <v>11</v>
      </c>
      <c r="J40" s="174">
        <f t="shared" si="2"/>
        <v>1</v>
      </c>
      <c r="K40" s="6" t="s">
        <v>160</v>
      </c>
      <c r="L40" s="174" t="s">
        <v>118</v>
      </c>
      <c r="M40" s="174"/>
    </row>
    <row r="41" spans="1:13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5"/>
        <v>0.68965517241379293</v>
      </c>
      <c r="F41" s="182">
        <f t="shared" si="4"/>
        <v>0.31034482758620707</v>
      </c>
      <c r="G41" s="182">
        <v>-246.81209999999999</v>
      </c>
      <c r="H41" s="182">
        <v>0.89610000000000001</v>
      </c>
      <c r="I41" s="208">
        <v>10</v>
      </c>
      <c r="J41" s="174">
        <f t="shared" si="2"/>
        <v>2</v>
      </c>
      <c r="K41" s="6" t="s">
        <v>160</v>
      </c>
      <c r="L41" s="174" t="s">
        <v>162</v>
      </c>
      <c r="M41" s="174"/>
    </row>
    <row r="42" spans="1:13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5"/>
        <v>0</v>
      </c>
      <c r="F42" s="31">
        <f t="shared" si="4"/>
        <v>1</v>
      </c>
      <c r="G42" s="31">
        <v>-78.972899999999996</v>
      </c>
      <c r="H42" s="31">
        <v>1.7966</v>
      </c>
      <c r="I42" s="214">
        <v>12</v>
      </c>
      <c r="J42" s="32">
        <f t="shared" si="2"/>
        <v>0</v>
      </c>
      <c r="K42" s="31" t="s">
        <v>142</v>
      </c>
      <c r="L42" s="31" t="s">
        <v>142</v>
      </c>
      <c r="M42" s="32"/>
    </row>
    <row r="43" spans="1:13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5"/>
        <v>0.34482758620689646</v>
      </c>
      <c r="F43" s="31">
        <f t="shared" si="4"/>
        <v>0.65517241379310354</v>
      </c>
      <c r="G43" s="31">
        <v>-224.06909999999999</v>
      </c>
      <c r="H43" s="31">
        <v>1.3085</v>
      </c>
      <c r="I43" s="214">
        <v>11</v>
      </c>
      <c r="J43" s="32">
        <f t="shared" si="2"/>
        <v>1</v>
      </c>
      <c r="K43" s="31" t="s">
        <v>142</v>
      </c>
      <c r="L43" s="31" t="s">
        <v>118</v>
      </c>
      <c r="M43" s="32"/>
    </row>
    <row r="44" spans="1:13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5"/>
        <v>0.68965517241379293</v>
      </c>
      <c r="F44" s="35">
        <f t="shared" si="4"/>
        <v>0.31034482758620707</v>
      </c>
      <c r="G44" s="35">
        <v>-225.2483</v>
      </c>
      <c r="H44" s="35">
        <v>0.86080000000000001</v>
      </c>
      <c r="I44" s="215">
        <v>10</v>
      </c>
      <c r="J44" s="36">
        <f t="shared" si="2"/>
        <v>2</v>
      </c>
      <c r="K44" s="35" t="s">
        <v>142</v>
      </c>
      <c r="L44" s="35" t="s">
        <v>162</v>
      </c>
      <c r="M44" s="36"/>
    </row>
    <row r="45" spans="1:13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5"/>
        <v>0</v>
      </c>
      <c r="F45" s="173">
        <f t="shared" si="4"/>
        <v>1</v>
      </c>
      <c r="G45" s="173">
        <v>-193.11320000000001</v>
      </c>
      <c r="H45" s="173">
        <v>2.1844999999999999</v>
      </c>
      <c r="I45" s="207">
        <v>22.8</v>
      </c>
      <c r="J45" s="174">
        <f t="shared" si="2"/>
        <v>0</v>
      </c>
      <c r="K45" s="6" t="s">
        <v>163</v>
      </c>
      <c r="L45" s="6" t="s">
        <v>118</v>
      </c>
      <c r="M45" s="174"/>
    </row>
    <row r="46" spans="1:13" x14ac:dyDescent="0.25">
      <c r="A46" s="184" t="s">
        <v>60</v>
      </c>
      <c r="B46" s="234">
        <v>22.8</v>
      </c>
      <c r="C46" s="234">
        <v>3.9473684210526411E-2</v>
      </c>
      <c r="D46" s="6">
        <v>0.25438596491228072</v>
      </c>
      <c r="E46" s="6">
        <f t="shared" si="5"/>
        <v>0.15517241379310381</v>
      </c>
      <c r="F46" s="6">
        <f t="shared" si="4"/>
        <v>0.84482758620689613</v>
      </c>
      <c r="G46" s="6">
        <v>-285.53410000000002</v>
      </c>
      <c r="H46" s="6">
        <v>1.8482000000000001</v>
      </c>
      <c r="I46" s="46">
        <v>21.9</v>
      </c>
      <c r="J46" s="174">
        <f t="shared" si="2"/>
        <v>0.90000000000000213</v>
      </c>
      <c r="K46" s="6" t="s">
        <v>142</v>
      </c>
      <c r="L46" s="6" t="s">
        <v>118</v>
      </c>
      <c r="M46" s="174"/>
    </row>
    <row r="47" spans="1:13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5"/>
        <v>0.32758620689655205</v>
      </c>
      <c r="F47" s="182">
        <f t="shared" si="4"/>
        <v>0.67241379310344795</v>
      </c>
      <c r="G47" s="182">
        <v>-299.6463</v>
      </c>
      <c r="H47" s="182">
        <v>1.5105999999999999</v>
      </c>
      <c r="I47" s="208">
        <v>20.9</v>
      </c>
      <c r="J47" s="174">
        <f t="shared" si="2"/>
        <v>1.9000000000000021</v>
      </c>
      <c r="K47" s="6" t="s">
        <v>160</v>
      </c>
      <c r="L47" s="6" t="s">
        <v>118</v>
      </c>
      <c r="M47" s="174"/>
    </row>
    <row r="48" spans="1:13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5"/>
        <v>0</v>
      </c>
      <c r="F48" s="31">
        <f t="shared" si="4"/>
        <v>1</v>
      </c>
      <c r="G48" s="31">
        <v>-181.01349999999999</v>
      </c>
      <c r="H48" s="31">
        <v>2.1497999999999999</v>
      </c>
      <c r="I48" s="214">
        <v>22.8</v>
      </c>
      <c r="J48" s="237">
        <f t="shared" si="2"/>
        <v>0</v>
      </c>
      <c r="K48" s="31" t="s">
        <v>162</v>
      </c>
      <c r="L48" s="31" t="s">
        <v>118</v>
      </c>
      <c r="M48" s="32"/>
    </row>
    <row r="49" spans="1:13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5"/>
        <v>0.15517241379310381</v>
      </c>
      <c r="F49" s="31">
        <f t="shared" si="4"/>
        <v>0.84482758620689613</v>
      </c>
      <c r="G49" s="31">
        <v>-262.88290000000001</v>
      </c>
      <c r="H49" s="31">
        <v>1.8044</v>
      </c>
      <c r="I49" s="214">
        <v>21.9</v>
      </c>
      <c r="J49" s="237">
        <f t="shared" si="2"/>
        <v>0.90000000000000213</v>
      </c>
      <c r="K49" s="31" t="s">
        <v>118</v>
      </c>
      <c r="L49" s="31" t="s">
        <v>118</v>
      </c>
      <c r="M49" s="32"/>
    </row>
    <row r="50" spans="1:13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5"/>
        <v>0.32758620689655205</v>
      </c>
      <c r="F50" s="35">
        <f t="shared" si="4"/>
        <v>0.67241379310344795</v>
      </c>
      <c r="G50" s="35">
        <v>-273.4042</v>
      </c>
      <c r="H50" s="35">
        <v>1.4622999999999999</v>
      </c>
      <c r="I50" s="215">
        <v>20.9</v>
      </c>
      <c r="J50" s="238">
        <f t="shared" si="2"/>
        <v>1.9000000000000021</v>
      </c>
      <c r="K50" s="35" t="s">
        <v>118</v>
      </c>
      <c r="L50" s="35" t="s">
        <v>118</v>
      </c>
      <c r="M50" s="36"/>
    </row>
    <row r="51" spans="1:13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5"/>
        <v>0</v>
      </c>
      <c r="F51" s="173">
        <f t="shared" si="4"/>
        <v>1</v>
      </c>
      <c r="G51" s="173">
        <v>-138.41810000000001</v>
      </c>
      <c r="H51" s="173">
        <v>2.3146</v>
      </c>
      <c r="I51" s="46">
        <v>27.5</v>
      </c>
      <c r="J51" s="174">
        <f t="shared" si="2"/>
        <v>0</v>
      </c>
      <c r="K51" s="6" t="s">
        <v>118</v>
      </c>
      <c r="L51" s="6" t="s">
        <v>162</v>
      </c>
      <c r="M51" s="174"/>
    </row>
    <row r="52" spans="1:13" x14ac:dyDescent="0.25">
      <c r="A52" s="184" t="s">
        <v>60</v>
      </c>
      <c r="B52" s="234">
        <v>27.5</v>
      </c>
      <c r="C52" s="6">
        <v>5.0909090909090855E-2</v>
      </c>
      <c r="D52" s="6">
        <v>0.24727272727272731</v>
      </c>
      <c r="E52" s="6">
        <f t="shared" si="5"/>
        <v>0.20588235294117621</v>
      </c>
      <c r="F52" s="6">
        <f t="shared" si="4"/>
        <v>0.79411764705882382</v>
      </c>
      <c r="G52" s="6">
        <v>-284.46539999999999</v>
      </c>
      <c r="H52" s="6">
        <v>2.0556999999999999</v>
      </c>
      <c r="I52" s="46">
        <v>26.1</v>
      </c>
      <c r="J52" s="174">
        <f t="shared" si="2"/>
        <v>1.3999999999999986</v>
      </c>
      <c r="K52" s="6" t="s">
        <v>118</v>
      </c>
      <c r="L52" s="6" t="s">
        <v>162</v>
      </c>
      <c r="M52" s="174"/>
    </row>
    <row r="53" spans="1:13" x14ac:dyDescent="0.25">
      <c r="A53" s="184"/>
      <c r="B53" s="234">
        <v>27.5</v>
      </c>
      <c r="C53" s="6">
        <v>8.3636363636363661E-2</v>
      </c>
      <c r="D53" s="6">
        <v>0.24727272727272731</v>
      </c>
      <c r="E53" s="6">
        <f t="shared" si="5"/>
        <v>0.33823529411764713</v>
      </c>
      <c r="F53" s="6">
        <f t="shared" si="4"/>
        <v>0.66176470588235281</v>
      </c>
      <c r="G53" s="6">
        <v>-309.7835</v>
      </c>
      <c r="H53" s="6">
        <v>1.8758999999999999</v>
      </c>
      <c r="I53" s="46">
        <v>25.2</v>
      </c>
      <c r="J53" s="174">
        <f t="shared" si="2"/>
        <v>2.3000000000000007</v>
      </c>
      <c r="K53" s="6" t="s">
        <v>159</v>
      </c>
      <c r="L53" s="6" t="s">
        <v>162</v>
      </c>
      <c r="M53" s="174"/>
    </row>
    <row r="54" spans="1:13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5"/>
        <v>0.49999999999999972</v>
      </c>
      <c r="F54" s="182">
        <f t="shared" si="4"/>
        <v>0.50000000000000022</v>
      </c>
      <c r="G54" s="182">
        <v>-331.17039999999997</v>
      </c>
      <c r="H54" s="182">
        <v>1.4738</v>
      </c>
      <c r="I54" s="208">
        <v>24.1</v>
      </c>
      <c r="J54" s="174">
        <f t="shared" si="2"/>
        <v>3.3999999999999986</v>
      </c>
      <c r="K54" s="6" t="s">
        <v>118</v>
      </c>
      <c r="L54" s="6" t="s">
        <v>162</v>
      </c>
      <c r="M54" s="174"/>
    </row>
    <row r="55" spans="1:13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5"/>
        <v>0</v>
      </c>
      <c r="F55" s="31">
        <f t="shared" si="4"/>
        <v>1</v>
      </c>
      <c r="G55" s="31">
        <v>-132.66659999999999</v>
      </c>
      <c r="H55" s="31">
        <v>2.2915999999999999</v>
      </c>
      <c r="I55" s="28">
        <v>27.5</v>
      </c>
      <c r="J55" s="32">
        <f t="shared" si="2"/>
        <v>0</v>
      </c>
      <c r="K55" s="31" t="s">
        <v>159</v>
      </c>
      <c r="L55" s="31" t="s">
        <v>162</v>
      </c>
      <c r="M55" s="32"/>
    </row>
    <row r="56" spans="1:13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5"/>
        <v>0.20588235294117621</v>
      </c>
      <c r="F56" s="31">
        <f t="shared" si="4"/>
        <v>0.79411764705882382</v>
      </c>
      <c r="G56" s="31">
        <v>-269.9289</v>
      </c>
      <c r="H56" s="31">
        <v>2.0255000000000001</v>
      </c>
      <c r="I56" s="28">
        <v>26.1</v>
      </c>
      <c r="J56" s="32">
        <f t="shared" si="2"/>
        <v>1.3999999999999986</v>
      </c>
      <c r="K56" s="31" t="s">
        <v>162</v>
      </c>
      <c r="L56" s="31" t="s">
        <v>162</v>
      </c>
      <c r="M56" s="32"/>
    </row>
    <row r="57" spans="1:13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5"/>
        <v>0.33823529411764713</v>
      </c>
      <c r="F57" s="31">
        <f t="shared" si="4"/>
        <v>0.66176470588235281</v>
      </c>
      <c r="G57" s="31">
        <v>-290.98180000000002</v>
      </c>
      <c r="H57" s="31">
        <v>1.8374999999999999</v>
      </c>
      <c r="I57" s="28">
        <v>25.2</v>
      </c>
      <c r="J57" s="32">
        <f t="shared" si="2"/>
        <v>2.3000000000000007</v>
      </c>
      <c r="K57" s="31" t="s">
        <v>162</v>
      </c>
      <c r="L57" s="31" t="s">
        <v>162</v>
      </c>
      <c r="M57" s="32"/>
    </row>
    <row r="58" spans="1:13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5"/>
        <v>0.49999999999999972</v>
      </c>
      <c r="F58" s="35">
        <f t="shared" si="4"/>
        <v>0.50000000000000022</v>
      </c>
      <c r="G58" s="35">
        <v>-304.34429999999998</v>
      </c>
      <c r="H58" s="35">
        <v>1.4227000000000001</v>
      </c>
      <c r="I58" s="28">
        <v>24.1</v>
      </c>
      <c r="J58" s="32">
        <f t="shared" si="2"/>
        <v>3.3999999999999986</v>
      </c>
      <c r="K58" s="31" t="s">
        <v>162</v>
      </c>
      <c r="L58" s="31" t="s">
        <v>162</v>
      </c>
      <c r="M58" s="32"/>
    </row>
    <row r="59" spans="1:13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5"/>
        <v>0</v>
      </c>
      <c r="F59" s="173">
        <f t="shared" si="4"/>
        <v>1</v>
      </c>
      <c r="G59" s="173">
        <v>-162.54490000000001</v>
      </c>
      <c r="H59" s="173">
        <v>2.2906</v>
      </c>
      <c r="I59" s="46">
        <v>39.700000000000003</v>
      </c>
      <c r="J59" s="174">
        <f t="shared" si="2"/>
        <v>0</v>
      </c>
      <c r="K59" s="6" t="s">
        <v>118</v>
      </c>
      <c r="L59" s="6" t="s">
        <v>162</v>
      </c>
      <c r="M59" s="174"/>
    </row>
    <row r="60" spans="1:13" x14ac:dyDescent="0.25">
      <c r="A60" s="184" t="s">
        <v>60</v>
      </c>
      <c r="B60" s="234">
        <v>39.700000000000003</v>
      </c>
      <c r="C60" s="6">
        <v>8.8161209068010074E-2</v>
      </c>
      <c r="D60" s="6">
        <v>0.24685138539042831</v>
      </c>
      <c r="E60" s="6">
        <f t="shared" si="5"/>
        <v>0.35714285714285698</v>
      </c>
      <c r="F60" s="6">
        <f t="shared" si="4"/>
        <v>0.64285714285714302</v>
      </c>
      <c r="G60" s="6">
        <v>-340.6542</v>
      </c>
      <c r="H60" s="6">
        <v>1.7865</v>
      </c>
      <c r="I60" s="46">
        <v>36.200000000000003</v>
      </c>
      <c r="J60" s="174">
        <f t="shared" si="2"/>
        <v>3.5</v>
      </c>
      <c r="K60" s="6" t="s">
        <v>164</v>
      </c>
      <c r="L60" s="6" t="s">
        <v>162</v>
      </c>
      <c r="M60" s="174"/>
    </row>
    <row r="61" spans="1:13" x14ac:dyDescent="0.25">
      <c r="A61" s="184"/>
      <c r="B61" s="234">
        <v>39.700000000000003</v>
      </c>
      <c r="C61" s="6">
        <v>0.11586901763224185</v>
      </c>
      <c r="D61" s="6">
        <v>0.24685138539042831</v>
      </c>
      <c r="E61" s="6">
        <f t="shared" si="5"/>
        <v>0.46938775510204078</v>
      </c>
      <c r="F61" s="6">
        <f t="shared" si="4"/>
        <v>0.53061224489795922</v>
      </c>
      <c r="G61" s="6">
        <v>-344.23099999999999</v>
      </c>
      <c r="H61" s="6">
        <v>1.5471999999999999</v>
      </c>
      <c r="I61" s="46">
        <v>35.1</v>
      </c>
      <c r="J61" s="174">
        <f t="shared" si="2"/>
        <v>4.6000000000000014</v>
      </c>
      <c r="K61" s="6" t="s">
        <v>118</v>
      </c>
      <c r="L61" s="6" t="s">
        <v>162</v>
      </c>
      <c r="M61" s="174"/>
    </row>
    <row r="62" spans="1:13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5"/>
        <v>0.70408163265306156</v>
      </c>
      <c r="F62" s="182">
        <f t="shared" si="4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174">
        <f t="shared" si="2"/>
        <v>6.9000000000000057</v>
      </c>
      <c r="K62" s="6" t="s">
        <v>118</v>
      </c>
      <c r="L62" s="6" t="s">
        <v>162</v>
      </c>
      <c r="M62" s="174"/>
    </row>
    <row r="63" spans="1:13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5"/>
        <v>0</v>
      </c>
      <c r="F63" s="31">
        <f t="shared" si="4"/>
        <v>1</v>
      </c>
      <c r="G63" s="31">
        <v>-153.3159</v>
      </c>
      <c r="H63" s="31">
        <v>2.2618999999999998</v>
      </c>
      <c r="I63" s="214">
        <v>39.700000000000003</v>
      </c>
      <c r="J63" s="32">
        <f t="shared" si="2"/>
        <v>0</v>
      </c>
      <c r="K63" s="31" t="s">
        <v>159</v>
      </c>
      <c r="L63" s="31" t="s">
        <v>162</v>
      </c>
      <c r="M63" s="32"/>
    </row>
    <row r="64" spans="1:13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5"/>
        <v>0.35714285714285698</v>
      </c>
      <c r="F64" s="31">
        <f t="shared" si="4"/>
        <v>0.64285714285714302</v>
      </c>
      <c r="G64" s="31">
        <v>-318.90879999999999</v>
      </c>
      <c r="H64" s="31">
        <v>1.7423</v>
      </c>
      <c r="I64" s="214">
        <v>36.200000000000003</v>
      </c>
      <c r="J64" s="32">
        <f t="shared" si="2"/>
        <v>3.5</v>
      </c>
      <c r="K64" s="31" t="s">
        <v>162</v>
      </c>
      <c r="L64" s="31" t="s">
        <v>162</v>
      </c>
      <c r="M64" s="32"/>
    </row>
    <row r="65" spans="1:13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5"/>
        <v>0.46938775510204078</v>
      </c>
      <c r="F65" s="31">
        <f t="shared" si="4"/>
        <v>0.53061224489795922</v>
      </c>
      <c r="G65" s="31">
        <v>-319.39260000000002</v>
      </c>
      <c r="H65" s="31">
        <v>1.496</v>
      </c>
      <c r="I65" s="214">
        <v>35.1</v>
      </c>
      <c r="J65" s="32">
        <f t="shared" si="2"/>
        <v>4.6000000000000014</v>
      </c>
      <c r="K65" s="31" t="s">
        <v>162</v>
      </c>
      <c r="L65" s="31" t="s">
        <v>162</v>
      </c>
      <c r="M65" s="32"/>
    </row>
    <row r="66" spans="1:13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5"/>
        <v>0.70408163265306156</v>
      </c>
      <c r="F66" s="35">
        <f t="shared" si="4"/>
        <v>0.29591836734693844</v>
      </c>
      <c r="G66" s="35">
        <v>-321.19310000000002</v>
      </c>
      <c r="H66" s="35">
        <v>1.036</v>
      </c>
      <c r="I66" s="215">
        <v>32.799999999999997</v>
      </c>
      <c r="J66" s="36">
        <f t="shared" si="2"/>
        <v>6.9000000000000057</v>
      </c>
      <c r="K66" s="35" t="s">
        <v>162</v>
      </c>
      <c r="L66" s="35" t="s">
        <v>162</v>
      </c>
      <c r="M6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D55" sqref="D55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B1" zoomScale="85" zoomScaleNormal="85" workbookViewId="0">
      <selection activeCell="H26" sqref="B26:H26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Model8(B0)</vt:lpstr>
      <vt:lpstr>Model 9 (B1)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2022-10-14T23:00:16Z</dcterms:modified>
</cp:coreProperties>
</file>