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C9CEE3B5-E20E-40B3-B1EE-8891B8AB4348}" xr6:coauthVersionLast="47" xr6:coauthVersionMax="47" xr10:uidLastSave="{00000000-0000-0000-0000-000000000000}"/>
  <bookViews>
    <workbookView xWindow="28680" yWindow="-120" windowWidth="21840" windowHeight="13140" activeTab="1" xr2:uid="{78597D30-0546-4EF1-87D6-6F5522700415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H18" i="2"/>
  <c r="E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10" i="1"/>
  <c r="E11" i="1"/>
  <c r="E12" i="1"/>
  <c r="E13" i="1"/>
  <c r="E14" i="1"/>
  <c r="E15" i="1"/>
  <c r="E16" i="1"/>
  <c r="E17" i="1"/>
  <c r="E18" i="1"/>
  <c r="E19" i="1"/>
  <c r="E9" i="1"/>
  <c r="H19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</calcChain>
</file>

<file path=xl/sharedStrings.xml><?xml version="1.0" encoding="utf-8"?>
<sst xmlns="http://schemas.openxmlformats.org/spreadsheetml/2006/main" count="47" uniqueCount="21">
  <si>
    <t>Load Cell Calibration Data</t>
  </si>
  <si>
    <t>Note: With 10v excitation, and gain of 100. The range of load cell voltage output is calculated to be [0-3V] for [0-1000lbs]</t>
  </si>
  <si>
    <t xml:space="preserve">Load Cell </t>
  </si>
  <si>
    <t>[0-1000lbs]</t>
  </si>
  <si>
    <t>Load Cell Voltage Output = (10V)*(3mV/V)*(Gain)*(load/1000lbs)</t>
  </si>
  <si>
    <t>Weight(lbs)</t>
  </si>
  <si>
    <t xml:space="preserve">Weights(N) </t>
  </si>
  <si>
    <t xml:space="preserve">Arduino Output (Averaged) </t>
  </si>
  <si>
    <t>Experimental Voltage (Calculated)</t>
  </si>
  <si>
    <t xml:space="preserve">Experimental Voltage (Measured with scope) </t>
  </si>
  <si>
    <t>Theoretical Voltage</t>
  </si>
  <si>
    <t>Jan 5 2022</t>
  </si>
  <si>
    <t>Gain = 1046</t>
  </si>
  <si>
    <t>Arduino Output(Min)</t>
  </si>
  <si>
    <t>Arduino Output(Max)</t>
  </si>
  <si>
    <t>9i</t>
  </si>
  <si>
    <t>Gain = 445</t>
  </si>
  <si>
    <t>Resistor 120 Ohm</t>
  </si>
  <si>
    <t>Gain = 107</t>
  </si>
  <si>
    <t>Resistor 470 Ohm</t>
  </si>
  <si>
    <t>Resistor 47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</si>
</sst>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164" fontId="1" fillId="2" borderId="5" xfId="0" applyNumberFormat="1" applyFont="1" applyFill="1" applyBorder="1"/>
    <xf numFmtId="0" fontId="1" fillId="3" borderId="6" xfId="0" applyFont="1" applyFill="1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1" fillId="0" borderId="4" xfId="0" applyFon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 Output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4409448818897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'10mm'!$A$9:$A$18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'10mm'!$E$9:$E$19</c:f>
              <c:numCache>
                <c:formatCode>0.0</c:formatCode>
                <c:ptCount val="11"/>
                <c:pt idx="0">
                  <c:v>18</c:v>
                </c:pt>
                <c:pt idx="1">
                  <c:v>43</c:v>
                </c:pt>
                <c:pt idx="2">
                  <c:v>75</c:v>
                </c:pt>
                <c:pt idx="3">
                  <c:v>110.5</c:v>
                </c:pt>
                <c:pt idx="4">
                  <c:v>142.5</c:v>
                </c:pt>
                <c:pt idx="5">
                  <c:v>174</c:v>
                </c:pt>
                <c:pt idx="6">
                  <c:v>208</c:v>
                </c:pt>
                <c:pt idx="7">
                  <c:v>242</c:v>
                </c:pt>
                <c:pt idx="8">
                  <c:v>259</c:v>
                </c:pt>
                <c:pt idx="9">
                  <c:v>273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5EF-9B10-6D000F8F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36456"/>
        <c:axId val="1003037440"/>
      </c:scatterChart>
      <c:valAx>
        <c:axId val="10030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7440"/>
        <c:crosses val="autoZero"/>
        <c:crossBetween val="midCat"/>
      </c:valAx>
      <c:valAx>
        <c:axId val="1003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Raw output [0 1023]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 Output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4409448818897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'10mm'!$E$9:$E$18</c:f>
              <c:numCache>
                <c:formatCode>0.0</c:formatCode>
                <c:ptCount val="10"/>
                <c:pt idx="0">
                  <c:v>18</c:v>
                </c:pt>
                <c:pt idx="1">
                  <c:v>43</c:v>
                </c:pt>
                <c:pt idx="2">
                  <c:v>75</c:v>
                </c:pt>
                <c:pt idx="3">
                  <c:v>110.5</c:v>
                </c:pt>
                <c:pt idx="4">
                  <c:v>142.5</c:v>
                </c:pt>
                <c:pt idx="5">
                  <c:v>174</c:v>
                </c:pt>
                <c:pt idx="6">
                  <c:v>208</c:v>
                </c:pt>
                <c:pt idx="7">
                  <c:v>242</c:v>
                </c:pt>
                <c:pt idx="8">
                  <c:v>259</c:v>
                </c:pt>
                <c:pt idx="9">
                  <c:v>273</c:v>
                </c:pt>
              </c:numCache>
            </c:numRef>
          </c:xVal>
          <c:yVal>
            <c:numRef>
              <c:f>'10mm'!$A$9:$A$18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E-4E0E-A231-330E3DEE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36456"/>
        <c:axId val="1003037440"/>
      </c:scatterChart>
      <c:valAx>
        <c:axId val="10030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Arduino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7440"/>
        <c:crosses val="autoZero"/>
        <c:crossBetween val="midCat"/>
      </c:valAx>
      <c:valAx>
        <c:axId val="1003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Arduino Output vs Weight(lbs)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21872265966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'20mm'!$E$8:$E$18</c:f>
              <c:numCache>
                <c:formatCode>0.0</c:formatCode>
                <c:ptCount val="11"/>
                <c:pt idx="0">
                  <c:v>12.5</c:v>
                </c:pt>
                <c:pt idx="1">
                  <c:v>22.5</c:v>
                </c:pt>
                <c:pt idx="2">
                  <c:v>36</c:v>
                </c:pt>
                <c:pt idx="3">
                  <c:v>47</c:v>
                </c:pt>
                <c:pt idx="4">
                  <c:v>61.5</c:v>
                </c:pt>
                <c:pt idx="5">
                  <c:v>74.5</c:v>
                </c:pt>
                <c:pt idx="6">
                  <c:v>89</c:v>
                </c:pt>
                <c:pt idx="7">
                  <c:v>100</c:v>
                </c:pt>
                <c:pt idx="8">
                  <c:v>107</c:v>
                </c:pt>
                <c:pt idx="9">
                  <c:v>111.5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5-4980-85C2-F260C92C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44288"/>
        <c:axId val="789644616"/>
      </c:scatterChart>
      <c:valAx>
        <c:axId val="789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616"/>
        <c:crosses val="autoZero"/>
        <c:crossBetween val="midCat"/>
      </c:valAx>
      <c:valAx>
        <c:axId val="7896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Weights(lbs) vs Arduino Output [calibration]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2187226596675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'20mm'!$E$8:$E$17</c:f>
              <c:numCache>
                <c:formatCode>0.0</c:formatCode>
                <c:ptCount val="10"/>
                <c:pt idx="0">
                  <c:v>12.5</c:v>
                </c:pt>
                <c:pt idx="1">
                  <c:v>22.5</c:v>
                </c:pt>
                <c:pt idx="2">
                  <c:v>36</c:v>
                </c:pt>
                <c:pt idx="3">
                  <c:v>47</c:v>
                </c:pt>
                <c:pt idx="4">
                  <c:v>61.5</c:v>
                </c:pt>
                <c:pt idx="5">
                  <c:v>74.5</c:v>
                </c:pt>
                <c:pt idx="6">
                  <c:v>89</c:v>
                </c:pt>
                <c:pt idx="7">
                  <c:v>100</c:v>
                </c:pt>
                <c:pt idx="8">
                  <c:v>107</c:v>
                </c:pt>
                <c:pt idx="9">
                  <c:v>111.5</c:v>
                </c:pt>
              </c:numCache>
            </c:numRef>
          </c:xVal>
          <c:yVal>
            <c:numRef>
              <c:f>'20mm'!$A$8:$A$17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F-45A6-B73C-BD0510B0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44288"/>
        <c:axId val="789644616"/>
      </c:scatterChart>
      <c:valAx>
        <c:axId val="7896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Arduino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616"/>
        <c:crosses val="autoZero"/>
        <c:crossBetween val="midCat"/>
      </c:valAx>
      <c:valAx>
        <c:axId val="7896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Weight(lbs) vs ArduinoOutput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48884514435697"/>
                  <c:y val="8.79629629629629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xVal>
          <c:yVal>
            <c:numRef>
              <c:f>'40mm'!$E$8:$E$17</c:f>
              <c:numCache>
                <c:formatCode>0.0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5-48C6-83FF-870CB90E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61064"/>
        <c:axId val="1021159752"/>
      </c:scatterChart>
      <c:valAx>
        <c:axId val="1021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9752"/>
        <c:crosses val="autoZero"/>
        <c:crossBetween val="midCat"/>
      </c:valAx>
      <c:valAx>
        <c:axId val="1021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ArduinoOutput vs Weight(lbs)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48884514435697"/>
                  <c:y val="8.796296296296296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'40mm'!$E$8:$E$17</c:f>
              <c:numCache>
                <c:formatCode>0.0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39</c:v>
                </c:pt>
              </c:numCache>
            </c:numRef>
          </c:xVal>
          <c:yVal>
            <c:numRef>
              <c:f>'40mm'!$A$8:$A$17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D-49A2-AD6E-55CD1DB1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61064"/>
        <c:axId val="1021159752"/>
      </c:scatterChart>
      <c:valAx>
        <c:axId val="10211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9752"/>
        <c:crosses val="autoZero"/>
        <c:crossBetween val="midCat"/>
      </c:valAx>
      <c:valAx>
        <c:axId val="10211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6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129540</xdr:rowOff>
    </xdr:from>
    <xdr:to>
      <xdr:col>4</xdr:col>
      <xdr:colOff>510540</xdr:colOff>
      <xdr:row>35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9621B-D6D2-49D9-8DB2-C06B31FF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20</xdr:row>
      <xdr:rowOff>83820</xdr:rowOff>
    </xdr:from>
    <xdr:to>
      <xdr:col>7</xdr:col>
      <xdr:colOff>320040</xdr:colOff>
      <xdr:row>35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A0CB3-B742-47F6-B9AB-EB7CF4E4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19</xdr:row>
      <xdr:rowOff>91440</xdr:rowOff>
    </xdr:from>
    <xdr:to>
      <xdr:col>3</xdr:col>
      <xdr:colOff>1478280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3D63D-05B9-4212-8C4D-B4528844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19</xdr:row>
      <xdr:rowOff>38100</xdr:rowOff>
    </xdr:from>
    <xdr:to>
      <xdr:col>6</xdr:col>
      <xdr:colOff>1112520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D80FD-91E4-47BF-8FD6-2E24478D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60960</xdr:rowOff>
    </xdr:from>
    <xdr:to>
      <xdr:col>4</xdr:col>
      <xdr:colOff>1341120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3D66D-E74E-492D-84F9-9B18F94E2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6</xdr:col>
      <xdr:colOff>2590800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7F0F8-2C2F-4787-BAE4-0BDBE105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D4CD-FE9B-4A59-8873-21548EF5928C}">
  <dimension ref="A1:H19"/>
  <sheetViews>
    <sheetView topLeftCell="A2" workbookViewId="0">
      <selection activeCell="D6" sqref="D6"/>
    </sheetView>
  </sheetViews>
  <sheetFormatPr defaultRowHeight="15" x14ac:dyDescent="0.25"/>
  <cols>
    <col min="1" max="1" width="15.7109375" customWidth="1"/>
    <col min="2" max="2" width="20.85546875" customWidth="1"/>
    <col min="3" max="3" width="19.7109375" customWidth="1"/>
    <col min="4" max="4" width="19.140625" customWidth="1"/>
    <col min="5" max="5" width="31" customWidth="1"/>
    <col min="6" max="6" width="24.42578125" customWidth="1"/>
    <col min="7" max="7" width="15.42578125" customWidth="1"/>
    <col min="8" max="8" width="16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11</v>
      </c>
    </row>
    <row r="4" spans="1:8" x14ac:dyDescent="0.25">
      <c r="A4" t="s">
        <v>2</v>
      </c>
      <c r="B4" t="s">
        <v>3</v>
      </c>
    </row>
    <row r="5" spans="1:8" x14ac:dyDescent="0.25">
      <c r="A5" t="s">
        <v>4</v>
      </c>
    </row>
    <row r="6" spans="1:8" x14ac:dyDescent="0.25">
      <c r="A6" t="s">
        <v>12</v>
      </c>
      <c r="B6" t="s">
        <v>20</v>
      </c>
    </row>
    <row r="7" spans="1:8" ht="15.75" thickBot="1" x14ac:dyDescent="0.3"/>
    <row r="8" spans="1:8" ht="15.75" thickBot="1" x14ac:dyDescent="0.3">
      <c r="A8" s="1" t="s">
        <v>5</v>
      </c>
      <c r="B8" t="s">
        <v>6</v>
      </c>
      <c r="C8" t="s">
        <v>13</v>
      </c>
      <c r="D8" t="s">
        <v>14</v>
      </c>
      <c r="E8" s="2" t="s">
        <v>7</v>
      </c>
      <c r="F8" s="2" t="s">
        <v>8</v>
      </c>
      <c r="G8" s="2" t="s">
        <v>9</v>
      </c>
      <c r="H8" s="3" t="s">
        <v>10</v>
      </c>
    </row>
    <row r="9" spans="1:8" x14ac:dyDescent="0.25">
      <c r="A9" s="4">
        <v>0</v>
      </c>
      <c r="B9">
        <f>A9*4.45</f>
        <v>0</v>
      </c>
      <c r="C9">
        <v>17</v>
      </c>
      <c r="D9">
        <v>19</v>
      </c>
      <c r="E9" s="5">
        <f>(C9+D9)/2</f>
        <v>18</v>
      </c>
      <c r="G9" s="6"/>
      <c r="H9" s="7">
        <f t="shared" ref="H9:H17" si="0">3*A9/1000</f>
        <v>0</v>
      </c>
    </row>
    <row r="10" spans="1:8" x14ac:dyDescent="0.25">
      <c r="A10" s="4">
        <v>5</v>
      </c>
      <c r="B10">
        <f t="shared" ref="B10:B18" si="1">A10*4.45</f>
        <v>22.25</v>
      </c>
      <c r="C10">
        <v>42</v>
      </c>
      <c r="D10">
        <v>44</v>
      </c>
      <c r="E10" s="5">
        <f t="shared" ref="E10:E19" si="2">(C10+D10)/2</f>
        <v>43</v>
      </c>
      <c r="G10" s="8"/>
      <c r="H10" s="7">
        <f t="shared" si="0"/>
        <v>1.4999999999999999E-2</v>
      </c>
    </row>
    <row r="11" spans="1:8" x14ac:dyDescent="0.25">
      <c r="A11" s="4">
        <v>10</v>
      </c>
      <c r="B11">
        <f t="shared" si="1"/>
        <v>44.5</v>
      </c>
      <c r="C11">
        <v>74</v>
      </c>
      <c r="D11">
        <v>76</v>
      </c>
      <c r="E11" s="5">
        <f t="shared" si="2"/>
        <v>75</v>
      </c>
      <c r="G11" s="8"/>
      <c r="H11" s="7">
        <f t="shared" si="0"/>
        <v>0.03</v>
      </c>
    </row>
    <row r="12" spans="1:8" x14ac:dyDescent="0.25">
      <c r="A12" s="4">
        <v>15</v>
      </c>
      <c r="B12">
        <f t="shared" si="1"/>
        <v>66.75</v>
      </c>
      <c r="C12">
        <v>109</v>
      </c>
      <c r="D12">
        <v>112</v>
      </c>
      <c r="E12" s="5">
        <f t="shared" si="2"/>
        <v>110.5</v>
      </c>
      <c r="G12" s="8"/>
      <c r="H12" s="7">
        <f t="shared" si="0"/>
        <v>4.4999999999999998E-2</v>
      </c>
    </row>
    <row r="13" spans="1:8" x14ac:dyDescent="0.25">
      <c r="A13" s="4">
        <v>20</v>
      </c>
      <c r="B13">
        <f t="shared" si="1"/>
        <v>89</v>
      </c>
      <c r="C13">
        <v>141</v>
      </c>
      <c r="D13">
        <v>144</v>
      </c>
      <c r="E13" s="5">
        <f t="shared" si="2"/>
        <v>142.5</v>
      </c>
      <c r="G13" s="8"/>
      <c r="H13" s="7">
        <f t="shared" si="0"/>
        <v>0.06</v>
      </c>
    </row>
    <row r="14" spans="1:8" x14ac:dyDescent="0.25">
      <c r="A14" s="4">
        <v>25</v>
      </c>
      <c r="B14">
        <f t="shared" si="1"/>
        <v>111.25</v>
      </c>
      <c r="C14">
        <v>173</v>
      </c>
      <c r="D14">
        <v>175</v>
      </c>
      <c r="E14" s="5">
        <f t="shared" si="2"/>
        <v>174</v>
      </c>
      <c r="G14" s="8"/>
      <c r="H14" s="7">
        <f t="shared" si="0"/>
        <v>7.4999999999999997E-2</v>
      </c>
    </row>
    <row r="15" spans="1:8" x14ac:dyDescent="0.25">
      <c r="A15" s="4">
        <v>30</v>
      </c>
      <c r="B15">
        <f t="shared" si="1"/>
        <v>133.5</v>
      </c>
      <c r="C15">
        <v>207</v>
      </c>
      <c r="D15">
        <v>209</v>
      </c>
      <c r="E15" s="5">
        <f t="shared" si="2"/>
        <v>208</v>
      </c>
      <c r="G15" s="8"/>
      <c r="H15" s="7">
        <f t="shared" si="0"/>
        <v>0.09</v>
      </c>
    </row>
    <row r="16" spans="1:8" x14ac:dyDescent="0.25">
      <c r="A16" s="4">
        <v>35</v>
      </c>
      <c r="B16">
        <f t="shared" si="1"/>
        <v>155.75</v>
      </c>
      <c r="C16">
        <v>241</v>
      </c>
      <c r="D16">
        <v>243</v>
      </c>
      <c r="E16" s="5">
        <f t="shared" si="2"/>
        <v>242</v>
      </c>
      <c r="G16" s="8"/>
      <c r="H16" s="7">
        <f t="shared" si="0"/>
        <v>0.105</v>
      </c>
    </row>
    <row r="17" spans="1:8" ht="15.75" thickBot="1" x14ac:dyDescent="0.3">
      <c r="A17" s="4">
        <v>37.5</v>
      </c>
      <c r="B17">
        <f t="shared" si="1"/>
        <v>166.875</v>
      </c>
      <c r="C17">
        <v>258</v>
      </c>
      <c r="D17">
        <v>260</v>
      </c>
      <c r="E17" s="5">
        <f t="shared" si="2"/>
        <v>259</v>
      </c>
      <c r="G17" s="9"/>
      <c r="H17" s="10">
        <f t="shared" si="0"/>
        <v>0.1125</v>
      </c>
    </row>
    <row r="18" spans="1:8" x14ac:dyDescent="0.25">
      <c r="A18" s="11">
        <v>40</v>
      </c>
      <c r="B18">
        <f t="shared" si="1"/>
        <v>178</v>
      </c>
      <c r="C18">
        <v>272</v>
      </c>
      <c r="D18">
        <v>274</v>
      </c>
      <c r="E18" s="5">
        <f t="shared" si="2"/>
        <v>273</v>
      </c>
      <c r="G18">
        <v>1.35</v>
      </c>
      <c r="H18" s="12">
        <v>1.2552000000000001</v>
      </c>
    </row>
    <row r="19" spans="1:8" x14ac:dyDescent="0.25">
      <c r="A19" s="11"/>
      <c r="E19" s="5">
        <f t="shared" si="2"/>
        <v>0</v>
      </c>
      <c r="H19" s="12">
        <f>3*A19/1000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9C13-4757-44D3-88EB-70D463DA07F4}">
  <dimension ref="A1:N18"/>
  <sheetViews>
    <sheetView tabSelected="1" workbookViewId="0">
      <selection activeCell="J13" sqref="J13"/>
    </sheetView>
  </sheetViews>
  <sheetFormatPr defaultRowHeight="15" x14ac:dyDescent="0.25"/>
  <cols>
    <col min="1" max="1" width="16.28515625" customWidth="1"/>
    <col min="2" max="2" width="19.85546875" customWidth="1"/>
    <col min="3" max="3" width="12.7109375" customWidth="1"/>
    <col min="4" max="4" width="21.7109375" customWidth="1"/>
    <col min="5" max="5" width="22.140625" customWidth="1"/>
    <col min="6" max="6" width="32.28515625" customWidth="1"/>
    <col min="7" max="7" width="22.7109375" customWidth="1"/>
    <col min="8" max="8" width="22.28515625" customWidth="1"/>
  </cols>
  <sheetData>
    <row r="1" spans="1:14" x14ac:dyDescent="0.25">
      <c r="A1" t="s">
        <v>1</v>
      </c>
    </row>
    <row r="2" spans="1:14" x14ac:dyDescent="0.25">
      <c r="A2" t="s">
        <v>11</v>
      </c>
    </row>
    <row r="3" spans="1:14" x14ac:dyDescent="0.25">
      <c r="A3" t="s">
        <v>2</v>
      </c>
      <c r="B3" t="s">
        <v>3</v>
      </c>
    </row>
    <row r="4" spans="1:14" x14ac:dyDescent="0.25">
      <c r="A4" t="s">
        <v>4</v>
      </c>
    </row>
    <row r="5" spans="1:14" x14ac:dyDescent="0.25">
      <c r="A5" t="s">
        <v>16</v>
      </c>
      <c r="B5" t="s">
        <v>17</v>
      </c>
    </row>
    <row r="6" spans="1:14" ht="15.75" thickBot="1" x14ac:dyDescent="0.3"/>
    <row r="7" spans="1:14" ht="15.75" thickBot="1" x14ac:dyDescent="0.3">
      <c r="A7" s="1" t="s">
        <v>5</v>
      </c>
      <c r="B7" t="s">
        <v>6</v>
      </c>
      <c r="C7" t="s">
        <v>13</v>
      </c>
      <c r="D7" t="s">
        <v>14</v>
      </c>
      <c r="E7" s="2" t="s">
        <v>7</v>
      </c>
      <c r="F7" s="2" t="s">
        <v>8</v>
      </c>
      <c r="G7" s="2" t="s">
        <v>9</v>
      </c>
      <c r="H7" s="3" t="s">
        <v>10</v>
      </c>
    </row>
    <row r="8" spans="1:14" x14ac:dyDescent="0.25">
      <c r="A8" s="4">
        <v>0</v>
      </c>
      <c r="B8">
        <f>A8*4.45</f>
        <v>0</v>
      </c>
      <c r="C8">
        <v>11</v>
      </c>
      <c r="D8">
        <v>14</v>
      </c>
      <c r="E8" s="5">
        <f>(C8+D8)/2</f>
        <v>12.5</v>
      </c>
      <c r="G8" s="6"/>
      <c r="H8" s="7"/>
    </row>
    <row r="9" spans="1:14" x14ac:dyDescent="0.25">
      <c r="A9" s="4">
        <v>5</v>
      </c>
      <c r="B9">
        <f t="shared" ref="B9:B17" si="0">A9*4.45</f>
        <v>22.25</v>
      </c>
      <c r="C9">
        <v>21</v>
      </c>
      <c r="D9">
        <v>24</v>
      </c>
      <c r="E9" s="5">
        <f t="shared" ref="E9:E18" si="1">(C9+D9)/2</f>
        <v>22.5</v>
      </c>
      <c r="G9" s="8"/>
      <c r="H9" s="7"/>
    </row>
    <row r="10" spans="1:14" x14ac:dyDescent="0.25">
      <c r="A10" s="4">
        <v>10</v>
      </c>
      <c r="B10">
        <f t="shared" si="0"/>
        <v>44.5</v>
      </c>
      <c r="C10">
        <v>35</v>
      </c>
      <c r="D10">
        <v>37</v>
      </c>
      <c r="E10" s="5">
        <f t="shared" si="1"/>
        <v>36</v>
      </c>
      <c r="G10" s="8"/>
      <c r="H10" s="7"/>
    </row>
    <row r="11" spans="1:14" x14ac:dyDescent="0.25">
      <c r="A11" s="4">
        <v>15</v>
      </c>
      <c r="B11">
        <f t="shared" si="0"/>
        <v>66.75</v>
      </c>
      <c r="C11">
        <v>45</v>
      </c>
      <c r="D11">
        <v>49</v>
      </c>
      <c r="E11" s="5">
        <f t="shared" si="1"/>
        <v>47</v>
      </c>
      <c r="G11" s="8"/>
      <c r="H11" s="7"/>
    </row>
    <row r="12" spans="1:14" x14ac:dyDescent="0.25">
      <c r="A12" s="4">
        <v>20</v>
      </c>
      <c r="B12">
        <f t="shared" si="0"/>
        <v>89</v>
      </c>
      <c r="C12">
        <v>60</v>
      </c>
      <c r="D12">
        <v>63</v>
      </c>
      <c r="E12" s="5">
        <f t="shared" si="1"/>
        <v>61.5</v>
      </c>
      <c r="G12" s="8"/>
      <c r="H12" s="7"/>
    </row>
    <row r="13" spans="1:14" x14ac:dyDescent="0.25">
      <c r="A13" s="4">
        <v>25</v>
      </c>
      <c r="B13">
        <f t="shared" si="0"/>
        <v>111.25</v>
      </c>
      <c r="C13">
        <v>73</v>
      </c>
      <c r="D13">
        <v>76</v>
      </c>
      <c r="E13" s="5">
        <f t="shared" si="1"/>
        <v>74.5</v>
      </c>
      <c r="G13" s="8"/>
      <c r="H13" s="7"/>
    </row>
    <row r="14" spans="1:14" x14ac:dyDescent="0.25">
      <c r="A14" s="4">
        <v>30</v>
      </c>
      <c r="B14">
        <f t="shared" si="0"/>
        <v>133.5</v>
      </c>
      <c r="C14">
        <v>88</v>
      </c>
      <c r="D14">
        <v>90</v>
      </c>
      <c r="E14" s="5">
        <f t="shared" si="1"/>
        <v>89</v>
      </c>
      <c r="G14" s="8"/>
      <c r="H14" s="7"/>
    </row>
    <row r="15" spans="1:14" x14ac:dyDescent="0.25">
      <c r="A15" s="4">
        <v>35</v>
      </c>
      <c r="B15">
        <f t="shared" si="0"/>
        <v>155.75</v>
      </c>
      <c r="C15">
        <v>99</v>
      </c>
      <c r="D15">
        <v>101</v>
      </c>
      <c r="E15" s="5">
        <f t="shared" si="1"/>
        <v>100</v>
      </c>
      <c r="G15" s="8"/>
      <c r="H15" s="7"/>
    </row>
    <row r="16" spans="1:14" ht="15.75" thickBot="1" x14ac:dyDescent="0.3">
      <c r="A16" s="4">
        <v>37.5</v>
      </c>
      <c r="B16">
        <f t="shared" si="0"/>
        <v>166.875</v>
      </c>
      <c r="C16">
        <v>106</v>
      </c>
      <c r="D16">
        <v>108</v>
      </c>
      <c r="E16" s="5">
        <f t="shared" si="1"/>
        <v>107</v>
      </c>
      <c r="G16" s="9"/>
      <c r="H16" s="10"/>
      <c r="N16" t="s">
        <v>15</v>
      </c>
    </row>
    <row r="17" spans="1:8" x14ac:dyDescent="0.25">
      <c r="A17" s="11">
        <v>40</v>
      </c>
      <c r="B17">
        <f t="shared" si="0"/>
        <v>178</v>
      </c>
      <c r="C17">
        <v>111</v>
      </c>
      <c r="D17">
        <v>112</v>
      </c>
      <c r="E17" s="5">
        <f t="shared" si="1"/>
        <v>111.5</v>
      </c>
      <c r="G17">
        <v>0.48599999999999999</v>
      </c>
      <c r="H17" s="12">
        <v>0.53400000000000003</v>
      </c>
    </row>
    <row r="18" spans="1:8" x14ac:dyDescent="0.25">
      <c r="A18" s="11"/>
      <c r="E18" s="5">
        <f t="shared" si="1"/>
        <v>0</v>
      </c>
      <c r="H18" s="12">
        <f>3*A18/1000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F3D1-51D5-431A-9AE6-9FF188C12E35}">
  <dimension ref="A1:H18"/>
  <sheetViews>
    <sheetView workbookViewId="0">
      <selection activeCell="B5" sqref="B5"/>
    </sheetView>
  </sheetViews>
  <sheetFormatPr defaultRowHeight="15" x14ac:dyDescent="0.25"/>
  <cols>
    <col min="1" max="1" width="109.5703125" bestFit="1" customWidth="1"/>
    <col min="2" max="2" width="10.85546875" customWidth="1"/>
    <col min="3" max="3" width="17.85546875" bestFit="1" customWidth="1"/>
    <col min="4" max="4" width="18.28515625" bestFit="1" customWidth="1"/>
    <col min="5" max="5" width="23.28515625" bestFit="1" customWidth="1"/>
    <col min="6" max="6" width="28.85546875" bestFit="1" customWidth="1"/>
    <col min="7" max="7" width="38.42578125" bestFit="1" customWidth="1"/>
  </cols>
  <sheetData>
    <row r="1" spans="1:8" x14ac:dyDescent="0.25">
      <c r="A1" t="s">
        <v>1</v>
      </c>
    </row>
    <row r="2" spans="1:8" x14ac:dyDescent="0.25">
      <c r="A2" t="s">
        <v>11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</row>
    <row r="5" spans="1:8" x14ac:dyDescent="0.25">
      <c r="A5" t="s">
        <v>18</v>
      </c>
      <c r="B5" t="s">
        <v>19</v>
      </c>
    </row>
    <row r="6" spans="1:8" ht="15.75" thickBot="1" x14ac:dyDescent="0.3"/>
    <row r="7" spans="1:8" ht="15.75" thickBot="1" x14ac:dyDescent="0.3">
      <c r="A7" s="1" t="s">
        <v>5</v>
      </c>
      <c r="B7" t="s">
        <v>6</v>
      </c>
      <c r="C7" t="s">
        <v>13</v>
      </c>
      <c r="D7" t="s">
        <v>14</v>
      </c>
      <c r="E7" s="2" t="s">
        <v>7</v>
      </c>
      <c r="F7" s="2" t="s">
        <v>8</v>
      </c>
      <c r="G7" s="2" t="s">
        <v>9</v>
      </c>
      <c r="H7" s="3" t="s">
        <v>10</v>
      </c>
    </row>
    <row r="8" spans="1:8" x14ac:dyDescent="0.25">
      <c r="A8" s="4">
        <v>0</v>
      </c>
      <c r="B8">
        <f>A8*4.45</f>
        <v>0</v>
      </c>
      <c r="C8">
        <v>11</v>
      </c>
      <c r="D8">
        <v>12</v>
      </c>
      <c r="E8" s="5">
        <v>11</v>
      </c>
      <c r="G8" s="6"/>
      <c r="H8" s="7"/>
    </row>
    <row r="9" spans="1:8" x14ac:dyDescent="0.25">
      <c r="A9" s="4">
        <v>5</v>
      </c>
      <c r="B9">
        <f t="shared" ref="B9:B17" si="0">A9*4.45</f>
        <v>22.25</v>
      </c>
      <c r="C9">
        <v>14</v>
      </c>
      <c r="D9">
        <v>16</v>
      </c>
      <c r="E9" s="5">
        <v>14</v>
      </c>
      <c r="G9" s="8"/>
      <c r="H9" s="7"/>
    </row>
    <row r="10" spans="1:8" x14ac:dyDescent="0.25">
      <c r="A10" s="4">
        <v>10</v>
      </c>
      <c r="B10">
        <f t="shared" si="0"/>
        <v>44.5</v>
      </c>
      <c r="C10">
        <v>16</v>
      </c>
      <c r="D10">
        <v>18</v>
      </c>
      <c r="E10" s="5">
        <v>17</v>
      </c>
      <c r="G10" s="8"/>
      <c r="H10" s="7"/>
    </row>
    <row r="11" spans="1:8" x14ac:dyDescent="0.25">
      <c r="A11" s="4">
        <v>15</v>
      </c>
      <c r="B11">
        <f t="shared" si="0"/>
        <v>66.75</v>
      </c>
      <c r="C11">
        <v>20</v>
      </c>
      <c r="D11">
        <v>22</v>
      </c>
      <c r="E11" s="5">
        <v>21</v>
      </c>
      <c r="G11" s="8"/>
      <c r="H11" s="7"/>
    </row>
    <row r="12" spans="1:8" x14ac:dyDescent="0.25">
      <c r="A12" s="4">
        <v>20</v>
      </c>
      <c r="B12">
        <f t="shared" si="0"/>
        <v>89</v>
      </c>
      <c r="C12">
        <v>24</v>
      </c>
      <c r="D12">
        <v>26</v>
      </c>
      <c r="E12" s="5">
        <v>25</v>
      </c>
      <c r="G12" s="8"/>
      <c r="H12" s="7"/>
    </row>
    <row r="13" spans="1:8" x14ac:dyDescent="0.25">
      <c r="A13" s="4">
        <v>25</v>
      </c>
      <c r="B13">
        <f t="shared" si="0"/>
        <v>111.25</v>
      </c>
      <c r="C13">
        <v>28</v>
      </c>
      <c r="D13">
        <v>30</v>
      </c>
      <c r="E13" s="5">
        <v>29</v>
      </c>
      <c r="G13" s="8"/>
      <c r="H13" s="7"/>
    </row>
    <row r="14" spans="1:8" x14ac:dyDescent="0.25">
      <c r="A14" s="4">
        <v>30</v>
      </c>
      <c r="B14">
        <f t="shared" si="0"/>
        <v>133.5</v>
      </c>
      <c r="C14">
        <v>31</v>
      </c>
      <c r="D14">
        <v>32</v>
      </c>
      <c r="E14" s="5">
        <v>32</v>
      </c>
      <c r="G14" s="8"/>
      <c r="H14" s="7"/>
    </row>
    <row r="15" spans="1:8" x14ac:dyDescent="0.25">
      <c r="A15" s="4">
        <v>35</v>
      </c>
      <c r="B15">
        <f t="shared" si="0"/>
        <v>155.75</v>
      </c>
      <c r="C15">
        <v>35</v>
      </c>
      <c r="D15">
        <v>37</v>
      </c>
      <c r="E15" s="5">
        <v>36</v>
      </c>
      <c r="G15" s="8"/>
      <c r="H15" s="7"/>
    </row>
    <row r="16" spans="1:8" ht="15.75" thickBot="1" x14ac:dyDescent="0.3">
      <c r="A16" s="4">
        <v>37.5</v>
      </c>
      <c r="B16">
        <f t="shared" si="0"/>
        <v>166.875</v>
      </c>
      <c r="C16">
        <v>37</v>
      </c>
      <c r="D16">
        <v>38</v>
      </c>
      <c r="E16" s="5">
        <v>37</v>
      </c>
      <c r="G16" s="9"/>
      <c r="H16" s="10"/>
    </row>
    <row r="17" spans="1:8" x14ac:dyDescent="0.25">
      <c r="A17" s="11">
        <v>40</v>
      </c>
      <c r="B17">
        <f t="shared" si="0"/>
        <v>178</v>
      </c>
      <c r="C17">
        <v>39</v>
      </c>
      <c r="D17">
        <v>40</v>
      </c>
      <c r="E17" s="5">
        <v>39</v>
      </c>
      <c r="H17" s="12"/>
    </row>
    <row r="18" spans="1:8" x14ac:dyDescent="0.25">
      <c r="A18" s="11"/>
      <c r="E18" s="5"/>
      <c r="H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2022-01-06T04:51:30Z</dcterms:created>
  <dcterms:modified xsi:type="dcterms:W3CDTF">2022-07-18T23:56:33Z</dcterms:modified>
</cp:coreProperties>
</file>