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hs128/Repos/AspergillusQ4Milestone/data/round2/"/>
    </mc:Choice>
  </mc:AlternateContent>
  <xr:revisionPtr revIDLastSave="0" documentId="13_ncr:1_{9B3DAE05-70CC-6941-B854-4833D72A832B}" xr6:coauthVersionLast="47" xr6:coauthVersionMax="47" xr10:uidLastSave="{00000000-0000-0000-0000-000000000000}"/>
  <bookViews>
    <workbookView xWindow="33840" yWindow="-400" windowWidth="32320" windowHeight="20260" firstSheet="2" activeTab="8" xr2:uid="{C8FF5E8E-D37F-4C4C-9E78-A6F567EC0432}"/>
  </bookViews>
  <sheets>
    <sheet name="Line_rates_include_0hr" sheetId="1" r:id="rId1"/>
    <sheet name="Line_rates_exclude_0hr" sheetId="4" r:id="rId2"/>
    <sheet name="Line_rates_nonneg_correction" sheetId="8" r:id="rId3"/>
    <sheet name="Line_rates_LinRegSlopes" sheetId="9" r:id="rId4"/>
    <sheet name="Rate_Calculations_include_0hr" sheetId="2" r:id="rId5"/>
    <sheet name="Rate_Calculations_exclude_0hr" sheetId="3" r:id="rId6"/>
    <sheet name="Rate_Calcs_nonneg_correction" sheetId="5" r:id="rId7"/>
    <sheet name="Rate_Calcs_LinRegSlopes" sheetId="6" r:id="rId8"/>
    <sheet name="Comparisons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9" l="1"/>
  <c r="I73" i="9"/>
  <c r="H73" i="9"/>
  <c r="G73" i="9"/>
  <c r="F73" i="9"/>
  <c r="J72" i="9"/>
  <c r="I72" i="9"/>
  <c r="H72" i="9"/>
  <c r="G72" i="9"/>
  <c r="F72" i="9"/>
  <c r="J71" i="9"/>
  <c r="I71" i="9"/>
  <c r="H71" i="9"/>
  <c r="G71" i="9"/>
  <c r="F71" i="9"/>
  <c r="J70" i="9"/>
  <c r="I70" i="9"/>
  <c r="H70" i="9"/>
  <c r="G70" i="9"/>
  <c r="F70" i="9"/>
  <c r="J69" i="9"/>
  <c r="I69" i="9"/>
  <c r="H69" i="9"/>
  <c r="G69" i="9"/>
  <c r="F69" i="9"/>
  <c r="J68" i="9"/>
  <c r="I68" i="9"/>
  <c r="H68" i="9"/>
  <c r="G68" i="9"/>
  <c r="F68" i="9"/>
  <c r="J67" i="9"/>
  <c r="I67" i="9"/>
  <c r="H67" i="9"/>
  <c r="G67" i="9"/>
  <c r="F67" i="9"/>
  <c r="J66" i="9"/>
  <c r="I66" i="9"/>
  <c r="H66" i="9"/>
  <c r="G66" i="9"/>
  <c r="F66" i="9"/>
  <c r="J65" i="9"/>
  <c r="I65" i="9"/>
  <c r="H65" i="9"/>
  <c r="G65" i="9"/>
  <c r="F65" i="9"/>
  <c r="J64" i="9"/>
  <c r="I64" i="9"/>
  <c r="H64" i="9"/>
  <c r="G64" i="9"/>
  <c r="F64" i="9"/>
  <c r="J63" i="9"/>
  <c r="I63" i="9"/>
  <c r="H63" i="9"/>
  <c r="G63" i="9"/>
  <c r="F63" i="9"/>
  <c r="J62" i="9"/>
  <c r="I62" i="9"/>
  <c r="H62" i="9"/>
  <c r="G62" i="9"/>
  <c r="F62" i="9"/>
  <c r="J61" i="9"/>
  <c r="I61" i="9"/>
  <c r="H61" i="9"/>
  <c r="G61" i="9"/>
  <c r="F61" i="9"/>
  <c r="J60" i="9"/>
  <c r="I60" i="9"/>
  <c r="H60" i="9"/>
  <c r="G60" i="9"/>
  <c r="F60" i="9"/>
  <c r="J59" i="9"/>
  <c r="I59" i="9"/>
  <c r="H59" i="9"/>
  <c r="G59" i="9"/>
  <c r="F59" i="9"/>
  <c r="J58" i="9"/>
  <c r="I58" i="9"/>
  <c r="H58" i="9"/>
  <c r="G58" i="9"/>
  <c r="F58" i="9"/>
  <c r="J57" i="9"/>
  <c r="I57" i="9"/>
  <c r="H57" i="9"/>
  <c r="G57" i="9"/>
  <c r="F57" i="9"/>
  <c r="J56" i="9"/>
  <c r="I56" i="9"/>
  <c r="H56" i="9"/>
  <c r="G56" i="9"/>
  <c r="F56" i="9"/>
  <c r="J55" i="9"/>
  <c r="I55" i="9"/>
  <c r="H55" i="9"/>
  <c r="G55" i="9"/>
  <c r="F55" i="9"/>
  <c r="J54" i="9"/>
  <c r="I54" i="9"/>
  <c r="H54" i="9"/>
  <c r="G54" i="9"/>
  <c r="F54" i="9"/>
  <c r="J53" i="9"/>
  <c r="I53" i="9"/>
  <c r="H53" i="9"/>
  <c r="G53" i="9"/>
  <c r="F53" i="9"/>
  <c r="J52" i="9"/>
  <c r="I52" i="9"/>
  <c r="H52" i="9"/>
  <c r="G52" i="9"/>
  <c r="F52" i="9"/>
  <c r="J51" i="9"/>
  <c r="I51" i="9"/>
  <c r="H51" i="9"/>
  <c r="G51" i="9"/>
  <c r="F51" i="9"/>
  <c r="J50" i="9"/>
  <c r="I50" i="9"/>
  <c r="H50" i="9"/>
  <c r="G50" i="9"/>
  <c r="F50" i="9"/>
  <c r="J49" i="9"/>
  <c r="I49" i="9"/>
  <c r="H49" i="9"/>
  <c r="G49" i="9"/>
  <c r="F49" i="9"/>
  <c r="J48" i="9"/>
  <c r="I48" i="9"/>
  <c r="H48" i="9"/>
  <c r="G48" i="9"/>
  <c r="F48" i="9"/>
  <c r="J47" i="9"/>
  <c r="I47" i="9"/>
  <c r="H47" i="9"/>
  <c r="G47" i="9"/>
  <c r="F47" i="9"/>
  <c r="J46" i="9"/>
  <c r="I46" i="9"/>
  <c r="H46" i="9"/>
  <c r="G46" i="9"/>
  <c r="F46" i="9"/>
  <c r="J45" i="9"/>
  <c r="I45" i="9"/>
  <c r="H45" i="9"/>
  <c r="G45" i="9"/>
  <c r="F45" i="9"/>
  <c r="J44" i="9"/>
  <c r="I44" i="9"/>
  <c r="H44" i="9"/>
  <c r="G44" i="9"/>
  <c r="F44" i="9"/>
  <c r="J43" i="9"/>
  <c r="I43" i="9"/>
  <c r="H43" i="9"/>
  <c r="G43" i="9"/>
  <c r="F43" i="9"/>
  <c r="J42" i="9"/>
  <c r="I42" i="9"/>
  <c r="H42" i="9"/>
  <c r="G42" i="9"/>
  <c r="F42" i="9"/>
  <c r="J41" i="9"/>
  <c r="I41" i="9"/>
  <c r="H41" i="9"/>
  <c r="G41" i="9"/>
  <c r="F41" i="9"/>
  <c r="J40" i="9"/>
  <c r="I40" i="9"/>
  <c r="H40" i="9"/>
  <c r="G40" i="9"/>
  <c r="F40" i="9"/>
  <c r="J39" i="9"/>
  <c r="I39" i="9"/>
  <c r="H39" i="9"/>
  <c r="G39" i="9"/>
  <c r="F39" i="9"/>
  <c r="J38" i="9"/>
  <c r="I38" i="9"/>
  <c r="H38" i="9"/>
  <c r="G38" i="9"/>
  <c r="F38" i="9"/>
  <c r="J37" i="9"/>
  <c r="I37" i="9"/>
  <c r="H37" i="9"/>
  <c r="G37" i="9"/>
  <c r="F37" i="9"/>
  <c r="J36" i="9"/>
  <c r="I36" i="9"/>
  <c r="H36" i="9"/>
  <c r="G36" i="9"/>
  <c r="F36" i="9"/>
  <c r="J35" i="9"/>
  <c r="I35" i="9"/>
  <c r="H35" i="9"/>
  <c r="G35" i="9"/>
  <c r="F35" i="9"/>
  <c r="J34" i="9"/>
  <c r="I34" i="9"/>
  <c r="H34" i="9"/>
  <c r="G34" i="9"/>
  <c r="F34" i="9"/>
  <c r="J33" i="9"/>
  <c r="I33" i="9"/>
  <c r="H33" i="9"/>
  <c r="G33" i="9"/>
  <c r="F33" i="9"/>
  <c r="J32" i="9"/>
  <c r="I32" i="9"/>
  <c r="H32" i="9"/>
  <c r="G32" i="9"/>
  <c r="F32" i="9"/>
  <c r="J31" i="9"/>
  <c r="I31" i="9"/>
  <c r="H31" i="9"/>
  <c r="G31" i="9"/>
  <c r="F31" i="9"/>
  <c r="J30" i="9"/>
  <c r="I30" i="9"/>
  <c r="H30" i="9"/>
  <c r="G30" i="9"/>
  <c r="F30" i="9"/>
  <c r="J29" i="9"/>
  <c r="I29" i="9"/>
  <c r="H29" i="9"/>
  <c r="G29" i="9"/>
  <c r="F29" i="9"/>
  <c r="J28" i="9"/>
  <c r="I28" i="9"/>
  <c r="H28" i="9"/>
  <c r="G28" i="9"/>
  <c r="F28" i="9"/>
  <c r="J27" i="9"/>
  <c r="I27" i="9"/>
  <c r="H27" i="9"/>
  <c r="G27" i="9"/>
  <c r="F27" i="9"/>
  <c r="J26" i="9"/>
  <c r="I26" i="9"/>
  <c r="H26" i="9"/>
  <c r="G26" i="9"/>
  <c r="F26" i="9"/>
  <c r="J25" i="9"/>
  <c r="I25" i="9"/>
  <c r="H25" i="9"/>
  <c r="G25" i="9"/>
  <c r="F25" i="9"/>
  <c r="J24" i="9"/>
  <c r="I24" i="9"/>
  <c r="H24" i="9"/>
  <c r="G24" i="9"/>
  <c r="F24" i="9"/>
  <c r="J23" i="9"/>
  <c r="I23" i="9"/>
  <c r="H23" i="9"/>
  <c r="G23" i="9"/>
  <c r="F23" i="9"/>
  <c r="J22" i="9"/>
  <c r="I22" i="9"/>
  <c r="H22" i="9"/>
  <c r="G22" i="9"/>
  <c r="F22" i="9"/>
  <c r="J21" i="9"/>
  <c r="I21" i="9"/>
  <c r="H21" i="9"/>
  <c r="G21" i="9"/>
  <c r="F21" i="9"/>
  <c r="J20" i="9"/>
  <c r="I20" i="9"/>
  <c r="H20" i="9"/>
  <c r="G20" i="9"/>
  <c r="F20" i="9"/>
  <c r="J19" i="9"/>
  <c r="I19" i="9"/>
  <c r="H19" i="9"/>
  <c r="G19" i="9"/>
  <c r="F19" i="9"/>
  <c r="J18" i="9"/>
  <c r="I18" i="9"/>
  <c r="H18" i="9"/>
  <c r="G18" i="9"/>
  <c r="F18" i="9"/>
  <c r="J17" i="9"/>
  <c r="I17" i="9"/>
  <c r="H17" i="9"/>
  <c r="G17" i="9"/>
  <c r="F17" i="9"/>
  <c r="J16" i="9"/>
  <c r="I16" i="9"/>
  <c r="H16" i="9"/>
  <c r="G16" i="9"/>
  <c r="F16" i="9"/>
  <c r="J15" i="9"/>
  <c r="I15" i="9"/>
  <c r="H15" i="9"/>
  <c r="G15" i="9"/>
  <c r="F15" i="9"/>
  <c r="J14" i="9"/>
  <c r="I14" i="9"/>
  <c r="H14" i="9"/>
  <c r="G14" i="9"/>
  <c r="F14" i="9"/>
  <c r="J13" i="9"/>
  <c r="I13" i="9"/>
  <c r="H13" i="9"/>
  <c r="G13" i="9"/>
  <c r="F13" i="9"/>
  <c r="J12" i="9"/>
  <c r="I12" i="9"/>
  <c r="H12" i="9"/>
  <c r="G12" i="9"/>
  <c r="F12" i="9"/>
  <c r="J11" i="9"/>
  <c r="I11" i="9"/>
  <c r="H11" i="9"/>
  <c r="G11" i="9"/>
  <c r="F11" i="9"/>
  <c r="J10" i="9"/>
  <c r="I10" i="9"/>
  <c r="H10" i="9"/>
  <c r="G10" i="9"/>
  <c r="F10" i="9"/>
  <c r="J9" i="9"/>
  <c r="I9" i="9"/>
  <c r="H9" i="9"/>
  <c r="G9" i="9"/>
  <c r="F9" i="9"/>
  <c r="J8" i="9"/>
  <c r="I8" i="9"/>
  <c r="H8" i="9"/>
  <c r="G8" i="9"/>
  <c r="F8" i="9"/>
  <c r="J7" i="9"/>
  <c r="I7" i="9"/>
  <c r="H7" i="9"/>
  <c r="G7" i="9"/>
  <c r="F7" i="9"/>
  <c r="J6" i="9"/>
  <c r="I6" i="9"/>
  <c r="H6" i="9"/>
  <c r="G6" i="9"/>
  <c r="F6" i="9"/>
  <c r="J5" i="9"/>
  <c r="I5" i="9"/>
  <c r="H5" i="9"/>
  <c r="G5" i="9"/>
  <c r="F5" i="9"/>
  <c r="J4" i="9"/>
  <c r="I4" i="9"/>
  <c r="H4" i="9"/>
  <c r="G4" i="9"/>
  <c r="F4" i="9"/>
  <c r="J3" i="9"/>
  <c r="I3" i="9"/>
  <c r="H3" i="9"/>
  <c r="G3" i="9"/>
  <c r="F3" i="9"/>
  <c r="J2" i="9"/>
  <c r="J1" i="9"/>
  <c r="I2" i="9"/>
  <c r="I1" i="9"/>
  <c r="H2" i="9"/>
  <c r="H1" i="9"/>
  <c r="G2" i="9"/>
  <c r="G1" i="9"/>
  <c r="F2" i="9"/>
  <c r="F1" i="9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AE8" i="2"/>
  <c r="AD8" i="2"/>
  <c r="AC8" i="2"/>
  <c r="W7" i="2"/>
  <c r="V7" i="2"/>
  <c r="U7" i="2"/>
  <c r="O6" i="2"/>
  <c r="N6" i="2"/>
  <c r="M6" i="2"/>
  <c r="O3" i="2"/>
  <c r="G3" i="2"/>
  <c r="F3" i="2"/>
  <c r="E3" i="2"/>
  <c r="AO3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F379" i="7"/>
  <c r="E379" i="7"/>
  <c r="D379" i="7"/>
  <c r="O379" i="7" s="1"/>
  <c r="F378" i="7"/>
  <c r="E378" i="7"/>
  <c r="D378" i="7"/>
  <c r="F377" i="7"/>
  <c r="E377" i="7"/>
  <c r="D377" i="7"/>
  <c r="F376" i="7"/>
  <c r="E376" i="7"/>
  <c r="D376" i="7"/>
  <c r="J376" i="7" s="1"/>
  <c r="F375" i="7"/>
  <c r="E375" i="7"/>
  <c r="D375" i="7"/>
  <c r="F374" i="7"/>
  <c r="O374" i="7" s="1"/>
  <c r="E374" i="7"/>
  <c r="D374" i="7"/>
  <c r="F373" i="7"/>
  <c r="E373" i="7"/>
  <c r="D373" i="7"/>
  <c r="F372" i="7"/>
  <c r="E372" i="7"/>
  <c r="D372" i="7"/>
  <c r="J372" i="7" s="1"/>
  <c r="F371" i="7"/>
  <c r="E371" i="7"/>
  <c r="K371" i="7" s="1"/>
  <c r="D371" i="7"/>
  <c r="F370" i="7"/>
  <c r="E370" i="7"/>
  <c r="D370" i="7"/>
  <c r="F369" i="7"/>
  <c r="E369" i="7"/>
  <c r="D369" i="7"/>
  <c r="F368" i="7"/>
  <c r="E368" i="7"/>
  <c r="D368" i="7"/>
  <c r="F367" i="7"/>
  <c r="E367" i="7"/>
  <c r="D367" i="7"/>
  <c r="J367" i="7" s="1"/>
  <c r="F366" i="7"/>
  <c r="E366" i="7"/>
  <c r="D366" i="7"/>
  <c r="F365" i="7"/>
  <c r="E365" i="7"/>
  <c r="K365" i="7" s="1"/>
  <c r="D365" i="7"/>
  <c r="F364" i="7"/>
  <c r="E364" i="7"/>
  <c r="D364" i="7"/>
  <c r="O364" i="7" s="1"/>
  <c r="F363" i="7"/>
  <c r="E363" i="7"/>
  <c r="D363" i="7"/>
  <c r="F362" i="7"/>
  <c r="E362" i="7"/>
  <c r="D362" i="7"/>
  <c r="F361" i="7"/>
  <c r="E361" i="7"/>
  <c r="D361" i="7"/>
  <c r="F360" i="7"/>
  <c r="E360" i="7"/>
  <c r="D360" i="7"/>
  <c r="J360" i="7" s="1"/>
  <c r="F359" i="7"/>
  <c r="E359" i="7"/>
  <c r="D359" i="7"/>
  <c r="F358" i="7"/>
  <c r="P358" i="7" s="1"/>
  <c r="E358" i="7"/>
  <c r="D358" i="7"/>
  <c r="F357" i="7"/>
  <c r="E357" i="7"/>
  <c r="D357" i="7"/>
  <c r="F356" i="7"/>
  <c r="E356" i="7"/>
  <c r="D356" i="7"/>
  <c r="J356" i="7" s="1"/>
  <c r="F355" i="7"/>
  <c r="E355" i="7"/>
  <c r="D355" i="7"/>
  <c r="F354" i="7"/>
  <c r="E354" i="7"/>
  <c r="D354" i="7"/>
  <c r="F353" i="7"/>
  <c r="E353" i="7"/>
  <c r="P353" i="7" s="1"/>
  <c r="D353" i="7"/>
  <c r="F352" i="7"/>
  <c r="E352" i="7"/>
  <c r="D352" i="7"/>
  <c r="J352" i="7" s="1"/>
  <c r="F351" i="7"/>
  <c r="E351" i="7"/>
  <c r="P351" i="7" s="1"/>
  <c r="D351" i="7"/>
  <c r="F350" i="7"/>
  <c r="E350" i="7"/>
  <c r="D350" i="7"/>
  <c r="F349" i="7"/>
  <c r="E349" i="7"/>
  <c r="D349" i="7"/>
  <c r="J349" i="7" s="1"/>
  <c r="F348" i="7"/>
  <c r="E348" i="7"/>
  <c r="D348" i="7"/>
  <c r="F347" i="7"/>
  <c r="E347" i="7"/>
  <c r="K347" i="7" s="1"/>
  <c r="D347" i="7"/>
  <c r="J347" i="7" s="1"/>
  <c r="F346" i="7"/>
  <c r="E346" i="7"/>
  <c r="D346" i="7"/>
  <c r="F345" i="7"/>
  <c r="E345" i="7"/>
  <c r="D345" i="7"/>
  <c r="F344" i="7"/>
  <c r="E344" i="7"/>
  <c r="D344" i="7"/>
  <c r="O344" i="7" s="1"/>
  <c r="F343" i="7"/>
  <c r="P343" i="7" s="1"/>
  <c r="E343" i="7"/>
  <c r="D343" i="7"/>
  <c r="J343" i="7" s="1"/>
  <c r="F342" i="7"/>
  <c r="E342" i="7"/>
  <c r="D342" i="7"/>
  <c r="F341" i="7"/>
  <c r="E341" i="7"/>
  <c r="K341" i="7" s="1"/>
  <c r="D341" i="7"/>
  <c r="F340" i="7"/>
  <c r="E340" i="7"/>
  <c r="D340" i="7"/>
  <c r="F339" i="7"/>
  <c r="E339" i="7"/>
  <c r="P339" i="7" s="1"/>
  <c r="D339" i="7"/>
  <c r="F338" i="7"/>
  <c r="E338" i="7"/>
  <c r="D338" i="7"/>
  <c r="F337" i="7"/>
  <c r="E337" i="7"/>
  <c r="D337" i="7"/>
  <c r="J337" i="7" s="1"/>
  <c r="F336" i="7"/>
  <c r="E336" i="7"/>
  <c r="D336" i="7"/>
  <c r="F335" i="7"/>
  <c r="E335" i="7"/>
  <c r="K335" i="7" s="1"/>
  <c r="D335" i="7"/>
  <c r="O335" i="7" s="1"/>
  <c r="F334" i="7"/>
  <c r="E334" i="7"/>
  <c r="D334" i="7"/>
  <c r="F333" i="7"/>
  <c r="E333" i="7"/>
  <c r="K333" i="7" s="1"/>
  <c r="D333" i="7"/>
  <c r="F332" i="7"/>
  <c r="E332" i="7"/>
  <c r="D332" i="7"/>
  <c r="F331" i="7"/>
  <c r="E331" i="7"/>
  <c r="D331" i="7"/>
  <c r="O331" i="7" s="1"/>
  <c r="F330" i="7"/>
  <c r="E330" i="7"/>
  <c r="D330" i="7"/>
  <c r="F329" i="7"/>
  <c r="E329" i="7"/>
  <c r="P329" i="7" s="1"/>
  <c r="D329" i="7"/>
  <c r="F328" i="7"/>
  <c r="E328" i="7"/>
  <c r="D328" i="7"/>
  <c r="J328" i="7" s="1"/>
  <c r="F327" i="7"/>
  <c r="E327" i="7"/>
  <c r="K327" i="7" s="1"/>
  <c r="D327" i="7"/>
  <c r="O327" i="7" s="1"/>
  <c r="F326" i="7"/>
  <c r="E326" i="7"/>
  <c r="D326" i="7"/>
  <c r="F325" i="7"/>
  <c r="E325" i="7"/>
  <c r="D325" i="7"/>
  <c r="J325" i="7" s="1"/>
  <c r="F324" i="7"/>
  <c r="E324" i="7"/>
  <c r="D324" i="7"/>
  <c r="J324" i="7" s="1"/>
  <c r="F323" i="7"/>
  <c r="E323" i="7"/>
  <c r="K323" i="7" s="1"/>
  <c r="D323" i="7"/>
  <c r="F322" i="7"/>
  <c r="E322" i="7"/>
  <c r="D322" i="7"/>
  <c r="F321" i="7"/>
  <c r="E321" i="7"/>
  <c r="D321" i="7"/>
  <c r="F320" i="7"/>
  <c r="E320" i="7"/>
  <c r="D320" i="7"/>
  <c r="J320" i="7" s="1"/>
  <c r="F319" i="7"/>
  <c r="E319" i="7"/>
  <c r="D319" i="7"/>
  <c r="J319" i="7" s="1"/>
  <c r="F318" i="7"/>
  <c r="E318" i="7"/>
  <c r="D318" i="7"/>
  <c r="F317" i="7"/>
  <c r="E317" i="7"/>
  <c r="K317" i="7" s="1"/>
  <c r="D317" i="7"/>
  <c r="F316" i="7"/>
  <c r="E316" i="7"/>
  <c r="D316" i="7"/>
  <c r="F315" i="7"/>
  <c r="E315" i="7"/>
  <c r="K315" i="7" s="1"/>
  <c r="D315" i="7"/>
  <c r="F314" i="7"/>
  <c r="E314" i="7"/>
  <c r="D314" i="7"/>
  <c r="F313" i="7"/>
  <c r="E313" i="7"/>
  <c r="D313" i="7"/>
  <c r="J313" i="7" s="1"/>
  <c r="F312" i="7"/>
  <c r="E312" i="7"/>
  <c r="D312" i="7"/>
  <c r="J312" i="7" s="1"/>
  <c r="F311" i="7"/>
  <c r="E311" i="7"/>
  <c r="K311" i="7" s="1"/>
  <c r="D311" i="7"/>
  <c r="O311" i="7" s="1"/>
  <c r="F310" i="7"/>
  <c r="E310" i="7"/>
  <c r="D310" i="7"/>
  <c r="F309" i="7"/>
  <c r="E309" i="7"/>
  <c r="P309" i="7" s="1"/>
  <c r="D309" i="7"/>
  <c r="J309" i="7" s="1"/>
  <c r="F308" i="7"/>
  <c r="P308" i="7" s="1"/>
  <c r="E308" i="7"/>
  <c r="D308" i="7"/>
  <c r="F303" i="7"/>
  <c r="E303" i="7"/>
  <c r="K303" i="7" s="1"/>
  <c r="D303" i="7"/>
  <c r="J303" i="7" s="1"/>
  <c r="C303" i="7"/>
  <c r="N303" i="7" s="1"/>
  <c r="F302" i="7"/>
  <c r="K302" i="7" s="1"/>
  <c r="E302" i="7"/>
  <c r="D302" i="7"/>
  <c r="C302" i="7"/>
  <c r="I302" i="7" s="1"/>
  <c r="H302" i="7" s="1"/>
  <c r="F301" i="7"/>
  <c r="P301" i="7" s="1"/>
  <c r="E301" i="7"/>
  <c r="K301" i="7" s="1"/>
  <c r="D301" i="7"/>
  <c r="C301" i="7"/>
  <c r="I301" i="7" s="1"/>
  <c r="F300" i="7"/>
  <c r="E300" i="7"/>
  <c r="D300" i="7"/>
  <c r="J300" i="7" s="1"/>
  <c r="C300" i="7"/>
  <c r="F299" i="7"/>
  <c r="J299" i="7" s="1"/>
  <c r="E299" i="7"/>
  <c r="D299" i="7"/>
  <c r="C299" i="7"/>
  <c r="F298" i="7"/>
  <c r="E298" i="7"/>
  <c r="P298" i="7" s="1"/>
  <c r="D298" i="7"/>
  <c r="C298" i="7"/>
  <c r="N298" i="7" s="1"/>
  <c r="F297" i="7"/>
  <c r="E297" i="7"/>
  <c r="D297" i="7"/>
  <c r="C297" i="7"/>
  <c r="I297" i="7" s="1"/>
  <c r="F296" i="7"/>
  <c r="E296" i="7"/>
  <c r="D296" i="7"/>
  <c r="C296" i="7"/>
  <c r="F295" i="7"/>
  <c r="E295" i="7"/>
  <c r="K295" i="7" s="1"/>
  <c r="D295" i="7"/>
  <c r="C295" i="7"/>
  <c r="F294" i="7"/>
  <c r="E294" i="7"/>
  <c r="D294" i="7"/>
  <c r="C294" i="7"/>
  <c r="F293" i="7"/>
  <c r="K293" i="7" s="1"/>
  <c r="E293" i="7"/>
  <c r="D293" i="7"/>
  <c r="C293" i="7"/>
  <c r="I293" i="7" s="1"/>
  <c r="H293" i="7" s="1"/>
  <c r="F292" i="7"/>
  <c r="E292" i="7"/>
  <c r="K292" i="7" s="1"/>
  <c r="D292" i="7"/>
  <c r="C292" i="7"/>
  <c r="I292" i="7" s="1"/>
  <c r="F291" i="7"/>
  <c r="E291" i="7"/>
  <c r="K291" i="7" s="1"/>
  <c r="D291" i="7"/>
  <c r="O291" i="7" s="1"/>
  <c r="C291" i="7"/>
  <c r="N291" i="7" s="1"/>
  <c r="F290" i="7"/>
  <c r="E290" i="7"/>
  <c r="D290" i="7"/>
  <c r="C290" i="7"/>
  <c r="F289" i="7"/>
  <c r="E289" i="7"/>
  <c r="P289" i="7" s="1"/>
  <c r="D289" i="7"/>
  <c r="C289" i="7"/>
  <c r="I289" i="7" s="1"/>
  <c r="F288" i="7"/>
  <c r="E288" i="7"/>
  <c r="D288" i="7"/>
  <c r="C288" i="7"/>
  <c r="F287" i="7"/>
  <c r="E287" i="7"/>
  <c r="D287" i="7"/>
  <c r="C287" i="7"/>
  <c r="N287" i="7" s="1"/>
  <c r="F286" i="7"/>
  <c r="E286" i="7"/>
  <c r="K286" i="7" s="1"/>
  <c r="D286" i="7"/>
  <c r="C286" i="7"/>
  <c r="F285" i="7"/>
  <c r="E285" i="7"/>
  <c r="P285" i="7" s="1"/>
  <c r="D285" i="7"/>
  <c r="O285" i="7" s="1"/>
  <c r="C285" i="7"/>
  <c r="N285" i="7" s="1"/>
  <c r="M285" i="7" s="1"/>
  <c r="F284" i="7"/>
  <c r="K284" i="7" s="1"/>
  <c r="E284" i="7"/>
  <c r="D284" i="7"/>
  <c r="C284" i="7"/>
  <c r="F283" i="7"/>
  <c r="E283" i="7"/>
  <c r="K283" i="7" s="1"/>
  <c r="D283" i="7"/>
  <c r="C283" i="7"/>
  <c r="I283" i="7" s="1"/>
  <c r="F282" i="7"/>
  <c r="E282" i="7"/>
  <c r="D282" i="7"/>
  <c r="C282" i="7"/>
  <c r="F281" i="7"/>
  <c r="E281" i="7"/>
  <c r="D281" i="7"/>
  <c r="C281" i="7"/>
  <c r="F280" i="7"/>
  <c r="K280" i="7" s="1"/>
  <c r="E280" i="7"/>
  <c r="P280" i="7" s="1"/>
  <c r="D280" i="7"/>
  <c r="C280" i="7"/>
  <c r="N280" i="7" s="1"/>
  <c r="F279" i="7"/>
  <c r="E279" i="7"/>
  <c r="D279" i="7"/>
  <c r="J279" i="7" s="1"/>
  <c r="C279" i="7"/>
  <c r="I279" i="7" s="1"/>
  <c r="F278" i="7"/>
  <c r="E278" i="7"/>
  <c r="D278" i="7"/>
  <c r="C278" i="7"/>
  <c r="F277" i="7"/>
  <c r="E277" i="7"/>
  <c r="K277" i="7" s="1"/>
  <c r="D277" i="7"/>
  <c r="C277" i="7"/>
  <c r="N277" i="7" s="1"/>
  <c r="F276" i="7"/>
  <c r="E276" i="7"/>
  <c r="D276" i="7"/>
  <c r="C276" i="7"/>
  <c r="F275" i="7"/>
  <c r="K275" i="7" s="1"/>
  <c r="E275" i="7"/>
  <c r="D275" i="7"/>
  <c r="C275" i="7"/>
  <c r="F274" i="7"/>
  <c r="E274" i="7"/>
  <c r="K274" i="7" s="1"/>
  <c r="D274" i="7"/>
  <c r="C274" i="7"/>
  <c r="I274" i="7" s="1"/>
  <c r="F273" i="7"/>
  <c r="E273" i="7"/>
  <c r="D273" i="7"/>
  <c r="J273" i="7" s="1"/>
  <c r="C273" i="7"/>
  <c r="F272" i="7"/>
  <c r="E272" i="7"/>
  <c r="D272" i="7"/>
  <c r="C272" i="7"/>
  <c r="F271" i="7"/>
  <c r="O271" i="7" s="1"/>
  <c r="E271" i="7"/>
  <c r="P271" i="7" s="1"/>
  <c r="D271" i="7"/>
  <c r="C271" i="7"/>
  <c r="N271" i="7" s="1"/>
  <c r="F270" i="7"/>
  <c r="E270" i="7"/>
  <c r="D270" i="7"/>
  <c r="C270" i="7"/>
  <c r="F269" i="7"/>
  <c r="E269" i="7"/>
  <c r="D269" i="7"/>
  <c r="C269" i="7"/>
  <c r="F268" i="7"/>
  <c r="E268" i="7"/>
  <c r="K268" i="7" s="1"/>
  <c r="D268" i="7"/>
  <c r="C268" i="7"/>
  <c r="N268" i="7" s="1"/>
  <c r="F267" i="7"/>
  <c r="E267" i="7"/>
  <c r="P267" i="7" s="1"/>
  <c r="D267" i="7"/>
  <c r="C267" i="7"/>
  <c r="N267" i="7" s="1"/>
  <c r="F266" i="7"/>
  <c r="K266" i="7" s="1"/>
  <c r="E266" i="7"/>
  <c r="D266" i="7"/>
  <c r="C266" i="7"/>
  <c r="F265" i="7"/>
  <c r="E265" i="7"/>
  <c r="K265" i="7" s="1"/>
  <c r="D265" i="7"/>
  <c r="C265" i="7"/>
  <c r="I265" i="7" s="1"/>
  <c r="F264" i="7"/>
  <c r="E264" i="7"/>
  <c r="P264" i="7" s="1"/>
  <c r="D264" i="7"/>
  <c r="C264" i="7"/>
  <c r="F263" i="7"/>
  <c r="E263" i="7"/>
  <c r="D263" i="7"/>
  <c r="C263" i="7"/>
  <c r="F262" i="7"/>
  <c r="E262" i="7"/>
  <c r="P262" i="7" s="1"/>
  <c r="D262" i="7"/>
  <c r="C262" i="7"/>
  <c r="I262" i="7" s="1"/>
  <c r="F261" i="7"/>
  <c r="E261" i="7"/>
  <c r="D261" i="7"/>
  <c r="C261" i="7"/>
  <c r="I261" i="7" s="1"/>
  <c r="F260" i="7"/>
  <c r="E260" i="7"/>
  <c r="D260" i="7"/>
  <c r="C260" i="7"/>
  <c r="N260" i="7" s="1"/>
  <c r="F259" i="7"/>
  <c r="J259" i="7" s="1"/>
  <c r="E259" i="7"/>
  <c r="D259" i="7"/>
  <c r="C259" i="7"/>
  <c r="I259" i="7" s="1"/>
  <c r="F258" i="7"/>
  <c r="E258" i="7"/>
  <c r="P258" i="7" s="1"/>
  <c r="D258" i="7"/>
  <c r="O258" i="7" s="1"/>
  <c r="C258" i="7"/>
  <c r="F257" i="7"/>
  <c r="K257" i="7" s="1"/>
  <c r="E257" i="7"/>
  <c r="D257" i="7"/>
  <c r="C257" i="7"/>
  <c r="F256" i="7"/>
  <c r="E256" i="7"/>
  <c r="K256" i="7" s="1"/>
  <c r="D256" i="7"/>
  <c r="C256" i="7"/>
  <c r="I256" i="7" s="1"/>
  <c r="F255" i="7"/>
  <c r="E255" i="7"/>
  <c r="D255" i="7"/>
  <c r="J255" i="7" s="1"/>
  <c r="C255" i="7"/>
  <c r="F254" i="7"/>
  <c r="E254" i="7"/>
  <c r="D254" i="7"/>
  <c r="C254" i="7"/>
  <c r="F253" i="7"/>
  <c r="E253" i="7"/>
  <c r="D253" i="7"/>
  <c r="C253" i="7"/>
  <c r="N253" i="7" s="1"/>
  <c r="F252" i="7"/>
  <c r="E252" i="7"/>
  <c r="D252" i="7"/>
  <c r="C252" i="7"/>
  <c r="F251" i="7"/>
  <c r="E251" i="7"/>
  <c r="D251" i="7"/>
  <c r="C251" i="7"/>
  <c r="F250" i="7"/>
  <c r="E250" i="7"/>
  <c r="P250" i="7" s="1"/>
  <c r="D250" i="7"/>
  <c r="C250" i="7"/>
  <c r="I250" i="7" s="1"/>
  <c r="F249" i="7"/>
  <c r="E249" i="7"/>
  <c r="D249" i="7"/>
  <c r="C249" i="7"/>
  <c r="I249" i="7" s="1"/>
  <c r="F248" i="7"/>
  <c r="E248" i="7"/>
  <c r="D248" i="7"/>
  <c r="C248" i="7"/>
  <c r="I248" i="7" s="1"/>
  <c r="H248" i="7" s="1"/>
  <c r="F247" i="7"/>
  <c r="E247" i="7"/>
  <c r="P247" i="7" s="1"/>
  <c r="D247" i="7"/>
  <c r="C247" i="7"/>
  <c r="N247" i="7" s="1"/>
  <c r="F246" i="7"/>
  <c r="E246" i="7"/>
  <c r="K246" i="7" s="1"/>
  <c r="D246" i="7"/>
  <c r="C246" i="7"/>
  <c r="N246" i="7" s="1"/>
  <c r="F245" i="7"/>
  <c r="E245" i="7"/>
  <c r="D245" i="7"/>
  <c r="C245" i="7"/>
  <c r="F244" i="7"/>
  <c r="E244" i="7"/>
  <c r="K244" i="7" s="1"/>
  <c r="D244" i="7"/>
  <c r="C244" i="7"/>
  <c r="I244" i="7" s="1"/>
  <c r="F243" i="7"/>
  <c r="E243" i="7"/>
  <c r="D243" i="7"/>
  <c r="C243" i="7"/>
  <c r="F242" i="7"/>
  <c r="J242" i="7" s="1"/>
  <c r="E242" i="7"/>
  <c r="D242" i="7"/>
  <c r="C242" i="7"/>
  <c r="F241" i="7"/>
  <c r="E241" i="7"/>
  <c r="D241" i="7"/>
  <c r="C241" i="7"/>
  <c r="I241" i="7" s="1"/>
  <c r="F240" i="7"/>
  <c r="E240" i="7"/>
  <c r="D240" i="7"/>
  <c r="C240" i="7"/>
  <c r="N240" i="7" s="1"/>
  <c r="F239" i="7"/>
  <c r="O239" i="7" s="1"/>
  <c r="E239" i="7"/>
  <c r="D239" i="7"/>
  <c r="C239" i="7"/>
  <c r="N239" i="7" s="1"/>
  <c r="F238" i="7"/>
  <c r="E238" i="7"/>
  <c r="K238" i="7" s="1"/>
  <c r="D238" i="7"/>
  <c r="C238" i="7"/>
  <c r="N238" i="7" s="1"/>
  <c r="F237" i="7"/>
  <c r="E237" i="7"/>
  <c r="D237" i="7"/>
  <c r="C237" i="7"/>
  <c r="F236" i="7"/>
  <c r="E236" i="7"/>
  <c r="D236" i="7"/>
  <c r="C236" i="7"/>
  <c r="F235" i="7"/>
  <c r="E235" i="7"/>
  <c r="K235" i="7" s="1"/>
  <c r="D235" i="7"/>
  <c r="C235" i="7"/>
  <c r="I235" i="7" s="1"/>
  <c r="F234" i="7"/>
  <c r="E234" i="7"/>
  <c r="D234" i="7"/>
  <c r="J234" i="7" s="1"/>
  <c r="C234" i="7"/>
  <c r="I234" i="7" s="1"/>
  <c r="F233" i="7"/>
  <c r="E233" i="7"/>
  <c r="D233" i="7"/>
  <c r="C233" i="7"/>
  <c r="F232" i="7"/>
  <c r="E232" i="7"/>
  <c r="D232" i="7"/>
  <c r="C232" i="7"/>
  <c r="I232" i="7" s="1"/>
  <c r="F227" i="7"/>
  <c r="E227" i="7"/>
  <c r="K227" i="7" s="1"/>
  <c r="D227" i="7"/>
  <c r="C227" i="7"/>
  <c r="F226" i="7"/>
  <c r="P226" i="7" s="1"/>
  <c r="E226" i="7"/>
  <c r="D226" i="7"/>
  <c r="C226" i="7"/>
  <c r="I226" i="7" s="1"/>
  <c r="F225" i="7"/>
  <c r="E225" i="7"/>
  <c r="D225" i="7"/>
  <c r="C225" i="7"/>
  <c r="F224" i="7"/>
  <c r="E224" i="7"/>
  <c r="D224" i="7"/>
  <c r="J224" i="7" s="1"/>
  <c r="C224" i="7"/>
  <c r="F223" i="7"/>
  <c r="E223" i="7"/>
  <c r="D223" i="7"/>
  <c r="C223" i="7"/>
  <c r="N223" i="7" s="1"/>
  <c r="F222" i="7"/>
  <c r="E222" i="7"/>
  <c r="D222" i="7"/>
  <c r="C222" i="7"/>
  <c r="N222" i="7" s="1"/>
  <c r="F221" i="7"/>
  <c r="E221" i="7"/>
  <c r="D221" i="7"/>
  <c r="C221" i="7"/>
  <c r="F220" i="7"/>
  <c r="E220" i="7"/>
  <c r="D220" i="7"/>
  <c r="C220" i="7"/>
  <c r="N220" i="7" s="1"/>
  <c r="F219" i="7"/>
  <c r="E219" i="7"/>
  <c r="D219" i="7"/>
  <c r="C219" i="7"/>
  <c r="I219" i="7" s="1"/>
  <c r="F218" i="7"/>
  <c r="E218" i="7"/>
  <c r="D218" i="7"/>
  <c r="C218" i="7"/>
  <c r="I218" i="7" s="1"/>
  <c r="F217" i="7"/>
  <c r="E217" i="7"/>
  <c r="D217" i="7"/>
  <c r="C217" i="7"/>
  <c r="F216" i="7"/>
  <c r="E216" i="7"/>
  <c r="D216" i="7"/>
  <c r="C216" i="7"/>
  <c r="F215" i="7"/>
  <c r="E215" i="7"/>
  <c r="D215" i="7"/>
  <c r="C215" i="7"/>
  <c r="N215" i="7" s="1"/>
  <c r="F214" i="7"/>
  <c r="E214" i="7"/>
  <c r="D214" i="7"/>
  <c r="C214" i="7"/>
  <c r="F213" i="7"/>
  <c r="E213" i="7"/>
  <c r="D213" i="7"/>
  <c r="C213" i="7"/>
  <c r="N213" i="7" s="1"/>
  <c r="F212" i="7"/>
  <c r="E212" i="7"/>
  <c r="D212" i="7"/>
  <c r="C212" i="7"/>
  <c r="F211" i="7"/>
  <c r="K211" i="7" s="1"/>
  <c r="E211" i="7"/>
  <c r="D211" i="7"/>
  <c r="C211" i="7"/>
  <c r="I211" i="7" s="1"/>
  <c r="F210" i="7"/>
  <c r="E210" i="7"/>
  <c r="D210" i="7"/>
  <c r="C210" i="7"/>
  <c r="I210" i="7" s="1"/>
  <c r="F209" i="7"/>
  <c r="E209" i="7"/>
  <c r="K209" i="7" s="1"/>
  <c r="D209" i="7"/>
  <c r="O209" i="7" s="1"/>
  <c r="C209" i="7"/>
  <c r="I209" i="7" s="1"/>
  <c r="F208" i="7"/>
  <c r="E208" i="7"/>
  <c r="D208" i="7"/>
  <c r="C208" i="7"/>
  <c r="I208" i="7" s="1"/>
  <c r="F207" i="7"/>
  <c r="E207" i="7"/>
  <c r="D207" i="7"/>
  <c r="C207" i="7"/>
  <c r="F206" i="7"/>
  <c r="E206" i="7"/>
  <c r="K206" i="7" s="1"/>
  <c r="D206" i="7"/>
  <c r="O206" i="7" s="1"/>
  <c r="C206" i="7"/>
  <c r="I206" i="7" s="1"/>
  <c r="F205" i="7"/>
  <c r="O205" i="7" s="1"/>
  <c r="E205" i="7"/>
  <c r="D205" i="7"/>
  <c r="C205" i="7"/>
  <c r="I205" i="7" s="1"/>
  <c r="F204" i="7"/>
  <c r="E204" i="7"/>
  <c r="K204" i="7" s="1"/>
  <c r="D204" i="7"/>
  <c r="C204" i="7"/>
  <c r="N204" i="7" s="1"/>
  <c r="F203" i="7"/>
  <c r="E203" i="7"/>
  <c r="D203" i="7"/>
  <c r="J203" i="7" s="1"/>
  <c r="C203" i="7"/>
  <c r="I203" i="7" s="1"/>
  <c r="F202" i="7"/>
  <c r="E202" i="7"/>
  <c r="D202" i="7"/>
  <c r="C202" i="7"/>
  <c r="F201" i="7"/>
  <c r="E201" i="7"/>
  <c r="D201" i="7"/>
  <c r="C201" i="7"/>
  <c r="I201" i="7" s="1"/>
  <c r="F200" i="7"/>
  <c r="E200" i="7"/>
  <c r="D200" i="7"/>
  <c r="C200" i="7"/>
  <c r="F199" i="7"/>
  <c r="E199" i="7"/>
  <c r="D199" i="7"/>
  <c r="C199" i="7"/>
  <c r="F198" i="7"/>
  <c r="J198" i="7" s="1"/>
  <c r="E198" i="7"/>
  <c r="P198" i="7" s="1"/>
  <c r="D198" i="7"/>
  <c r="C198" i="7"/>
  <c r="F197" i="7"/>
  <c r="E197" i="7"/>
  <c r="K197" i="7" s="1"/>
  <c r="D197" i="7"/>
  <c r="C197" i="7"/>
  <c r="I197" i="7" s="1"/>
  <c r="F196" i="7"/>
  <c r="E196" i="7"/>
  <c r="D196" i="7"/>
  <c r="C196" i="7"/>
  <c r="I196" i="7" s="1"/>
  <c r="F195" i="7"/>
  <c r="E195" i="7"/>
  <c r="K195" i="7" s="1"/>
  <c r="D195" i="7"/>
  <c r="C195" i="7"/>
  <c r="N195" i="7" s="1"/>
  <c r="F194" i="7"/>
  <c r="E194" i="7"/>
  <c r="D194" i="7"/>
  <c r="O194" i="7" s="1"/>
  <c r="C194" i="7"/>
  <c r="F193" i="7"/>
  <c r="E193" i="7"/>
  <c r="D193" i="7"/>
  <c r="C193" i="7"/>
  <c r="F192" i="7"/>
  <c r="K192" i="7" s="1"/>
  <c r="E192" i="7"/>
  <c r="D192" i="7"/>
  <c r="C192" i="7"/>
  <c r="I192" i="7" s="1"/>
  <c r="F191" i="7"/>
  <c r="E191" i="7"/>
  <c r="D191" i="7"/>
  <c r="C191" i="7"/>
  <c r="F190" i="7"/>
  <c r="E190" i="7"/>
  <c r="D190" i="7"/>
  <c r="C190" i="7"/>
  <c r="F189" i="7"/>
  <c r="E189" i="7"/>
  <c r="P189" i="7" s="1"/>
  <c r="D189" i="7"/>
  <c r="C189" i="7"/>
  <c r="F188" i="7"/>
  <c r="E188" i="7"/>
  <c r="K188" i="7" s="1"/>
  <c r="D188" i="7"/>
  <c r="J188" i="7" s="1"/>
  <c r="C188" i="7"/>
  <c r="N188" i="7" s="1"/>
  <c r="F187" i="7"/>
  <c r="E187" i="7"/>
  <c r="D187" i="7"/>
  <c r="C187" i="7"/>
  <c r="I187" i="7" s="1"/>
  <c r="F186" i="7"/>
  <c r="E186" i="7"/>
  <c r="K186" i="7" s="1"/>
  <c r="D186" i="7"/>
  <c r="C186" i="7"/>
  <c r="N186" i="7" s="1"/>
  <c r="F185" i="7"/>
  <c r="E185" i="7"/>
  <c r="D185" i="7"/>
  <c r="J185" i="7" s="1"/>
  <c r="C185" i="7"/>
  <c r="N185" i="7" s="1"/>
  <c r="M185" i="7" s="1"/>
  <c r="F184" i="7"/>
  <c r="J184" i="7" s="1"/>
  <c r="E184" i="7"/>
  <c r="D184" i="7"/>
  <c r="C184" i="7"/>
  <c r="N184" i="7" s="1"/>
  <c r="M184" i="7" s="1"/>
  <c r="F183" i="7"/>
  <c r="E183" i="7"/>
  <c r="D183" i="7"/>
  <c r="C183" i="7"/>
  <c r="I183" i="7" s="1"/>
  <c r="F182" i="7"/>
  <c r="E182" i="7"/>
  <c r="D182" i="7"/>
  <c r="C182" i="7"/>
  <c r="F181" i="7"/>
  <c r="J181" i="7" s="1"/>
  <c r="E181" i="7"/>
  <c r="D181" i="7"/>
  <c r="C181" i="7"/>
  <c r="N181" i="7" s="1"/>
  <c r="F180" i="7"/>
  <c r="E180" i="7"/>
  <c r="P180" i="7" s="1"/>
  <c r="D180" i="7"/>
  <c r="C180" i="7"/>
  <c r="F179" i="7"/>
  <c r="E179" i="7"/>
  <c r="K179" i="7" s="1"/>
  <c r="D179" i="7"/>
  <c r="J179" i="7" s="1"/>
  <c r="C179" i="7"/>
  <c r="N179" i="7" s="1"/>
  <c r="F178" i="7"/>
  <c r="J178" i="7" s="1"/>
  <c r="E178" i="7"/>
  <c r="D178" i="7"/>
  <c r="C178" i="7"/>
  <c r="F177" i="7"/>
  <c r="E177" i="7"/>
  <c r="K177" i="7" s="1"/>
  <c r="D177" i="7"/>
  <c r="C177" i="7"/>
  <c r="N177" i="7" s="1"/>
  <c r="F176" i="7"/>
  <c r="E176" i="7"/>
  <c r="D176" i="7"/>
  <c r="J176" i="7" s="1"/>
  <c r="C176" i="7"/>
  <c r="I176" i="7" s="1"/>
  <c r="F175" i="7"/>
  <c r="E175" i="7"/>
  <c r="D175" i="7"/>
  <c r="C175" i="7"/>
  <c r="F174" i="7"/>
  <c r="E174" i="7"/>
  <c r="D174" i="7"/>
  <c r="C174" i="7"/>
  <c r="I174" i="7" s="1"/>
  <c r="F173" i="7"/>
  <c r="E173" i="7"/>
  <c r="D173" i="7"/>
  <c r="C173" i="7"/>
  <c r="F172" i="7"/>
  <c r="E172" i="7"/>
  <c r="D172" i="7"/>
  <c r="C172" i="7"/>
  <c r="F171" i="7"/>
  <c r="E171" i="7"/>
  <c r="P171" i="7" s="1"/>
  <c r="D171" i="7"/>
  <c r="C171" i="7"/>
  <c r="F170" i="7"/>
  <c r="E170" i="7"/>
  <c r="D170" i="7"/>
  <c r="J170" i="7" s="1"/>
  <c r="C170" i="7"/>
  <c r="I170" i="7" s="1"/>
  <c r="H170" i="7" s="1"/>
  <c r="F169" i="7"/>
  <c r="E169" i="7"/>
  <c r="D169" i="7"/>
  <c r="C169" i="7"/>
  <c r="F168" i="7"/>
  <c r="P168" i="7" s="1"/>
  <c r="E168" i="7"/>
  <c r="K168" i="7" s="1"/>
  <c r="D168" i="7"/>
  <c r="C168" i="7"/>
  <c r="N168" i="7" s="1"/>
  <c r="M168" i="7" s="1"/>
  <c r="F167" i="7"/>
  <c r="E167" i="7"/>
  <c r="D167" i="7"/>
  <c r="C167" i="7"/>
  <c r="I167" i="7" s="1"/>
  <c r="F166" i="7"/>
  <c r="E166" i="7"/>
  <c r="D166" i="7"/>
  <c r="C166" i="7"/>
  <c r="I166" i="7" s="1"/>
  <c r="F165" i="7"/>
  <c r="E165" i="7"/>
  <c r="D165" i="7"/>
  <c r="C165" i="7"/>
  <c r="I165" i="7" s="1"/>
  <c r="F164" i="7"/>
  <c r="E164" i="7"/>
  <c r="P164" i="7" s="1"/>
  <c r="D164" i="7"/>
  <c r="C164" i="7"/>
  <c r="F163" i="7"/>
  <c r="E163" i="7"/>
  <c r="D163" i="7"/>
  <c r="C163" i="7"/>
  <c r="I163" i="7" s="1"/>
  <c r="F162" i="7"/>
  <c r="E162" i="7"/>
  <c r="P162" i="7" s="1"/>
  <c r="D162" i="7"/>
  <c r="C162" i="7"/>
  <c r="F161" i="7"/>
  <c r="E161" i="7"/>
  <c r="D161" i="7"/>
  <c r="C161" i="7"/>
  <c r="N161" i="7" s="1"/>
  <c r="F160" i="7"/>
  <c r="P160" i="7" s="1"/>
  <c r="E160" i="7"/>
  <c r="D160" i="7"/>
  <c r="C160" i="7"/>
  <c r="F159" i="7"/>
  <c r="E159" i="7"/>
  <c r="K159" i="7" s="1"/>
  <c r="D159" i="7"/>
  <c r="C159" i="7"/>
  <c r="N159" i="7" s="1"/>
  <c r="F158" i="7"/>
  <c r="E158" i="7"/>
  <c r="P158" i="7" s="1"/>
  <c r="D158" i="7"/>
  <c r="O158" i="7" s="1"/>
  <c r="C158" i="7"/>
  <c r="F157" i="7"/>
  <c r="J157" i="7" s="1"/>
  <c r="E157" i="7"/>
  <c r="D157" i="7"/>
  <c r="C157" i="7"/>
  <c r="I157" i="7" s="1"/>
  <c r="H157" i="7" s="1"/>
  <c r="F156" i="7"/>
  <c r="E156" i="7"/>
  <c r="D156" i="7"/>
  <c r="C156" i="7"/>
  <c r="F151" i="7"/>
  <c r="E151" i="7"/>
  <c r="P151" i="7" s="1"/>
  <c r="D151" i="7"/>
  <c r="C151" i="7"/>
  <c r="F150" i="7"/>
  <c r="E150" i="7"/>
  <c r="D150" i="7"/>
  <c r="C150" i="7"/>
  <c r="N150" i="7" s="1"/>
  <c r="M150" i="7" s="1"/>
  <c r="F149" i="7"/>
  <c r="E149" i="7"/>
  <c r="D149" i="7"/>
  <c r="C149" i="7"/>
  <c r="N149" i="7" s="1"/>
  <c r="F148" i="7"/>
  <c r="E148" i="7"/>
  <c r="K148" i="7" s="1"/>
  <c r="D148" i="7"/>
  <c r="J148" i="7" s="1"/>
  <c r="C148" i="7"/>
  <c r="N148" i="7" s="1"/>
  <c r="F147" i="7"/>
  <c r="E147" i="7"/>
  <c r="D147" i="7"/>
  <c r="C147" i="7"/>
  <c r="F146" i="7"/>
  <c r="E146" i="7"/>
  <c r="D146" i="7"/>
  <c r="C146" i="7"/>
  <c r="I146" i="7" s="1"/>
  <c r="F145" i="7"/>
  <c r="E145" i="7"/>
  <c r="D145" i="7"/>
  <c r="J145" i="7" s="1"/>
  <c r="C145" i="7"/>
  <c r="F144" i="7"/>
  <c r="J144" i="7" s="1"/>
  <c r="E144" i="7"/>
  <c r="D144" i="7"/>
  <c r="C144" i="7"/>
  <c r="N144" i="7" s="1"/>
  <c r="F143" i="7"/>
  <c r="E143" i="7"/>
  <c r="D143" i="7"/>
  <c r="C143" i="7"/>
  <c r="F142" i="7"/>
  <c r="E142" i="7"/>
  <c r="D142" i="7"/>
  <c r="O142" i="7" s="1"/>
  <c r="C142" i="7"/>
  <c r="F141" i="7"/>
  <c r="J141" i="7" s="1"/>
  <c r="E141" i="7"/>
  <c r="D141" i="7"/>
  <c r="C141" i="7"/>
  <c r="I141" i="7" s="1"/>
  <c r="F140" i="7"/>
  <c r="E140" i="7"/>
  <c r="D140" i="7"/>
  <c r="C140" i="7"/>
  <c r="N140" i="7" s="1"/>
  <c r="F139" i="7"/>
  <c r="E139" i="7"/>
  <c r="K139" i="7" s="1"/>
  <c r="D139" i="7"/>
  <c r="J139" i="7" s="1"/>
  <c r="C139" i="7"/>
  <c r="I139" i="7" s="1"/>
  <c r="H139" i="7" s="1"/>
  <c r="F138" i="7"/>
  <c r="E138" i="7"/>
  <c r="D138" i="7"/>
  <c r="C138" i="7"/>
  <c r="F137" i="7"/>
  <c r="E137" i="7"/>
  <c r="D137" i="7"/>
  <c r="C137" i="7"/>
  <c r="N137" i="7" s="1"/>
  <c r="F136" i="7"/>
  <c r="E136" i="7"/>
  <c r="D136" i="7"/>
  <c r="J136" i="7" s="1"/>
  <c r="C136" i="7"/>
  <c r="F135" i="7"/>
  <c r="J135" i="7" s="1"/>
  <c r="E135" i="7"/>
  <c r="D135" i="7"/>
  <c r="C135" i="7"/>
  <c r="F134" i="7"/>
  <c r="J134" i="7" s="1"/>
  <c r="E134" i="7"/>
  <c r="D134" i="7"/>
  <c r="C134" i="7"/>
  <c r="I134" i="7" s="1"/>
  <c r="F133" i="7"/>
  <c r="E133" i="7"/>
  <c r="D133" i="7"/>
  <c r="C133" i="7"/>
  <c r="F132" i="7"/>
  <c r="K132" i="7" s="1"/>
  <c r="E132" i="7"/>
  <c r="D132" i="7"/>
  <c r="C132" i="7"/>
  <c r="F131" i="7"/>
  <c r="E131" i="7"/>
  <c r="D131" i="7"/>
  <c r="C131" i="7"/>
  <c r="F130" i="7"/>
  <c r="E130" i="7"/>
  <c r="P130" i="7" s="1"/>
  <c r="D130" i="7"/>
  <c r="C130" i="7"/>
  <c r="I130" i="7" s="1"/>
  <c r="F129" i="7"/>
  <c r="K129" i="7" s="1"/>
  <c r="E129" i="7"/>
  <c r="D129" i="7"/>
  <c r="C129" i="7"/>
  <c r="F128" i="7"/>
  <c r="E128" i="7"/>
  <c r="D128" i="7"/>
  <c r="C128" i="7"/>
  <c r="I128" i="7" s="1"/>
  <c r="F127" i="7"/>
  <c r="E127" i="7"/>
  <c r="D127" i="7"/>
  <c r="C127" i="7"/>
  <c r="F126" i="7"/>
  <c r="E126" i="7"/>
  <c r="D126" i="7"/>
  <c r="C126" i="7"/>
  <c r="F125" i="7"/>
  <c r="E125" i="7"/>
  <c r="D125" i="7"/>
  <c r="C125" i="7"/>
  <c r="F124" i="7"/>
  <c r="E124" i="7"/>
  <c r="K124" i="7" s="1"/>
  <c r="D124" i="7"/>
  <c r="O124" i="7" s="1"/>
  <c r="C124" i="7"/>
  <c r="F123" i="7"/>
  <c r="K123" i="7" s="1"/>
  <c r="E123" i="7"/>
  <c r="D123" i="7"/>
  <c r="C123" i="7"/>
  <c r="F122" i="7"/>
  <c r="E122" i="7"/>
  <c r="D122" i="7"/>
  <c r="C122" i="7"/>
  <c r="N122" i="7" s="1"/>
  <c r="F121" i="7"/>
  <c r="E121" i="7"/>
  <c r="K121" i="7" s="1"/>
  <c r="D121" i="7"/>
  <c r="C121" i="7"/>
  <c r="F120" i="7"/>
  <c r="P120" i="7" s="1"/>
  <c r="E120" i="7"/>
  <c r="D120" i="7"/>
  <c r="C120" i="7"/>
  <c r="F119" i="7"/>
  <c r="K119" i="7" s="1"/>
  <c r="E119" i="7"/>
  <c r="D119" i="7"/>
  <c r="C119" i="7"/>
  <c r="I119" i="7" s="1"/>
  <c r="F118" i="7"/>
  <c r="E118" i="7"/>
  <c r="D118" i="7"/>
  <c r="J118" i="7" s="1"/>
  <c r="C118" i="7"/>
  <c r="N118" i="7" s="1"/>
  <c r="F117" i="7"/>
  <c r="O117" i="7" s="1"/>
  <c r="E117" i="7"/>
  <c r="D117" i="7"/>
  <c r="C117" i="7"/>
  <c r="I117" i="7" s="1"/>
  <c r="F116" i="7"/>
  <c r="E116" i="7"/>
  <c r="D116" i="7"/>
  <c r="C116" i="7"/>
  <c r="F115" i="7"/>
  <c r="E115" i="7"/>
  <c r="D115" i="7"/>
  <c r="C115" i="7"/>
  <c r="F114" i="7"/>
  <c r="P114" i="7" s="1"/>
  <c r="E114" i="7"/>
  <c r="D114" i="7"/>
  <c r="C114" i="7"/>
  <c r="N114" i="7" s="1"/>
  <c r="F113" i="7"/>
  <c r="E113" i="7"/>
  <c r="D113" i="7"/>
  <c r="C113" i="7"/>
  <c r="I113" i="7" s="1"/>
  <c r="F112" i="7"/>
  <c r="E112" i="7"/>
  <c r="K112" i="7" s="1"/>
  <c r="D112" i="7"/>
  <c r="O112" i="7" s="1"/>
  <c r="C112" i="7"/>
  <c r="N112" i="7" s="1"/>
  <c r="F111" i="7"/>
  <c r="P111" i="7" s="1"/>
  <c r="E111" i="7"/>
  <c r="D111" i="7"/>
  <c r="C111" i="7"/>
  <c r="F110" i="7"/>
  <c r="E110" i="7"/>
  <c r="D110" i="7"/>
  <c r="C110" i="7"/>
  <c r="F109" i="7"/>
  <c r="E109" i="7"/>
  <c r="D109" i="7"/>
  <c r="C109" i="7"/>
  <c r="F108" i="7"/>
  <c r="O108" i="7" s="1"/>
  <c r="E108" i="7"/>
  <c r="D108" i="7"/>
  <c r="C108" i="7"/>
  <c r="F107" i="7"/>
  <c r="E107" i="7"/>
  <c r="D107" i="7"/>
  <c r="C107" i="7"/>
  <c r="N107" i="7" s="1"/>
  <c r="F106" i="7"/>
  <c r="E106" i="7"/>
  <c r="D106" i="7"/>
  <c r="C106" i="7"/>
  <c r="F105" i="7"/>
  <c r="E105" i="7"/>
  <c r="D105" i="7"/>
  <c r="C105" i="7"/>
  <c r="F104" i="7"/>
  <c r="E104" i="7"/>
  <c r="D104" i="7"/>
  <c r="C104" i="7"/>
  <c r="F103" i="7"/>
  <c r="E103" i="7"/>
  <c r="D103" i="7"/>
  <c r="O103" i="7" s="1"/>
  <c r="C103" i="7"/>
  <c r="N103" i="7" s="1"/>
  <c r="F102" i="7"/>
  <c r="E102" i="7"/>
  <c r="D102" i="7"/>
  <c r="C102" i="7"/>
  <c r="N102" i="7" s="1"/>
  <c r="F101" i="7"/>
  <c r="E101" i="7"/>
  <c r="D101" i="7"/>
  <c r="C101" i="7"/>
  <c r="F100" i="7"/>
  <c r="E100" i="7"/>
  <c r="D100" i="7"/>
  <c r="C100" i="7"/>
  <c r="F99" i="7"/>
  <c r="E99" i="7"/>
  <c r="D99" i="7"/>
  <c r="C99" i="7"/>
  <c r="N99" i="7" s="1"/>
  <c r="F98" i="7"/>
  <c r="E98" i="7"/>
  <c r="D98" i="7"/>
  <c r="C98" i="7"/>
  <c r="N98" i="7" s="1"/>
  <c r="F97" i="7"/>
  <c r="E97" i="7"/>
  <c r="P97" i="7" s="1"/>
  <c r="D97" i="7"/>
  <c r="C97" i="7"/>
  <c r="F96" i="7"/>
  <c r="E96" i="7"/>
  <c r="D96" i="7"/>
  <c r="C96" i="7"/>
  <c r="I96" i="7" s="1"/>
  <c r="F95" i="7"/>
  <c r="J95" i="7" s="1"/>
  <c r="E95" i="7"/>
  <c r="D95" i="7"/>
  <c r="C95" i="7"/>
  <c r="F94" i="7"/>
  <c r="E94" i="7"/>
  <c r="D94" i="7"/>
  <c r="C94" i="7"/>
  <c r="I94" i="7" s="1"/>
  <c r="F93" i="7"/>
  <c r="O93" i="7" s="1"/>
  <c r="E93" i="7"/>
  <c r="D93" i="7"/>
  <c r="C93" i="7"/>
  <c r="I93" i="7" s="1"/>
  <c r="F92" i="7"/>
  <c r="E92" i="7"/>
  <c r="D92" i="7"/>
  <c r="C92" i="7"/>
  <c r="F91" i="7"/>
  <c r="E91" i="7"/>
  <c r="D91" i="7"/>
  <c r="C91" i="7"/>
  <c r="F90" i="7"/>
  <c r="P90" i="7" s="1"/>
  <c r="E90" i="7"/>
  <c r="D90" i="7"/>
  <c r="C90" i="7"/>
  <c r="F89" i="7"/>
  <c r="E89" i="7"/>
  <c r="D89" i="7"/>
  <c r="C89" i="7"/>
  <c r="I89" i="7" s="1"/>
  <c r="F88" i="7"/>
  <c r="E88" i="7"/>
  <c r="D88" i="7"/>
  <c r="J88" i="7" s="1"/>
  <c r="C88" i="7"/>
  <c r="F87" i="7"/>
  <c r="E87" i="7"/>
  <c r="D87" i="7"/>
  <c r="C87" i="7"/>
  <c r="F86" i="7"/>
  <c r="E86" i="7"/>
  <c r="D86" i="7"/>
  <c r="C86" i="7"/>
  <c r="F85" i="7"/>
  <c r="E85" i="7"/>
  <c r="D85" i="7"/>
  <c r="C85" i="7"/>
  <c r="F84" i="7"/>
  <c r="E84" i="7"/>
  <c r="D84" i="7"/>
  <c r="C84" i="7"/>
  <c r="F83" i="7"/>
  <c r="E83" i="7"/>
  <c r="D83" i="7"/>
  <c r="C83" i="7"/>
  <c r="N83" i="7" s="1"/>
  <c r="F82" i="7"/>
  <c r="E82" i="7"/>
  <c r="D82" i="7"/>
  <c r="C82" i="7"/>
  <c r="F81" i="7"/>
  <c r="E81" i="7"/>
  <c r="D81" i="7"/>
  <c r="C81" i="7"/>
  <c r="N81" i="7" s="1"/>
  <c r="M81" i="7" s="1"/>
  <c r="F80" i="7"/>
  <c r="E80" i="7"/>
  <c r="D80" i="7"/>
  <c r="C80" i="7"/>
  <c r="F75" i="7"/>
  <c r="E75" i="7"/>
  <c r="D75" i="7"/>
  <c r="C75" i="7"/>
  <c r="F74" i="7"/>
  <c r="E74" i="7"/>
  <c r="D74" i="7"/>
  <c r="C74" i="7"/>
  <c r="F73" i="7"/>
  <c r="E73" i="7"/>
  <c r="D73" i="7"/>
  <c r="C73" i="7"/>
  <c r="F72" i="7"/>
  <c r="E72" i="7"/>
  <c r="D72" i="7"/>
  <c r="C72" i="7"/>
  <c r="F71" i="7"/>
  <c r="K71" i="7" s="1"/>
  <c r="E71" i="7"/>
  <c r="D71" i="7"/>
  <c r="C71" i="7"/>
  <c r="F70" i="7"/>
  <c r="E70" i="7"/>
  <c r="D70" i="7"/>
  <c r="C70" i="7"/>
  <c r="F69" i="7"/>
  <c r="E69" i="7"/>
  <c r="D69" i="7"/>
  <c r="C69" i="7"/>
  <c r="F68" i="7"/>
  <c r="E68" i="7"/>
  <c r="D68" i="7"/>
  <c r="C68" i="7"/>
  <c r="F67" i="7"/>
  <c r="E67" i="7"/>
  <c r="D67" i="7"/>
  <c r="C67" i="7"/>
  <c r="F66" i="7"/>
  <c r="E66" i="7"/>
  <c r="P66" i="7" s="1"/>
  <c r="D66" i="7"/>
  <c r="C66" i="7"/>
  <c r="F65" i="7"/>
  <c r="E65" i="7"/>
  <c r="D65" i="7"/>
  <c r="C65" i="7"/>
  <c r="F64" i="7"/>
  <c r="E64" i="7"/>
  <c r="D64" i="7"/>
  <c r="C64" i="7"/>
  <c r="F63" i="7"/>
  <c r="E63" i="7"/>
  <c r="D63" i="7"/>
  <c r="C63" i="7"/>
  <c r="F62" i="7"/>
  <c r="J62" i="7" s="1"/>
  <c r="E62" i="7"/>
  <c r="D62" i="7"/>
  <c r="C62" i="7"/>
  <c r="F61" i="7"/>
  <c r="E61" i="7"/>
  <c r="D61" i="7"/>
  <c r="C61" i="7"/>
  <c r="F60" i="7"/>
  <c r="E60" i="7"/>
  <c r="P60" i="7" s="1"/>
  <c r="D60" i="7"/>
  <c r="C60" i="7"/>
  <c r="N60" i="7" s="1"/>
  <c r="F59" i="7"/>
  <c r="I59" i="7" s="1"/>
  <c r="E59" i="7"/>
  <c r="D59" i="7"/>
  <c r="C59" i="7"/>
  <c r="F58" i="7"/>
  <c r="K58" i="7" s="1"/>
  <c r="E58" i="7"/>
  <c r="D58" i="7"/>
  <c r="C58" i="7"/>
  <c r="F57" i="7"/>
  <c r="E57" i="7"/>
  <c r="D57" i="7"/>
  <c r="C57" i="7"/>
  <c r="F56" i="7"/>
  <c r="O56" i="7" s="1"/>
  <c r="E56" i="7"/>
  <c r="D56" i="7"/>
  <c r="C56" i="7"/>
  <c r="F55" i="7"/>
  <c r="E55" i="7"/>
  <c r="D55" i="7"/>
  <c r="C55" i="7"/>
  <c r="F54" i="7"/>
  <c r="E54" i="7"/>
  <c r="D54" i="7"/>
  <c r="J54" i="7" s="1"/>
  <c r="C54" i="7"/>
  <c r="F53" i="7"/>
  <c r="E53" i="7"/>
  <c r="D53" i="7"/>
  <c r="C53" i="7"/>
  <c r="F52" i="7"/>
  <c r="E52" i="7"/>
  <c r="D52" i="7"/>
  <c r="C52" i="7"/>
  <c r="F51" i="7"/>
  <c r="E51" i="7"/>
  <c r="D51" i="7"/>
  <c r="C51" i="7"/>
  <c r="N51" i="7" s="1"/>
  <c r="F50" i="7"/>
  <c r="E50" i="7"/>
  <c r="D50" i="7"/>
  <c r="C50" i="7"/>
  <c r="F49" i="7"/>
  <c r="E49" i="7"/>
  <c r="D49" i="7"/>
  <c r="C49" i="7"/>
  <c r="F48" i="7"/>
  <c r="E48" i="7"/>
  <c r="D48" i="7"/>
  <c r="C48" i="7"/>
  <c r="F47" i="7"/>
  <c r="K47" i="7" s="1"/>
  <c r="E47" i="7"/>
  <c r="D47" i="7"/>
  <c r="C47" i="7"/>
  <c r="F46" i="7"/>
  <c r="E46" i="7"/>
  <c r="D46" i="7"/>
  <c r="C46" i="7"/>
  <c r="F45" i="7"/>
  <c r="E45" i="7"/>
  <c r="D45" i="7"/>
  <c r="J45" i="7" s="1"/>
  <c r="C45" i="7"/>
  <c r="F44" i="7"/>
  <c r="E44" i="7"/>
  <c r="D44" i="7"/>
  <c r="C44" i="7"/>
  <c r="F43" i="7"/>
  <c r="E43" i="7"/>
  <c r="D43" i="7"/>
  <c r="C43" i="7"/>
  <c r="F42" i="7"/>
  <c r="E42" i="7"/>
  <c r="D42" i="7"/>
  <c r="J42" i="7" s="1"/>
  <c r="C42" i="7"/>
  <c r="F41" i="7"/>
  <c r="E41" i="7"/>
  <c r="D41" i="7"/>
  <c r="C41" i="7"/>
  <c r="F40" i="7"/>
  <c r="E40" i="7"/>
  <c r="D40" i="7"/>
  <c r="C40" i="7"/>
  <c r="F39" i="7"/>
  <c r="E39" i="7"/>
  <c r="D39" i="7"/>
  <c r="C39" i="7"/>
  <c r="F38" i="7"/>
  <c r="E38" i="7"/>
  <c r="D38" i="7"/>
  <c r="C38" i="7"/>
  <c r="F37" i="7"/>
  <c r="E37" i="7"/>
  <c r="D37" i="7"/>
  <c r="C37" i="7"/>
  <c r="F36" i="7"/>
  <c r="E36" i="7"/>
  <c r="D36" i="7"/>
  <c r="C36" i="7"/>
  <c r="F35" i="7"/>
  <c r="E35" i="7"/>
  <c r="D35" i="7"/>
  <c r="C35" i="7"/>
  <c r="F34" i="7"/>
  <c r="K34" i="7" s="1"/>
  <c r="E34" i="7"/>
  <c r="D34" i="7"/>
  <c r="C34" i="7"/>
  <c r="F33" i="7"/>
  <c r="E33" i="7"/>
  <c r="P33" i="7" s="1"/>
  <c r="D33" i="7"/>
  <c r="C33" i="7"/>
  <c r="N33" i="7" s="1"/>
  <c r="F32" i="7"/>
  <c r="E32" i="7"/>
  <c r="D32" i="7"/>
  <c r="C32" i="7"/>
  <c r="F31" i="7"/>
  <c r="E31" i="7"/>
  <c r="D31" i="7"/>
  <c r="C31" i="7"/>
  <c r="F30" i="7"/>
  <c r="E30" i="7"/>
  <c r="D30" i="7"/>
  <c r="C30" i="7"/>
  <c r="N30" i="7" s="1"/>
  <c r="F29" i="7"/>
  <c r="K29" i="7" s="1"/>
  <c r="E29" i="7"/>
  <c r="D29" i="7"/>
  <c r="C29" i="7"/>
  <c r="F28" i="7"/>
  <c r="P28" i="7" s="1"/>
  <c r="E28" i="7"/>
  <c r="D28" i="7"/>
  <c r="C28" i="7"/>
  <c r="F27" i="7"/>
  <c r="E27" i="7"/>
  <c r="D27" i="7"/>
  <c r="C27" i="7"/>
  <c r="I27" i="7" s="1"/>
  <c r="F26" i="7"/>
  <c r="E26" i="7"/>
  <c r="D26" i="7"/>
  <c r="C26" i="7"/>
  <c r="F25" i="7"/>
  <c r="E25" i="7"/>
  <c r="D25" i="7"/>
  <c r="C25" i="7"/>
  <c r="F24" i="7"/>
  <c r="E24" i="7"/>
  <c r="D24" i="7"/>
  <c r="C24" i="7"/>
  <c r="I24" i="7" s="1"/>
  <c r="F23" i="7"/>
  <c r="J23" i="7" s="1"/>
  <c r="E23" i="7"/>
  <c r="D23" i="7"/>
  <c r="C23" i="7"/>
  <c r="F22" i="7"/>
  <c r="E22" i="7"/>
  <c r="D22" i="7"/>
  <c r="C22" i="7"/>
  <c r="F21" i="7"/>
  <c r="E21" i="7"/>
  <c r="D21" i="7"/>
  <c r="C21" i="7"/>
  <c r="N21" i="7" s="1"/>
  <c r="F20" i="7"/>
  <c r="I20" i="7" s="1"/>
  <c r="E20" i="7"/>
  <c r="D20" i="7"/>
  <c r="C20" i="7"/>
  <c r="F19" i="7"/>
  <c r="K19" i="7" s="1"/>
  <c r="E19" i="7"/>
  <c r="D19" i="7"/>
  <c r="C19" i="7"/>
  <c r="F18" i="7"/>
  <c r="E18" i="7"/>
  <c r="D18" i="7"/>
  <c r="C18" i="7"/>
  <c r="F17" i="7"/>
  <c r="E17" i="7"/>
  <c r="D17" i="7"/>
  <c r="C17" i="7"/>
  <c r="F16" i="7"/>
  <c r="E16" i="7"/>
  <c r="D16" i="7"/>
  <c r="C16" i="7"/>
  <c r="F15" i="7"/>
  <c r="E15" i="7"/>
  <c r="D15" i="7"/>
  <c r="J15" i="7" s="1"/>
  <c r="C15" i="7"/>
  <c r="I15" i="7" s="1"/>
  <c r="F14" i="7"/>
  <c r="E14" i="7"/>
  <c r="D14" i="7"/>
  <c r="C14" i="7"/>
  <c r="F13" i="7"/>
  <c r="E13" i="7"/>
  <c r="D13" i="7"/>
  <c r="C13" i="7"/>
  <c r="F12" i="7"/>
  <c r="E12" i="7"/>
  <c r="D12" i="7"/>
  <c r="C12" i="7"/>
  <c r="F11" i="7"/>
  <c r="E11" i="7"/>
  <c r="D11" i="7"/>
  <c r="C11" i="7"/>
  <c r="F10" i="7"/>
  <c r="E10" i="7"/>
  <c r="D10" i="7"/>
  <c r="C10" i="7"/>
  <c r="F9" i="7"/>
  <c r="E9" i="7"/>
  <c r="D9" i="7"/>
  <c r="C9" i="7"/>
  <c r="F8" i="7"/>
  <c r="J8" i="7" s="1"/>
  <c r="E8" i="7"/>
  <c r="D8" i="7"/>
  <c r="C8" i="7"/>
  <c r="F7" i="7"/>
  <c r="E7" i="7"/>
  <c r="D7" i="7"/>
  <c r="C7" i="7"/>
  <c r="F6" i="7"/>
  <c r="E6" i="7"/>
  <c r="D6" i="7"/>
  <c r="J6" i="7" s="1"/>
  <c r="C6" i="7"/>
  <c r="N6" i="7" s="1"/>
  <c r="F5" i="7"/>
  <c r="E5" i="7"/>
  <c r="D5" i="7"/>
  <c r="C5" i="7"/>
  <c r="F4" i="7"/>
  <c r="E4" i="7"/>
  <c r="D4" i="7"/>
  <c r="C4" i="7"/>
  <c r="X3" i="5"/>
  <c r="Y3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J1" i="8"/>
  <c r="I1" i="8"/>
  <c r="H1" i="8"/>
  <c r="G1" i="8"/>
  <c r="F1" i="8"/>
  <c r="O3" i="3"/>
  <c r="P3" i="3"/>
  <c r="N3" i="3"/>
  <c r="W9" i="2"/>
  <c r="V9" i="2"/>
  <c r="U9" i="2"/>
  <c r="V3" i="2"/>
  <c r="U3" i="2"/>
  <c r="W3" i="2"/>
  <c r="X3" i="2"/>
  <c r="Y3" i="2"/>
  <c r="P8" i="7"/>
  <c r="J11" i="7"/>
  <c r="P15" i="7"/>
  <c r="N20" i="7"/>
  <c r="P20" i="7"/>
  <c r="N22" i="7"/>
  <c r="O22" i="7"/>
  <c r="O23" i="7"/>
  <c r="J26" i="7"/>
  <c r="P29" i="7"/>
  <c r="K35" i="7"/>
  <c r="N35" i="7"/>
  <c r="O38" i="7"/>
  <c r="J41" i="7"/>
  <c r="J43" i="7"/>
  <c r="K44" i="7"/>
  <c r="K45" i="7"/>
  <c r="N50" i="7"/>
  <c r="N53" i="7"/>
  <c r="I56" i="7"/>
  <c r="J56" i="7"/>
  <c r="N61" i="7"/>
  <c r="O61" i="7"/>
  <c r="P62" i="7"/>
  <c r="I65" i="7"/>
  <c r="K65" i="7"/>
  <c r="O68" i="7"/>
  <c r="P68" i="7"/>
  <c r="O69" i="7"/>
  <c r="P69" i="7"/>
  <c r="N80" i="7"/>
  <c r="M80" i="7" s="1"/>
  <c r="O80" i="7"/>
  <c r="P80" i="7"/>
  <c r="I81" i="7"/>
  <c r="J81" i="7"/>
  <c r="K81" i="7"/>
  <c r="O81" i="7"/>
  <c r="P81" i="7"/>
  <c r="P83" i="7"/>
  <c r="I84" i="7"/>
  <c r="J84" i="7"/>
  <c r="K84" i="7"/>
  <c r="N84" i="7"/>
  <c r="O84" i="7"/>
  <c r="P84" i="7"/>
  <c r="I87" i="7"/>
  <c r="J87" i="7"/>
  <c r="K87" i="7"/>
  <c r="N87" i="7"/>
  <c r="O87" i="7"/>
  <c r="P87" i="7"/>
  <c r="I90" i="7"/>
  <c r="J90" i="7"/>
  <c r="K90" i="7"/>
  <c r="N90" i="7"/>
  <c r="O90" i="7"/>
  <c r="J93" i="7"/>
  <c r="K93" i="7"/>
  <c r="N93" i="7"/>
  <c r="P93" i="7"/>
  <c r="P94" i="7"/>
  <c r="I95" i="7"/>
  <c r="J96" i="7"/>
  <c r="K96" i="7"/>
  <c r="O96" i="7"/>
  <c r="P96" i="7"/>
  <c r="K98" i="7"/>
  <c r="O98" i="7"/>
  <c r="P98" i="7"/>
  <c r="J99" i="7"/>
  <c r="K99" i="7"/>
  <c r="O99" i="7"/>
  <c r="P99" i="7"/>
  <c r="I102" i="7"/>
  <c r="J102" i="7"/>
  <c r="K102" i="7"/>
  <c r="O102" i="7"/>
  <c r="P102" i="7"/>
  <c r="I105" i="7"/>
  <c r="J105" i="7"/>
  <c r="K105" i="7"/>
  <c r="N105" i="7"/>
  <c r="O105" i="7"/>
  <c r="P105" i="7"/>
  <c r="O107" i="7"/>
  <c r="P107" i="7"/>
  <c r="I108" i="7"/>
  <c r="J108" i="7"/>
  <c r="K108" i="7"/>
  <c r="N108" i="7"/>
  <c r="I111" i="7"/>
  <c r="J111" i="7"/>
  <c r="K111" i="7"/>
  <c r="N111" i="7"/>
  <c r="O111" i="7"/>
  <c r="I114" i="7"/>
  <c r="J114" i="7"/>
  <c r="K114" i="7"/>
  <c r="J117" i="7"/>
  <c r="K117" i="7"/>
  <c r="N117" i="7"/>
  <c r="P118" i="7"/>
  <c r="I120" i="7"/>
  <c r="J120" i="7"/>
  <c r="K120" i="7"/>
  <c r="O120" i="7"/>
  <c r="P121" i="7"/>
  <c r="J122" i="7"/>
  <c r="K122" i="7"/>
  <c r="I123" i="7"/>
  <c r="J123" i="7"/>
  <c r="O123" i="7"/>
  <c r="P123" i="7"/>
  <c r="I126" i="7"/>
  <c r="J126" i="7"/>
  <c r="K126" i="7"/>
  <c r="P126" i="7"/>
  <c r="I129" i="7"/>
  <c r="J129" i="7"/>
  <c r="O129" i="7"/>
  <c r="P129" i="7"/>
  <c r="P131" i="7"/>
  <c r="I132" i="7"/>
  <c r="J132" i="7"/>
  <c r="N132" i="7"/>
  <c r="M132" i="7" s="1"/>
  <c r="O132" i="7"/>
  <c r="P132" i="7"/>
  <c r="I135" i="7"/>
  <c r="N135" i="7"/>
  <c r="O135" i="7"/>
  <c r="P135" i="7"/>
  <c r="K136" i="7"/>
  <c r="J138" i="7"/>
  <c r="K138" i="7"/>
  <c r="O138" i="7"/>
  <c r="P138" i="7"/>
  <c r="K141" i="7"/>
  <c r="N141" i="7"/>
  <c r="M141" i="7" s="1"/>
  <c r="O141" i="7"/>
  <c r="P141" i="7"/>
  <c r="K144" i="7"/>
  <c r="O144" i="7"/>
  <c r="P144" i="7"/>
  <c r="I145" i="7"/>
  <c r="J147" i="7"/>
  <c r="K147" i="7"/>
  <c r="N147" i="7"/>
  <c r="M147" i="7" s="1"/>
  <c r="O147" i="7"/>
  <c r="P147" i="7"/>
  <c r="P149" i="7"/>
  <c r="I150" i="7"/>
  <c r="J150" i="7"/>
  <c r="K150" i="7"/>
  <c r="O150" i="7"/>
  <c r="P150" i="7"/>
  <c r="J156" i="7"/>
  <c r="K156" i="7"/>
  <c r="N156" i="7"/>
  <c r="O156" i="7"/>
  <c r="K157" i="7"/>
  <c r="K160" i="7"/>
  <c r="N160" i="7"/>
  <c r="O160" i="7"/>
  <c r="K163" i="7"/>
  <c r="J166" i="7"/>
  <c r="K166" i="7"/>
  <c r="O166" i="7"/>
  <c r="P166" i="7"/>
  <c r="O168" i="7"/>
  <c r="K169" i="7"/>
  <c r="O169" i="7"/>
  <c r="P169" i="7"/>
  <c r="K170" i="7"/>
  <c r="I172" i="7"/>
  <c r="J172" i="7"/>
  <c r="K172" i="7"/>
  <c r="P172" i="7"/>
  <c r="J175" i="7"/>
  <c r="K175" i="7"/>
  <c r="O175" i="7"/>
  <c r="P175" i="7"/>
  <c r="I178" i="7"/>
  <c r="K178" i="7"/>
  <c r="N178" i="7"/>
  <c r="O178" i="7"/>
  <c r="P178" i="7"/>
  <c r="K181" i="7"/>
  <c r="O181" i="7"/>
  <c r="P181" i="7"/>
  <c r="K184" i="7"/>
  <c r="O184" i="7"/>
  <c r="P184" i="7"/>
  <c r="J187" i="7"/>
  <c r="K187" i="7"/>
  <c r="N187" i="7"/>
  <c r="M187" i="7" s="1"/>
  <c r="O187" i="7"/>
  <c r="P187" i="7"/>
  <c r="J190" i="7"/>
  <c r="K190" i="7"/>
  <c r="N190" i="7"/>
  <c r="O190" i="7"/>
  <c r="P190" i="7"/>
  <c r="J192" i="7"/>
  <c r="J193" i="7"/>
  <c r="K193" i="7"/>
  <c r="N193" i="7"/>
  <c r="O193" i="7"/>
  <c r="P193" i="7"/>
  <c r="J196" i="7"/>
  <c r="K196" i="7"/>
  <c r="N196" i="7"/>
  <c r="O196" i="7"/>
  <c r="P196" i="7"/>
  <c r="J199" i="7"/>
  <c r="K199" i="7"/>
  <c r="N199" i="7"/>
  <c r="O199" i="7"/>
  <c r="P199" i="7"/>
  <c r="J202" i="7"/>
  <c r="K202" i="7"/>
  <c r="N202" i="7"/>
  <c r="M202" i="7" s="1"/>
  <c r="O202" i="7"/>
  <c r="P202" i="7"/>
  <c r="J205" i="7"/>
  <c r="K205" i="7"/>
  <c r="N205" i="7"/>
  <c r="M205" i="7" s="1"/>
  <c r="P205" i="7"/>
  <c r="P206" i="7"/>
  <c r="J208" i="7"/>
  <c r="K208" i="7"/>
  <c r="O208" i="7"/>
  <c r="P208" i="7"/>
  <c r="J211" i="7"/>
  <c r="N211" i="7"/>
  <c r="O211" i="7"/>
  <c r="P211" i="7"/>
  <c r="I214" i="7"/>
  <c r="J214" i="7"/>
  <c r="K214" i="7"/>
  <c r="N214" i="7"/>
  <c r="M214" i="7" s="1"/>
  <c r="O214" i="7"/>
  <c r="P214" i="7"/>
  <c r="K215" i="7"/>
  <c r="I217" i="7"/>
  <c r="J217" i="7"/>
  <c r="K217" i="7"/>
  <c r="N217" i="7"/>
  <c r="O217" i="7"/>
  <c r="P217" i="7"/>
  <c r="I220" i="7"/>
  <c r="J220" i="7"/>
  <c r="K220" i="7"/>
  <c r="O220" i="7"/>
  <c r="P220" i="7"/>
  <c r="I223" i="7"/>
  <c r="J223" i="7"/>
  <c r="K223" i="7"/>
  <c r="O223" i="7"/>
  <c r="P223" i="7"/>
  <c r="K224" i="7"/>
  <c r="P224" i="7"/>
  <c r="J226" i="7"/>
  <c r="K226" i="7"/>
  <c r="N226" i="7"/>
  <c r="O226" i="7"/>
  <c r="J232" i="7"/>
  <c r="J233" i="7"/>
  <c r="P234" i="7"/>
  <c r="P235" i="7"/>
  <c r="O236" i="7"/>
  <c r="J239" i="7"/>
  <c r="K239" i="7"/>
  <c r="J241" i="7"/>
  <c r="K241" i="7"/>
  <c r="I242" i="7"/>
  <c r="P242" i="7"/>
  <c r="P244" i="7"/>
  <c r="J248" i="7"/>
  <c r="K248" i="7"/>
  <c r="J250" i="7"/>
  <c r="O251" i="7"/>
  <c r="P251" i="7"/>
  <c r="K253" i="7"/>
  <c r="O253" i="7"/>
  <c r="K254" i="7"/>
  <c r="K255" i="7"/>
  <c r="I257" i="7"/>
  <c r="J257" i="7"/>
  <c r="P259" i="7"/>
  <c r="P260" i="7"/>
  <c r="J261" i="7"/>
  <c r="K261" i="7"/>
  <c r="K262" i="7"/>
  <c r="O262" i="7"/>
  <c r="K263" i="7"/>
  <c r="I266" i="7"/>
  <c r="J266" i="7"/>
  <c r="N269" i="7"/>
  <c r="O269" i="7"/>
  <c r="P269" i="7"/>
  <c r="K272" i="7"/>
  <c r="P273" i="7"/>
  <c r="I275" i="7"/>
  <c r="H275" i="7" s="1"/>
  <c r="J275" i="7"/>
  <c r="P277" i="7"/>
  <c r="N278" i="7"/>
  <c r="O278" i="7"/>
  <c r="P278" i="7"/>
  <c r="O280" i="7"/>
  <c r="K281" i="7"/>
  <c r="I284" i="7"/>
  <c r="H284" i="7" s="1"/>
  <c r="J284" i="7"/>
  <c r="P286" i="7"/>
  <c r="O287" i="7"/>
  <c r="P287" i="7"/>
  <c r="K289" i="7"/>
  <c r="O289" i="7"/>
  <c r="K290" i="7"/>
  <c r="P291" i="7"/>
  <c r="J293" i="7"/>
  <c r="P295" i="7"/>
  <c r="N296" i="7"/>
  <c r="O296" i="7"/>
  <c r="P296" i="7"/>
  <c r="K298" i="7"/>
  <c r="O298" i="7"/>
  <c r="K299" i="7"/>
  <c r="J302" i="7"/>
  <c r="J308" i="7"/>
  <c r="K308" i="7"/>
  <c r="O308" i="7"/>
  <c r="K309" i="7"/>
  <c r="O309" i="7"/>
  <c r="K312" i="7"/>
  <c r="J315" i="7"/>
  <c r="K316" i="7"/>
  <c r="P316" i="7"/>
  <c r="J317" i="7"/>
  <c r="O317" i="7"/>
  <c r="K320" i="7"/>
  <c r="P320" i="7"/>
  <c r="J321" i="7"/>
  <c r="K321" i="7"/>
  <c r="O321" i="7"/>
  <c r="P321" i="7"/>
  <c r="K325" i="7"/>
  <c r="O325" i="7"/>
  <c r="P325" i="7"/>
  <c r="P327" i="7"/>
  <c r="K328" i="7"/>
  <c r="P328" i="7"/>
  <c r="J329" i="7"/>
  <c r="K329" i="7"/>
  <c r="O329" i="7"/>
  <c r="P332" i="7"/>
  <c r="J333" i="7"/>
  <c r="O333" i="7"/>
  <c r="J335" i="7"/>
  <c r="P336" i="7"/>
  <c r="K337" i="7"/>
  <c r="P337" i="7"/>
  <c r="K340" i="7"/>
  <c r="P340" i="7"/>
  <c r="J341" i="7"/>
  <c r="O341" i="7"/>
  <c r="K343" i="7"/>
  <c r="K344" i="7"/>
  <c r="P344" i="7"/>
  <c r="J345" i="7"/>
  <c r="K345" i="7"/>
  <c r="O345" i="7"/>
  <c r="P345" i="7"/>
  <c r="K349" i="7"/>
  <c r="O349" i="7"/>
  <c r="P349" i="7"/>
  <c r="K352" i="7"/>
  <c r="O352" i="7"/>
  <c r="P352" i="7"/>
  <c r="J353" i="7"/>
  <c r="K353" i="7"/>
  <c r="O353" i="7"/>
  <c r="J357" i="7"/>
  <c r="K357" i="7"/>
  <c r="O357" i="7"/>
  <c r="P357" i="7"/>
  <c r="K360" i="7"/>
  <c r="P360" i="7"/>
  <c r="J361" i="7"/>
  <c r="K361" i="7"/>
  <c r="O361" i="7"/>
  <c r="P361" i="7"/>
  <c r="P363" i="7"/>
  <c r="J364" i="7"/>
  <c r="K364" i="7"/>
  <c r="P364" i="7"/>
  <c r="J365" i="7"/>
  <c r="O365" i="7"/>
  <c r="P368" i="7"/>
  <c r="J369" i="7"/>
  <c r="K369" i="7"/>
  <c r="O369" i="7"/>
  <c r="P369" i="7"/>
  <c r="K372" i="7"/>
  <c r="P372" i="7"/>
  <c r="J373" i="7"/>
  <c r="K373" i="7"/>
  <c r="O373" i="7"/>
  <c r="P373" i="7"/>
  <c r="J375" i="7"/>
  <c r="K375" i="7"/>
  <c r="K376" i="7"/>
  <c r="P376" i="7"/>
  <c r="J377" i="7"/>
  <c r="K377" i="7"/>
  <c r="O377" i="7"/>
  <c r="P377" i="7"/>
  <c r="K379" i="7"/>
  <c r="P379" i="7"/>
  <c r="D78" i="7"/>
  <c r="E78" i="7"/>
  <c r="F78" i="7"/>
  <c r="D154" i="7"/>
  <c r="E154" i="7"/>
  <c r="F154" i="7"/>
  <c r="D230" i="7"/>
  <c r="E230" i="7"/>
  <c r="F230" i="7"/>
  <c r="D306" i="7"/>
  <c r="E306" i="7"/>
  <c r="F306" i="7"/>
  <c r="C306" i="7"/>
  <c r="C230" i="7"/>
  <c r="C154" i="7"/>
  <c r="C78" i="7"/>
  <c r="J311" i="7" l="1"/>
  <c r="H209" i="7"/>
  <c r="J342" i="7"/>
  <c r="O342" i="7"/>
  <c r="P342" i="7"/>
  <c r="P362" i="7"/>
  <c r="J362" i="7"/>
  <c r="O362" i="7"/>
  <c r="I185" i="7"/>
  <c r="I12" i="7"/>
  <c r="H12" i="7" s="1"/>
  <c r="N12" i="7"/>
  <c r="K322" i="7"/>
  <c r="O322" i="7"/>
  <c r="P322" i="7"/>
  <c r="O326" i="7"/>
  <c r="J326" i="7"/>
  <c r="J330" i="7"/>
  <c r="O330" i="7"/>
  <c r="K350" i="7"/>
  <c r="O350" i="7"/>
  <c r="P350" i="7"/>
  <c r="J350" i="7"/>
  <c r="P370" i="7"/>
  <c r="O370" i="7"/>
  <c r="J240" i="7"/>
  <c r="O240" i="7"/>
  <c r="M240" i="7" s="1"/>
  <c r="O351" i="7"/>
  <c r="J351" i="7"/>
  <c r="O273" i="7"/>
  <c r="I273" i="7"/>
  <c r="N273" i="7"/>
  <c r="J314" i="7"/>
  <c r="O314" i="7"/>
  <c r="O378" i="7"/>
  <c r="P378" i="7"/>
  <c r="J378" i="7"/>
  <c r="K378" i="7"/>
  <c r="J51" i="7"/>
  <c r="O51" i="7"/>
  <c r="M51" i="7" s="1"/>
  <c r="O339" i="7"/>
  <c r="J339" i="7"/>
  <c r="K358" i="7"/>
  <c r="O318" i="7"/>
  <c r="J318" i="7"/>
  <c r="J346" i="7"/>
  <c r="K346" i="7"/>
  <c r="J121" i="7"/>
  <c r="O121" i="7"/>
  <c r="J355" i="7"/>
  <c r="O355" i="7"/>
  <c r="J322" i="7"/>
  <c r="N15" i="7"/>
  <c r="J338" i="7"/>
  <c r="O338" i="7"/>
  <c r="P338" i="7"/>
  <c r="J374" i="7"/>
  <c r="O246" i="7"/>
  <c r="M246" i="7" s="1"/>
  <c r="J246" i="7"/>
  <c r="K370" i="7"/>
  <c r="O346" i="7"/>
  <c r="O139" i="7"/>
  <c r="M139" i="7" s="1"/>
  <c r="J370" i="7"/>
  <c r="N139" i="7"/>
  <c r="M179" i="7"/>
  <c r="M291" i="7"/>
  <c r="K334" i="7"/>
  <c r="O334" i="7"/>
  <c r="P366" i="7"/>
  <c r="J366" i="7"/>
  <c r="O366" i="7"/>
  <c r="P334" i="7"/>
  <c r="O118" i="7"/>
  <c r="K310" i="7"/>
  <c r="P310" i="7"/>
  <c r="J354" i="7"/>
  <c r="K354" i="7"/>
  <c r="O354" i="7"/>
  <c r="J94" i="7"/>
  <c r="H94" i="7" s="1"/>
  <c r="O94" i="7"/>
  <c r="M33" i="7"/>
  <c r="P346" i="7"/>
  <c r="N206" i="7"/>
  <c r="M206" i="7" s="1"/>
  <c r="P303" i="7"/>
  <c r="P246" i="7"/>
  <c r="P209" i="7"/>
  <c r="H126" i="7"/>
  <c r="H108" i="7"/>
  <c r="H90" i="7"/>
  <c r="P6" i="7"/>
  <c r="I6" i="7"/>
  <c r="K6" i="7"/>
  <c r="O6" i="7"/>
  <c r="M6" i="7" s="1"/>
  <c r="N9" i="7"/>
  <c r="M9" i="7" s="1"/>
  <c r="J9" i="7"/>
  <c r="J12" i="7"/>
  <c r="K12" i="7"/>
  <c r="O12" i="7"/>
  <c r="P12" i="7"/>
  <c r="O15" i="7"/>
  <c r="M15" i="7" s="1"/>
  <c r="K15" i="7"/>
  <c r="H15" i="7" s="1"/>
  <c r="N18" i="7"/>
  <c r="O18" i="7"/>
  <c r="P18" i="7"/>
  <c r="M18" i="7" s="1"/>
  <c r="P21" i="7"/>
  <c r="M21" i="7" s="1"/>
  <c r="J21" i="7"/>
  <c r="K21" i="7"/>
  <c r="I21" i="7"/>
  <c r="J24" i="7"/>
  <c r="K24" i="7"/>
  <c r="N24" i="7"/>
  <c r="P24" i="7"/>
  <c r="O24" i="7"/>
  <c r="M24" i="7" s="1"/>
  <c r="P27" i="7"/>
  <c r="J27" i="7"/>
  <c r="H27" i="7" s="1"/>
  <c r="N27" i="7"/>
  <c r="M27" i="7" s="1"/>
  <c r="O30" i="7"/>
  <c r="M30" i="7" s="1"/>
  <c r="J30" i="7"/>
  <c r="K30" i="7"/>
  <c r="P30" i="7"/>
  <c r="J33" i="7"/>
  <c r="I33" i="7"/>
  <c r="O33" i="7"/>
  <c r="N36" i="7"/>
  <c r="K36" i="7"/>
  <c r="O36" i="7"/>
  <c r="J36" i="7"/>
  <c r="P36" i="7"/>
  <c r="J39" i="7"/>
  <c r="H39" i="7" s="1"/>
  <c r="K39" i="7"/>
  <c r="O42" i="7"/>
  <c r="I42" i="7"/>
  <c r="K42" i="7"/>
  <c r="N42" i="7"/>
  <c r="P42" i="7"/>
  <c r="N45" i="7"/>
  <c r="O45" i="7"/>
  <c r="I45" i="7"/>
  <c r="I48" i="7"/>
  <c r="K48" i="7"/>
  <c r="J48" i="7"/>
  <c r="P48" i="7"/>
  <c r="K51" i="7"/>
  <c r="P51" i="7"/>
  <c r="I54" i="7"/>
  <c r="P54" i="7"/>
  <c r="K54" i="7"/>
  <c r="N54" i="7"/>
  <c r="N57" i="7"/>
  <c r="O57" i="7"/>
  <c r="P57" i="7"/>
  <c r="I60" i="7"/>
  <c r="J60" i="7"/>
  <c r="O60" i="7"/>
  <c r="M60" i="7" s="1"/>
  <c r="J63" i="7"/>
  <c r="N63" i="7"/>
  <c r="O63" i="7"/>
  <c r="K63" i="7"/>
  <c r="P63" i="7"/>
  <c r="J66" i="7"/>
  <c r="I69" i="7"/>
  <c r="J69" i="7"/>
  <c r="N69" i="7"/>
  <c r="K69" i="7"/>
  <c r="K72" i="7"/>
  <c r="I72" i="7"/>
  <c r="P72" i="7"/>
  <c r="O75" i="7"/>
  <c r="P75" i="7"/>
  <c r="I75" i="7"/>
  <c r="N75" i="7"/>
  <c r="N82" i="7"/>
  <c r="M82" i="7" s="1"/>
  <c r="K82" i="7"/>
  <c r="J82" i="7"/>
  <c r="K85" i="7"/>
  <c r="N85" i="7"/>
  <c r="M85" i="7" s="1"/>
  <c r="O85" i="7"/>
  <c r="I85" i="7"/>
  <c r="J85" i="7"/>
  <c r="P85" i="7"/>
  <c r="K88" i="7"/>
  <c r="O88" i="7"/>
  <c r="P88" i="7"/>
  <c r="N88" i="7"/>
  <c r="M88" i="7" s="1"/>
  <c r="K91" i="7"/>
  <c r="N91" i="7"/>
  <c r="P91" i="7"/>
  <c r="K94" i="7"/>
  <c r="N94" i="7"/>
  <c r="M94" i="7" s="1"/>
  <c r="K97" i="7"/>
  <c r="N97" i="7"/>
  <c r="J97" i="7"/>
  <c r="I100" i="7"/>
  <c r="J100" i="7"/>
  <c r="N100" i="7"/>
  <c r="P103" i="7"/>
  <c r="M103" i="7" s="1"/>
  <c r="I103" i="7"/>
  <c r="H103" i="7" s="1"/>
  <c r="J103" i="7"/>
  <c r="K103" i="7"/>
  <c r="O106" i="7"/>
  <c r="I106" i="7"/>
  <c r="J106" i="7"/>
  <c r="K106" i="7"/>
  <c r="P106" i="7"/>
  <c r="N106" i="7"/>
  <c r="J109" i="7"/>
  <c r="K109" i="7"/>
  <c r="P109" i="7"/>
  <c r="N109" i="7"/>
  <c r="M109" i="7" s="1"/>
  <c r="O109" i="7"/>
  <c r="J112" i="7"/>
  <c r="I112" i="7"/>
  <c r="H112" i="7" s="1"/>
  <c r="P112" i="7"/>
  <c r="M112" i="7" s="1"/>
  <c r="I115" i="7"/>
  <c r="H115" i="7" s="1"/>
  <c r="I118" i="7"/>
  <c r="K118" i="7"/>
  <c r="N121" i="7"/>
  <c r="P124" i="7"/>
  <c r="N124" i="7"/>
  <c r="M124" i="7" s="1"/>
  <c r="P127" i="7"/>
  <c r="I127" i="7"/>
  <c r="J127" i="7"/>
  <c r="K127" i="7"/>
  <c r="N130" i="7"/>
  <c r="M130" i="7" s="1"/>
  <c r="J130" i="7"/>
  <c r="H130" i="7" s="1"/>
  <c r="K130" i="7"/>
  <c r="O130" i="7"/>
  <c r="J133" i="7"/>
  <c r="N133" i="7"/>
  <c r="O133" i="7"/>
  <c r="P133" i="7"/>
  <c r="I136" i="7"/>
  <c r="H136" i="7" s="1"/>
  <c r="P136" i="7"/>
  <c r="P139" i="7"/>
  <c r="P142" i="7"/>
  <c r="I142" i="7"/>
  <c r="H142" i="7" s="1"/>
  <c r="P145" i="7"/>
  <c r="K145" i="7"/>
  <c r="H145" i="7" s="1"/>
  <c r="P148" i="7"/>
  <c r="I148" i="7"/>
  <c r="H148" i="7" s="1"/>
  <c r="O148" i="7"/>
  <c r="J151" i="7"/>
  <c r="N151" i="7"/>
  <c r="O151" i="7"/>
  <c r="K158" i="7"/>
  <c r="I161" i="7"/>
  <c r="J161" i="7"/>
  <c r="K161" i="7"/>
  <c r="N164" i="7"/>
  <c r="M164" i="7" s="1"/>
  <c r="O164" i="7"/>
  <c r="K167" i="7"/>
  <c r="N167" i="7"/>
  <c r="O170" i="7"/>
  <c r="P170" i="7"/>
  <c r="N170" i="7"/>
  <c r="M170" i="7" s="1"/>
  <c r="J173" i="7"/>
  <c r="K173" i="7"/>
  <c r="N173" i="7"/>
  <c r="M173" i="7" s="1"/>
  <c r="P176" i="7"/>
  <c r="K176" i="7"/>
  <c r="H176" i="7" s="1"/>
  <c r="N176" i="7"/>
  <c r="M176" i="7" s="1"/>
  <c r="O176" i="7"/>
  <c r="P179" i="7"/>
  <c r="O179" i="7"/>
  <c r="J182" i="7"/>
  <c r="P185" i="7"/>
  <c r="K185" i="7"/>
  <c r="O188" i="7"/>
  <c r="M188" i="7" s="1"/>
  <c r="I188" i="7"/>
  <c r="H188" i="7" s="1"/>
  <c r="P188" i="7"/>
  <c r="O191" i="7"/>
  <c r="I191" i="7"/>
  <c r="J191" i="7"/>
  <c r="K191" i="7"/>
  <c r="K194" i="7"/>
  <c r="I194" i="7"/>
  <c r="J194" i="7"/>
  <c r="N194" i="7"/>
  <c r="J197" i="7"/>
  <c r="H197" i="7" s="1"/>
  <c r="N197" i="7"/>
  <c r="O197" i="7"/>
  <c r="P197" i="7"/>
  <c r="J200" i="7"/>
  <c r="P200" i="7"/>
  <c r="M200" i="7" s="1"/>
  <c r="P203" i="7"/>
  <c r="J206" i="7"/>
  <c r="H206" i="7" s="1"/>
  <c r="N209" i="7"/>
  <c r="M209" i="7" s="1"/>
  <c r="P212" i="7"/>
  <c r="I212" i="7"/>
  <c r="H212" i="7" s="1"/>
  <c r="O212" i="7"/>
  <c r="P215" i="7"/>
  <c r="O215" i="7"/>
  <c r="M215" i="7" s="1"/>
  <c r="I215" i="7"/>
  <c r="H215" i="7" s="1"/>
  <c r="J215" i="7"/>
  <c r="O218" i="7"/>
  <c r="P218" i="7"/>
  <c r="M218" i="7" s="1"/>
  <c r="J218" i="7"/>
  <c r="H218" i="7" s="1"/>
  <c r="K218" i="7"/>
  <c r="N218" i="7"/>
  <c r="K221" i="7"/>
  <c r="O221" i="7"/>
  <c r="P221" i="7"/>
  <c r="N221" i="7"/>
  <c r="I224" i="7"/>
  <c r="H224" i="7" s="1"/>
  <c r="N224" i="7"/>
  <c r="M224" i="7" s="1"/>
  <c r="O224" i="7"/>
  <c r="N227" i="7"/>
  <c r="M227" i="7" s="1"/>
  <c r="O227" i="7"/>
  <c r="I227" i="7"/>
  <c r="H227" i="7" s="1"/>
  <c r="N234" i="7"/>
  <c r="M234" i="7" s="1"/>
  <c r="O234" i="7"/>
  <c r="K234" i="7"/>
  <c r="H234" i="7" s="1"/>
  <c r="K237" i="7"/>
  <c r="N237" i="7"/>
  <c r="O237" i="7"/>
  <c r="P237" i="7"/>
  <c r="P240" i="7"/>
  <c r="I240" i="7"/>
  <c r="H240" i="7" s="1"/>
  <c r="K240" i="7"/>
  <c r="K243" i="7"/>
  <c r="N243" i="7"/>
  <c r="I243" i="7"/>
  <c r="H243" i="7" s="1"/>
  <c r="J243" i="7"/>
  <c r="I246" i="7"/>
  <c r="J249" i="7"/>
  <c r="O249" i="7"/>
  <c r="N252" i="7"/>
  <c r="I252" i="7"/>
  <c r="J252" i="7"/>
  <c r="K252" i="7"/>
  <c r="O252" i="7"/>
  <c r="P252" i="7"/>
  <c r="P255" i="7"/>
  <c r="N255" i="7"/>
  <c r="M255" i="7" s="1"/>
  <c r="O255" i="7"/>
  <c r="I255" i="7"/>
  <c r="I258" i="7"/>
  <c r="J258" i="7"/>
  <c r="K258" i="7"/>
  <c r="N261" i="7"/>
  <c r="O261" i="7"/>
  <c r="P261" i="7"/>
  <c r="J264" i="7"/>
  <c r="K264" i="7"/>
  <c r="I264" i="7"/>
  <c r="H264" i="7" s="1"/>
  <c r="O267" i="7"/>
  <c r="M267" i="7" s="1"/>
  <c r="I267" i="7"/>
  <c r="J267" i="7"/>
  <c r="K267" i="7"/>
  <c r="O270" i="7"/>
  <c r="P270" i="7"/>
  <c r="K273" i="7"/>
  <c r="H273" i="7" s="1"/>
  <c r="J276" i="7"/>
  <c r="K276" i="7"/>
  <c r="I276" i="7"/>
  <c r="N276" i="7"/>
  <c r="M276" i="7" s="1"/>
  <c r="K279" i="7"/>
  <c r="H279" i="7" s="1"/>
  <c r="N279" i="7"/>
  <c r="M279" i="7" s="1"/>
  <c r="O279" i="7"/>
  <c r="P279" i="7"/>
  <c r="O282" i="7"/>
  <c r="P282" i="7"/>
  <c r="J282" i="7"/>
  <c r="I285" i="7"/>
  <c r="J285" i="7"/>
  <c r="K285" i="7"/>
  <c r="K288" i="7"/>
  <c r="N288" i="7"/>
  <c r="O288" i="7"/>
  <c r="I291" i="7"/>
  <c r="H291" i="7" s="1"/>
  <c r="J291" i="7"/>
  <c r="N294" i="7"/>
  <c r="O294" i="7"/>
  <c r="I294" i="7"/>
  <c r="O297" i="7"/>
  <c r="P297" i="7"/>
  <c r="J297" i="7"/>
  <c r="K297" i="7"/>
  <c r="N297" i="7"/>
  <c r="P300" i="7"/>
  <c r="I300" i="7"/>
  <c r="I303" i="7"/>
  <c r="H303" i="7" s="1"/>
  <c r="O303" i="7"/>
  <c r="M303" i="7" s="1"/>
  <c r="O315" i="7"/>
  <c r="K319" i="7"/>
  <c r="J323" i="7"/>
  <c r="J327" i="7"/>
  <c r="K331" i="7"/>
  <c r="P331" i="7"/>
  <c r="J331" i="7"/>
  <c r="K339" i="7"/>
  <c r="O347" i="7"/>
  <c r="P355" i="7"/>
  <c r="P359" i="7"/>
  <c r="J359" i="7"/>
  <c r="K359" i="7"/>
  <c r="O359" i="7"/>
  <c r="J363" i="7"/>
  <c r="K363" i="7"/>
  <c r="O363" i="7"/>
  <c r="K367" i="7"/>
  <c r="P367" i="7"/>
  <c r="O371" i="7"/>
  <c r="O375" i="7"/>
  <c r="P375" i="7"/>
  <c r="J379" i="7"/>
  <c r="J332" i="7"/>
  <c r="O332" i="7"/>
  <c r="J336" i="7"/>
  <c r="O336" i="7"/>
  <c r="J340" i="7"/>
  <c r="O340" i="7"/>
  <c r="J348" i="7"/>
  <c r="O348" i="7"/>
  <c r="J368" i="7"/>
  <c r="O368" i="7"/>
  <c r="O66" i="7"/>
  <c r="M66" i="7" s="1"/>
  <c r="K60" i="7"/>
  <c r="I51" i="7"/>
  <c r="K33" i="7"/>
  <c r="O21" i="7"/>
  <c r="M204" i="7"/>
  <c r="K151" i="7"/>
  <c r="K75" i="7"/>
  <c r="O320" i="7"/>
  <c r="H266" i="7"/>
  <c r="P227" i="7"/>
  <c r="J209" i="7"/>
  <c r="I179" i="7"/>
  <c r="H179" i="7" s="1"/>
  <c r="K164" i="7"/>
  <c r="N158" i="7"/>
  <c r="I151" i="7"/>
  <c r="N142" i="7"/>
  <c r="J124" i="7"/>
  <c r="I121" i="7"/>
  <c r="H121" i="7" s="1"/>
  <c r="H102" i="7"/>
  <c r="O97" i="7"/>
  <c r="M97" i="7" s="1"/>
  <c r="I88" i="7"/>
  <c r="H84" i="7"/>
  <c r="J75" i="7"/>
  <c r="N66" i="7"/>
  <c r="K57" i="7"/>
  <c r="P39" i="7"/>
  <c r="I30" i="7"/>
  <c r="P9" i="7"/>
  <c r="K55" i="7"/>
  <c r="M135" i="7"/>
  <c r="M195" i="7"/>
  <c r="K351" i="7"/>
  <c r="O356" i="7"/>
  <c r="O324" i="7"/>
  <c r="O200" i="7"/>
  <c r="P182" i="7"/>
  <c r="P173" i="7"/>
  <c r="J164" i="7"/>
  <c r="J158" i="7"/>
  <c r="I124" i="7"/>
  <c r="H124" i="7" s="1"/>
  <c r="P115" i="7"/>
  <c r="P100" i="7"/>
  <c r="I97" i="7"/>
  <c r="H97" i="7" s="1"/>
  <c r="O72" i="7"/>
  <c r="K66" i="7"/>
  <c r="J57" i="7"/>
  <c r="O48" i="7"/>
  <c r="O39" i="7"/>
  <c r="O9" i="7"/>
  <c r="N4" i="7"/>
  <c r="M4" i="7" s="1"/>
  <c r="I4" i="7"/>
  <c r="I7" i="7"/>
  <c r="N7" i="7"/>
  <c r="M7" i="7" s="1"/>
  <c r="O7" i="7"/>
  <c r="I10" i="7"/>
  <c r="I22" i="7"/>
  <c r="I31" i="7"/>
  <c r="P31" i="7"/>
  <c r="I37" i="7"/>
  <c r="K37" i="7"/>
  <c r="N37" i="7"/>
  <c r="M37" i="7" s="1"/>
  <c r="N40" i="7"/>
  <c r="O43" i="7"/>
  <c r="I43" i="7"/>
  <c r="I46" i="7"/>
  <c r="J46" i="7"/>
  <c r="P46" i="7"/>
  <c r="I49" i="7"/>
  <c r="O49" i="7"/>
  <c r="P52" i="7"/>
  <c r="J52" i="7"/>
  <c r="K52" i="7"/>
  <c r="I55" i="7"/>
  <c r="H55" i="7" s="1"/>
  <c r="P55" i="7"/>
  <c r="I61" i="7"/>
  <c r="K61" i="7"/>
  <c r="I64" i="7"/>
  <c r="N64" i="7"/>
  <c r="M64" i="7" s="1"/>
  <c r="N67" i="7"/>
  <c r="I67" i="7"/>
  <c r="I70" i="7"/>
  <c r="P70" i="7"/>
  <c r="J70" i="7"/>
  <c r="J73" i="7"/>
  <c r="P73" i="7"/>
  <c r="I80" i="7"/>
  <c r="H80" i="7" s="1"/>
  <c r="K80" i="7"/>
  <c r="I83" i="7"/>
  <c r="H83" i="7" s="1"/>
  <c r="O83" i="7"/>
  <c r="M83" i="7" s="1"/>
  <c r="I86" i="7"/>
  <c r="O89" i="7"/>
  <c r="M89" i="7" s="1"/>
  <c r="N89" i="7"/>
  <c r="J89" i="7"/>
  <c r="K89" i="7"/>
  <c r="I92" i="7"/>
  <c r="P92" i="7"/>
  <c r="I98" i="7"/>
  <c r="I101" i="7"/>
  <c r="P101" i="7"/>
  <c r="J104" i="7"/>
  <c r="I104" i="7"/>
  <c r="I107" i="7"/>
  <c r="I110" i="7"/>
  <c r="H110" i="7" s="1"/>
  <c r="N113" i="7"/>
  <c r="J113" i="7"/>
  <c r="K113" i="7"/>
  <c r="H113" i="7" s="1"/>
  <c r="I116" i="7"/>
  <c r="P116" i="7"/>
  <c r="P122" i="7"/>
  <c r="O122" i="7"/>
  <c r="I125" i="7"/>
  <c r="N128" i="7"/>
  <c r="K128" i="7"/>
  <c r="H128" i="7" s="1"/>
  <c r="I131" i="7"/>
  <c r="P137" i="7"/>
  <c r="M137" i="7" s="1"/>
  <c r="O137" i="7"/>
  <c r="J137" i="7"/>
  <c r="K137" i="7"/>
  <c r="I140" i="7"/>
  <c r="O140" i="7"/>
  <c r="P140" i="7"/>
  <c r="M140" i="7" s="1"/>
  <c r="I143" i="7"/>
  <c r="K146" i="7"/>
  <c r="H146" i="7" s="1"/>
  <c r="J146" i="7"/>
  <c r="I149" i="7"/>
  <c r="H149" i="7" s="1"/>
  <c r="K149" i="7"/>
  <c r="O149" i="7"/>
  <c r="M149" i="7" s="1"/>
  <c r="I156" i="7"/>
  <c r="P159" i="7"/>
  <c r="O159" i="7"/>
  <c r="I162" i="7"/>
  <c r="K165" i="7"/>
  <c r="J165" i="7"/>
  <c r="H165" i="7" s="1"/>
  <c r="M159" i="7"/>
  <c r="N286" i="7"/>
  <c r="I286" i="7"/>
  <c r="H286" i="7" s="1"/>
  <c r="N295" i="7"/>
  <c r="I295" i="7"/>
  <c r="H295" i="7" s="1"/>
  <c r="O316" i="7"/>
  <c r="J316" i="7"/>
  <c r="O312" i="7"/>
  <c r="K28" i="7"/>
  <c r="M144" i="7"/>
  <c r="M223" i="7"/>
  <c r="H301" i="7"/>
  <c r="K142" i="7"/>
  <c r="I16" i="7"/>
  <c r="P16" i="7"/>
  <c r="K4" i="7"/>
  <c r="O300" i="7"/>
  <c r="N282" i="7"/>
  <c r="O264" i="7"/>
  <c r="J237" i="7"/>
  <c r="P191" i="7"/>
  <c r="O173" i="7"/>
  <c r="I158" i="7"/>
  <c r="H158" i="7" s="1"/>
  <c r="J142" i="7"/>
  <c r="O100" i="7"/>
  <c r="I57" i="7"/>
  <c r="H57" i="7" s="1"/>
  <c r="K9" i="7"/>
  <c r="K355" i="7"/>
  <c r="P323" i="7"/>
  <c r="P319" i="7"/>
  <c r="N300" i="7"/>
  <c r="P294" i="7"/>
  <c r="P288" i="7"/>
  <c r="P276" i="7"/>
  <c r="K270" i="7"/>
  <c r="N264" i="7"/>
  <c r="M264" i="7" s="1"/>
  <c r="P249" i="7"/>
  <c r="P243" i="7"/>
  <c r="I237" i="7"/>
  <c r="J221" i="7"/>
  <c r="K212" i="7"/>
  <c r="O203" i="7"/>
  <c r="K200" i="7"/>
  <c r="N191" i="7"/>
  <c r="N182" i="7"/>
  <c r="M178" i="7"/>
  <c r="I173" i="7"/>
  <c r="H173" i="7" s="1"/>
  <c r="P167" i="7"/>
  <c r="M167" i="7" s="1"/>
  <c r="J128" i="7"/>
  <c r="N115" i="7"/>
  <c r="K100" i="7"/>
  <c r="O91" i="7"/>
  <c r="J72" i="7"/>
  <c r="O46" i="7"/>
  <c r="I39" i="7"/>
  <c r="J28" i="7"/>
  <c r="K18" i="7"/>
  <c r="I9" i="7"/>
  <c r="H9" i="7" s="1"/>
  <c r="H89" i="7"/>
  <c r="K133" i="7"/>
  <c r="H133" i="7" s="1"/>
  <c r="P13" i="7"/>
  <c r="K13" i="7"/>
  <c r="J13" i="7"/>
  <c r="I277" i="7"/>
  <c r="N258" i="7"/>
  <c r="M258" i="7" s="1"/>
  <c r="M196" i="7"/>
  <c r="O182" i="7"/>
  <c r="I133" i="7"/>
  <c r="O115" i="7"/>
  <c r="I82" i="7"/>
  <c r="N72" i="7"/>
  <c r="M72" i="7" s="1"/>
  <c r="N39" i="7"/>
  <c r="J4" i="7"/>
  <c r="P4" i="7"/>
  <c r="O376" i="7"/>
  <c r="J371" i="7"/>
  <c r="J344" i="7"/>
  <c r="O323" i="7"/>
  <c r="K294" i="7"/>
  <c r="J288" i="7"/>
  <c r="K282" i="7"/>
  <c r="H282" i="7" s="1"/>
  <c r="O276" i="7"/>
  <c r="J270" i="7"/>
  <c r="N249" i="7"/>
  <c r="M249" i="7" s="1"/>
  <c r="O243" i="7"/>
  <c r="I221" i="7"/>
  <c r="H221" i="7" s="1"/>
  <c r="J212" i="7"/>
  <c r="N203" i="7"/>
  <c r="M203" i="7" s="1"/>
  <c r="I200" i="7"/>
  <c r="K182" i="7"/>
  <c r="O167" i="7"/>
  <c r="P161" i="7"/>
  <c r="O145" i="7"/>
  <c r="O136" i="7"/>
  <c r="O127" i="7"/>
  <c r="K115" i="7"/>
  <c r="J91" i="7"/>
  <c r="H91" i="7" s="1"/>
  <c r="O70" i="7"/>
  <c r="N46" i="7"/>
  <c r="O27" i="7"/>
  <c r="J18" i="7"/>
  <c r="M98" i="7"/>
  <c r="M122" i="7"/>
  <c r="H241" i="7"/>
  <c r="I25" i="7"/>
  <c r="O372" i="7"/>
  <c r="N270" i="7"/>
  <c r="M270" i="7" s="1"/>
  <c r="J227" i="7"/>
  <c r="N212" i="7"/>
  <c r="N200" i="7"/>
  <c r="I164" i="7"/>
  <c r="I66" i="7"/>
  <c r="N48" i="7"/>
  <c r="M48" i="7" s="1"/>
  <c r="O4" i="7"/>
  <c r="O360" i="7"/>
  <c r="P347" i="7"/>
  <c r="K300" i="7"/>
  <c r="J294" i="7"/>
  <c r="H294" i="7" s="1"/>
  <c r="I288" i="7"/>
  <c r="H288" i="7" s="1"/>
  <c r="I282" i="7"/>
  <c r="I270" i="7"/>
  <c r="K249" i="7"/>
  <c r="K203" i="7"/>
  <c r="H203" i="7" s="1"/>
  <c r="P194" i="7"/>
  <c r="O185" i="7"/>
  <c r="I182" i="7"/>
  <c r="H182" i="7" s="1"/>
  <c r="J167" i="7"/>
  <c r="H167" i="7" s="1"/>
  <c r="O161" i="7"/>
  <c r="M161" i="7" s="1"/>
  <c r="P156" i="7"/>
  <c r="M156" i="7" s="1"/>
  <c r="N145" i="7"/>
  <c r="M145" i="7" s="1"/>
  <c r="N136" i="7"/>
  <c r="N127" i="7"/>
  <c r="J119" i="7"/>
  <c r="J115" i="7"/>
  <c r="I109" i="7"/>
  <c r="I91" i="7"/>
  <c r="N70" i="7"/>
  <c r="I63" i="7"/>
  <c r="O54" i="7"/>
  <c r="P45" i="7"/>
  <c r="I36" i="7"/>
  <c r="H36" i="7" s="1"/>
  <c r="K27" i="7"/>
  <c r="I18" i="7"/>
  <c r="H18" i="7" s="1"/>
  <c r="M280" i="7"/>
  <c r="I171" i="7"/>
  <c r="K174" i="7"/>
  <c r="J174" i="7"/>
  <c r="P177" i="7"/>
  <c r="O177" i="7"/>
  <c r="I180" i="7"/>
  <c r="K183" i="7"/>
  <c r="J183" i="7"/>
  <c r="H183" i="7" s="1"/>
  <c r="P186" i="7"/>
  <c r="O186" i="7"/>
  <c r="M186" i="7" s="1"/>
  <c r="I189" i="7"/>
  <c r="H189" i="7" s="1"/>
  <c r="P195" i="7"/>
  <c r="O195" i="7"/>
  <c r="K201" i="7"/>
  <c r="P204" i="7"/>
  <c r="O204" i="7"/>
  <c r="I207" i="7"/>
  <c r="P207" i="7"/>
  <c r="K210" i="7"/>
  <c r="J210" i="7"/>
  <c r="P213" i="7"/>
  <c r="O213" i="7"/>
  <c r="M213" i="7" s="1"/>
  <c r="K213" i="7"/>
  <c r="I216" i="7"/>
  <c r="P216" i="7"/>
  <c r="K219" i="7"/>
  <c r="J219" i="7"/>
  <c r="P222" i="7"/>
  <c r="I225" i="7"/>
  <c r="P232" i="7"/>
  <c r="I238" i="7"/>
  <c r="N241" i="7"/>
  <c r="I247" i="7"/>
  <c r="K250" i="7"/>
  <c r="H250" i="7" s="1"/>
  <c r="P253" i="7"/>
  <c r="M253" i="7" s="1"/>
  <c r="I268" i="7"/>
  <c r="P268" i="7"/>
  <c r="K313" i="7"/>
  <c r="P313" i="7"/>
  <c r="K271" i="7"/>
  <c r="O232" i="7"/>
  <c r="O222" i="7"/>
  <c r="M222" i="7" s="1"/>
  <c r="N157" i="7"/>
  <c r="M157" i="7" s="1"/>
  <c r="N232" i="7"/>
  <c r="M232" i="7" s="1"/>
  <c r="K222" i="7"/>
  <c r="J201" i="7"/>
  <c r="P47" i="7"/>
  <c r="K247" i="7"/>
  <c r="K232" i="7"/>
  <c r="P225" i="7"/>
  <c r="H120" i="7"/>
  <c r="I5" i="7"/>
  <c r="N5" i="7"/>
  <c r="M5" i="7" s="1"/>
  <c r="O5" i="7"/>
  <c r="P11" i="7"/>
  <c r="K11" i="7"/>
  <c r="I14" i="7"/>
  <c r="P14" i="7"/>
  <c r="N17" i="7"/>
  <c r="I17" i="7"/>
  <c r="J20" i="7"/>
  <c r="O20" i="7"/>
  <c r="I26" i="7"/>
  <c r="N26" i="7"/>
  <c r="K26" i="7"/>
  <c r="N32" i="7"/>
  <c r="I32" i="7"/>
  <c r="I35" i="7"/>
  <c r="H35" i="7" s="1"/>
  <c r="O35" i="7"/>
  <c r="I38" i="7"/>
  <c r="O41" i="7"/>
  <c r="I41" i="7"/>
  <c r="K41" i="7"/>
  <c r="I44" i="7"/>
  <c r="P44" i="7"/>
  <c r="I50" i="7"/>
  <c r="J50" i="7"/>
  <c r="K50" i="7"/>
  <c r="I53" i="7"/>
  <c r="J59" i="7"/>
  <c r="H59" i="7" s="1"/>
  <c r="O59" i="7"/>
  <c r="N59" i="7"/>
  <c r="O65" i="7"/>
  <c r="J65" i="7"/>
  <c r="H65" i="7" s="1"/>
  <c r="I68" i="7"/>
  <c r="J68" i="7"/>
  <c r="I74" i="7"/>
  <c r="N126" i="7"/>
  <c r="I138" i="7"/>
  <c r="H138" i="7" s="1"/>
  <c r="I147" i="7"/>
  <c r="H147" i="7" s="1"/>
  <c r="I175" i="7"/>
  <c r="H175" i="7" s="1"/>
  <c r="I190" i="7"/>
  <c r="I193" i="7"/>
  <c r="H193" i="7" s="1"/>
  <c r="I199" i="7"/>
  <c r="H199" i="7" s="1"/>
  <c r="I202" i="7"/>
  <c r="H202" i="7" s="1"/>
  <c r="I181" i="7"/>
  <c r="P157" i="7"/>
  <c r="I144" i="7"/>
  <c r="K135" i="7"/>
  <c r="N129" i="7"/>
  <c r="O126" i="7"/>
  <c r="N123" i="7"/>
  <c r="P108" i="7"/>
  <c r="M108" i="7" s="1"/>
  <c r="O157" i="7"/>
  <c r="P117" i="7"/>
  <c r="M117" i="7" s="1"/>
  <c r="O114" i="7"/>
  <c r="M114" i="7" s="1"/>
  <c r="N96" i="7"/>
  <c r="M96" i="7" s="1"/>
  <c r="I99" i="7"/>
  <c r="N120" i="7"/>
  <c r="N138" i="7"/>
  <c r="M138" i="7" s="1"/>
  <c r="I160" i="7"/>
  <c r="N163" i="7"/>
  <c r="J163" i="7"/>
  <c r="H163" i="7" s="1"/>
  <c r="N166" i="7"/>
  <c r="M166" i="7" s="1"/>
  <c r="I169" i="7"/>
  <c r="N169" i="7"/>
  <c r="M169" i="7" s="1"/>
  <c r="O172" i="7"/>
  <c r="N172" i="7"/>
  <c r="M172" i="7" s="1"/>
  <c r="N175" i="7"/>
  <c r="M175" i="7" s="1"/>
  <c r="I184" i="7"/>
  <c r="N208" i="7"/>
  <c r="M208" i="7" s="1"/>
  <c r="I233" i="7"/>
  <c r="I236" i="7"/>
  <c r="I245" i="7"/>
  <c r="O245" i="7"/>
  <c r="N248" i="7"/>
  <c r="I251" i="7"/>
  <c r="I254" i="7"/>
  <c r="I260" i="7"/>
  <c r="O260" i="7"/>
  <c r="M260" i="7" s="1"/>
  <c r="I263" i="7"/>
  <c r="H263" i="7" s="1"/>
  <c r="I269" i="7"/>
  <c r="I272" i="7"/>
  <c r="I278" i="7"/>
  <c r="I281" i="7"/>
  <c r="I287" i="7"/>
  <c r="I290" i="7"/>
  <c r="H290" i="7" s="1"/>
  <c r="I296" i="7"/>
  <c r="J235" i="7"/>
  <c r="H235" i="7" s="1"/>
  <c r="O238" i="7"/>
  <c r="J244" i="7"/>
  <c r="J247" i="7"/>
  <c r="H247" i="7" s="1"/>
  <c r="J253" i="7"/>
  <c r="J256" i="7"/>
  <c r="O259" i="7"/>
  <c r="J262" i="7"/>
  <c r="J265" i="7"/>
  <c r="H265" i="7" s="1"/>
  <c r="J268" i="7"/>
  <c r="J271" i="7"/>
  <c r="J274" i="7"/>
  <c r="H274" i="7" s="1"/>
  <c r="J277" i="7"/>
  <c r="J280" i="7"/>
  <c r="J283" i="7"/>
  <c r="H283" i="7" s="1"/>
  <c r="J286" i="7"/>
  <c r="J289" i="7"/>
  <c r="H289" i="7" s="1"/>
  <c r="J292" i="7"/>
  <c r="J295" i="7"/>
  <c r="J298" i="7"/>
  <c r="J301" i="7"/>
  <c r="P312" i="7"/>
  <c r="K324" i="7"/>
  <c r="K332" i="7"/>
  <c r="K336" i="7"/>
  <c r="K348" i="7"/>
  <c r="K356" i="7"/>
  <c r="K368" i="7"/>
  <c r="J310" i="7"/>
  <c r="J334" i="7"/>
  <c r="J358" i="7"/>
  <c r="P314" i="7"/>
  <c r="P318" i="7"/>
  <c r="K326" i="7"/>
  <c r="K330" i="7"/>
  <c r="K338" i="7"/>
  <c r="K342" i="7"/>
  <c r="P354" i="7"/>
  <c r="K362" i="7"/>
  <c r="K366" i="7"/>
  <c r="K374" i="7"/>
  <c r="O367" i="7"/>
  <c r="P374" i="7"/>
  <c r="K318" i="7"/>
  <c r="K314" i="7"/>
  <c r="O310" i="7"/>
  <c r="O343" i="7"/>
  <c r="P341" i="7"/>
  <c r="P330" i="7"/>
  <c r="P317" i="7"/>
  <c r="P315" i="7"/>
  <c r="O358" i="7"/>
  <c r="P356" i="7"/>
  <c r="O319" i="7"/>
  <c r="O313" i="7"/>
  <c r="P311" i="7"/>
  <c r="O328" i="7"/>
  <c r="P348" i="7"/>
  <c r="O337" i="7"/>
  <c r="P335" i="7"/>
  <c r="P333" i="7"/>
  <c r="P326" i="7"/>
  <c r="P371" i="7"/>
  <c r="P365" i="7"/>
  <c r="P324" i="7"/>
  <c r="M271" i="7"/>
  <c r="H292" i="7"/>
  <c r="M298" i="7"/>
  <c r="M241" i="7"/>
  <c r="H233" i="7"/>
  <c r="H272" i="7"/>
  <c r="H278" i="7"/>
  <c r="H257" i="7"/>
  <c r="N289" i="7"/>
  <c r="M289" i="7" s="1"/>
  <c r="N262" i="7"/>
  <c r="M262" i="7" s="1"/>
  <c r="H259" i="7"/>
  <c r="M296" i="7"/>
  <c r="O235" i="7"/>
  <c r="K296" i="7"/>
  <c r="P292" i="7"/>
  <c r="K287" i="7"/>
  <c r="H287" i="7" s="1"/>
  <c r="P283" i="7"/>
  <c r="M283" i="7" s="1"/>
  <c r="K278" i="7"/>
  <c r="P274" i="7"/>
  <c r="K269" i="7"/>
  <c r="P265" i="7"/>
  <c r="K260" i="7"/>
  <c r="P256" i="7"/>
  <c r="H255" i="7"/>
  <c r="N251" i="7"/>
  <c r="M251" i="7" s="1"/>
  <c r="N244" i="7"/>
  <c r="M244" i="7" s="1"/>
  <c r="O242" i="7"/>
  <c r="M242" i="7" s="1"/>
  <c r="I239" i="7"/>
  <c r="H239" i="7" s="1"/>
  <c r="N235" i="7"/>
  <c r="P233" i="7"/>
  <c r="O301" i="7"/>
  <c r="P299" i="7"/>
  <c r="I298" i="7"/>
  <c r="H298" i="7" s="1"/>
  <c r="J296" i="7"/>
  <c r="O292" i="7"/>
  <c r="P290" i="7"/>
  <c r="J287" i="7"/>
  <c r="O283" i="7"/>
  <c r="P281" i="7"/>
  <c r="I280" i="7"/>
  <c r="H280" i="7" s="1"/>
  <c r="J278" i="7"/>
  <c r="O274" i="7"/>
  <c r="P272" i="7"/>
  <c r="I271" i="7"/>
  <c r="J269" i="7"/>
  <c r="H269" i="7" s="1"/>
  <c r="O265" i="7"/>
  <c r="P263" i="7"/>
  <c r="J260" i="7"/>
  <c r="H260" i="7" s="1"/>
  <c r="O256" i="7"/>
  <c r="P254" i="7"/>
  <c r="I253" i="7"/>
  <c r="K251" i="7"/>
  <c r="N242" i="7"/>
  <c r="O233" i="7"/>
  <c r="M269" i="7"/>
  <c r="O244" i="7"/>
  <c r="N301" i="7"/>
  <c r="O299" i="7"/>
  <c r="N292" i="7"/>
  <c r="O290" i="7"/>
  <c r="N283" i="7"/>
  <c r="O281" i="7"/>
  <c r="H276" i="7"/>
  <c r="N274" i="7"/>
  <c r="O272" i="7"/>
  <c r="N265" i="7"/>
  <c r="O263" i="7"/>
  <c r="N256" i="7"/>
  <c r="O254" i="7"/>
  <c r="J251" i="7"/>
  <c r="O247" i="7"/>
  <c r="M247" i="7" s="1"/>
  <c r="K242" i="7"/>
  <c r="H242" i="7" s="1"/>
  <c r="P238" i="7"/>
  <c r="M238" i="7" s="1"/>
  <c r="H237" i="7"/>
  <c r="N233" i="7"/>
  <c r="M233" i="7" s="1"/>
  <c r="M287" i="7"/>
  <c r="M278" i="7"/>
  <c r="N299" i="7"/>
  <c r="N290" i="7"/>
  <c r="N281" i="7"/>
  <c r="N272" i="7"/>
  <c r="M272" i="7" s="1"/>
  <c r="N263" i="7"/>
  <c r="N254" i="7"/>
  <c r="P245" i="7"/>
  <c r="M245" i="7" s="1"/>
  <c r="P236" i="7"/>
  <c r="K233" i="7"/>
  <c r="P293" i="7"/>
  <c r="P275" i="7"/>
  <c r="J272" i="7"/>
  <c r="O268" i="7"/>
  <c r="M268" i="7" s="1"/>
  <c r="P257" i="7"/>
  <c r="J254" i="7"/>
  <c r="H254" i="7" s="1"/>
  <c r="N245" i="7"/>
  <c r="N236" i="7"/>
  <c r="H277" i="7"/>
  <c r="J290" i="7"/>
  <c r="J281" i="7"/>
  <c r="H281" i="7" s="1"/>
  <c r="J263" i="7"/>
  <c r="O302" i="7"/>
  <c r="I299" i="7"/>
  <c r="H299" i="7" s="1"/>
  <c r="O293" i="7"/>
  <c r="O284" i="7"/>
  <c r="O275" i="7"/>
  <c r="O266" i="7"/>
  <c r="N259" i="7"/>
  <c r="M259" i="7" s="1"/>
  <c r="O257" i="7"/>
  <c r="O250" i="7"/>
  <c r="P248" i="7"/>
  <c r="M248" i="7" s="1"/>
  <c r="K245" i="7"/>
  <c r="P241" i="7"/>
  <c r="J238" i="7"/>
  <c r="K236" i="7"/>
  <c r="O286" i="7"/>
  <c r="O277" i="7"/>
  <c r="N302" i="7"/>
  <c r="N293" i="7"/>
  <c r="M293" i="7" s="1"/>
  <c r="N284" i="7"/>
  <c r="M284" i="7" s="1"/>
  <c r="N275" i="7"/>
  <c r="M275" i="7" s="1"/>
  <c r="N266" i="7"/>
  <c r="M266" i="7" s="1"/>
  <c r="K259" i="7"/>
  <c r="N257" i="7"/>
  <c r="N250" i="7"/>
  <c r="O248" i="7"/>
  <c r="J245" i="7"/>
  <c r="O241" i="7"/>
  <c r="P239" i="7"/>
  <c r="M239" i="7" s="1"/>
  <c r="J236" i="7"/>
  <c r="H236" i="7" s="1"/>
  <c r="H268" i="7"/>
  <c r="M295" i="7"/>
  <c r="M277" i="7"/>
  <c r="P302" i="7"/>
  <c r="O295" i="7"/>
  <c r="P284" i="7"/>
  <c r="P266" i="7"/>
  <c r="H261" i="7"/>
  <c r="M177" i="7"/>
  <c r="H169" i="7"/>
  <c r="H181" i="7"/>
  <c r="M211" i="7"/>
  <c r="O225" i="7"/>
  <c r="J222" i="7"/>
  <c r="O216" i="7"/>
  <c r="J213" i="7"/>
  <c r="O207" i="7"/>
  <c r="J204" i="7"/>
  <c r="O198" i="7"/>
  <c r="J195" i="7"/>
  <c r="M191" i="7"/>
  <c r="O189" i="7"/>
  <c r="J186" i="7"/>
  <c r="M182" i="7"/>
  <c r="O180" i="7"/>
  <c r="J177" i="7"/>
  <c r="O171" i="7"/>
  <c r="J168" i="7"/>
  <c r="O162" i="7"/>
  <c r="J159" i="7"/>
  <c r="H159" i="7" s="1"/>
  <c r="M220" i="7"/>
  <c r="N225" i="7"/>
  <c r="I222" i="7"/>
  <c r="N216" i="7"/>
  <c r="M216" i="7" s="1"/>
  <c r="I213" i="7"/>
  <c r="N207" i="7"/>
  <c r="M207" i="7" s="1"/>
  <c r="I204" i="7"/>
  <c r="H204" i="7" s="1"/>
  <c r="N198" i="7"/>
  <c r="I195" i="7"/>
  <c r="N189" i="7"/>
  <c r="I186" i="7"/>
  <c r="H186" i="7" s="1"/>
  <c r="N180" i="7"/>
  <c r="I177" i="7"/>
  <c r="H177" i="7" s="1"/>
  <c r="N171" i="7"/>
  <c r="I168" i="7"/>
  <c r="H168" i="7" s="1"/>
  <c r="N162" i="7"/>
  <c r="M162" i="7" s="1"/>
  <c r="I159" i="7"/>
  <c r="H184" i="7"/>
  <c r="H166" i="7"/>
  <c r="K225" i="7"/>
  <c r="P219" i="7"/>
  <c r="K216" i="7"/>
  <c r="H216" i="7" s="1"/>
  <c r="P210" i="7"/>
  <c r="K207" i="7"/>
  <c r="P201" i="7"/>
  <c r="K198" i="7"/>
  <c r="P192" i="7"/>
  <c r="K189" i="7"/>
  <c r="P183" i="7"/>
  <c r="K180" i="7"/>
  <c r="P174" i="7"/>
  <c r="K171" i="7"/>
  <c r="P165" i="7"/>
  <c r="K162" i="7"/>
  <c r="H162" i="7" s="1"/>
  <c r="M160" i="7"/>
  <c r="H217" i="7"/>
  <c r="J225" i="7"/>
  <c r="O219" i="7"/>
  <c r="J216" i="7"/>
  <c r="O210" i="7"/>
  <c r="J207" i="7"/>
  <c r="O201" i="7"/>
  <c r="O192" i="7"/>
  <c r="J189" i="7"/>
  <c r="O183" i="7"/>
  <c r="J180" i="7"/>
  <c r="H180" i="7" s="1"/>
  <c r="O174" i="7"/>
  <c r="J171" i="7"/>
  <c r="O165" i="7"/>
  <c r="J162" i="7"/>
  <c r="M158" i="7"/>
  <c r="H172" i="7"/>
  <c r="M194" i="7"/>
  <c r="N219" i="7"/>
  <c r="N210" i="7"/>
  <c r="N201" i="7"/>
  <c r="M201" i="7" s="1"/>
  <c r="I198" i="7"/>
  <c r="N192" i="7"/>
  <c r="N183" i="7"/>
  <c r="M183" i="7" s="1"/>
  <c r="N174" i="7"/>
  <c r="J169" i="7"/>
  <c r="N165" i="7"/>
  <c r="P163" i="7"/>
  <c r="J160" i="7"/>
  <c r="H160" i="7" s="1"/>
  <c r="M193" i="7"/>
  <c r="H223" i="7"/>
  <c r="H214" i="7"/>
  <c r="H205" i="7"/>
  <c r="H196" i="7"/>
  <c r="H187" i="7"/>
  <c r="H178" i="7"/>
  <c r="O163" i="7"/>
  <c r="H190" i="7"/>
  <c r="H140" i="7"/>
  <c r="H134" i="7"/>
  <c r="M151" i="7"/>
  <c r="M142" i="7"/>
  <c r="H93" i="7"/>
  <c r="H151" i="7"/>
  <c r="J149" i="7"/>
  <c r="P143" i="7"/>
  <c r="M143" i="7" s="1"/>
  <c r="I137" i="7"/>
  <c r="H137" i="7" s="1"/>
  <c r="M133" i="7"/>
  <c r="O131" i="7"/>
  <c r="P125" i="7"/>
  <c r="I122" i="7"/>
  <c r="M118" i="7"/>
  <c r="O116" i="7"/>
  <c r="H111" i="7"/>
  <c r="K107" i="7"/>
  <c r="O101" i="7"/>
  <c r="J98" i="7"/>
  <c r="O92" i="7"/>
  <c r="H87" i="7"/>
  <c r="H85" i="7"/>
  <c r="K83" i="7"/>
  <c r="O143" i="7"/>
  <c r="K140" i="7"/>
  <c r="N131" i="7"/>
  <c r="M127" i="7"/>
  <c r="O125" i="7"/>
  <c r="N116" i="7"/>
  <c r="M116" i="7" s="1"/>
  <c r="P110" i="7"/>
  <c r="J107" i="7"/>
  <c r="H107" i="7" s="1"/>
  <c r="N101" i="7"/>
  <c r="M101" i="7" s="1"/>
  <c r="N92" i="7"/>
  <c r="M90" i="7"/>
  <c r="P86" i="7"/>
  <c r="J83" i="7"/>
  <c r="N143" i="7"/>
  <c r="J140" i="7"/>
  <c r="K131" i="7"/>
  <c r="N125" i="7"/>
  <c r="K116" i="7"/>
  <c r="O110" i="7"/>
  <c r="H105" i="7"/>
  <c r="P95" i="7"/>
  <c r="K92" i="7"/>
  <c r="O86" i="7"/>
  <c r="K143" i="7"/>
  <c r="P134" i="7"/>
  <c r="J131" i="7"/>
  <c r="K125" i="7"/>
  <c r="M121" i="7"/>
  <c r="P119" i="7"/>
  <c r="J116" i="7"/>
  <c r="H116" i="7" s="1"/>
  <c r="N110" i="7"/>
  <c r="P104" i="7"/>
  <c r="K101" i="7"/>
  <c r="O95" i="7"/>
  <c r="J92" i="7"/>
  <c r="N86" i="7"/>
  <c r="M86" i="7" s="1"/>
  <c r="P82" i="7"/>
  <c r="P146" i="7"/>
  <c r="J143" i="7"/>
  <c r="O134" i="7"/>
  <c r="H129" i="7"/>
  <c r="J125" i="7"/>
  <c r="H125" i="7" s="1"/>
  <c r="O119" i="7"/>
  <c r="H114" i="7"/>
  <c r="K110" i="7"/>
  <c r="O104" i="7"/>
  <c r="J101" i="7"/>
  <c r="N95" i="7"/>
  <c r="K86" i="7"/>
  <c r="O82" i="7"/>
  <c r="M148" i="7"/>
  <c r="O146" i="7"/>
  <c r="N134" i="7"/>
  <c r="M134" i="7" s="1"/>
  <c r="P128" i="7"/>
  <c r="N119" i="7"/>
  <c r="P113" i="7"/>
  <c r="J110" i="7"/>
  <c r="N104" i="7"/>
  <c r="J86" i="7"/>
  <c r="N146" i="7"/>
  <c r="K134" i="7"/>
  <c r="O128" i="7"/>
  <c r="M128" i="7" s="1"/>
  <c r="H123" i="7"/>
  <c r="O113" i="7"/>
  <c r="M113" i="7" s="1"/>
  <c r="K104" i="7"/>
  <c r="H104" i="7" s="1"/>
  <c r="K95" i="7"/>
  <c r="H95" i="7" s="1"/>
  <c r="P89" i="7"/>
  <c r="J80" i="7"/>
  <c r="H61" i="7"/>
  <c r="H71" i="7"/>
  <c r="H44" i="7"/>
  <c r="O10" i="7"/>
  <c r="M10" i="7" s="1"/>
  <c r="I73" i="7"/>
  <c r="J71" i="7"/>
  <c r="K67" i="7"/>
  <c r="N65" i="7"/>
  <c r="I62" i="7"/>
  <c r="J58" i="7"/>
  <c r="N56" i="7"/>
  <c r="O52" i="7"/>
  <c r="P50" i="7"/>
  <c r="J47" i="7"/>
  <c r="N43" i="7"/>
  <c r="M43" i="7" s="1"/>
  <c r="N41" i="7"/>
  <c r="M41" i="7" s="1"/>
  <c r="P37" i="7"/>
  <c r="J34" i="7"/>
  <c r="K32" i="7"/>
  <c r="O28" i="7"/>
  <c r="P26" i="7"/>
  <c r="I23" i="7"/>
  <c r="J19" i="7"/>
  <c r="K17" i="7"/>
  <c r="O13" i="7"/>
  <c r="O11" i="7"/>
  <c r="I8" i="7"/>
  <c r="H6" i="7"/>
  <c r="O74" i="7"/>
  <c r="P74" i="7"/>
  <c r="I71" i="7"/>
  <c r="J67" i="7"/>
  <c r="P61" i="7"/>
  <c r="P59" i="7"/>
  <c r="I58" i="7"/>
  <c r="H58" i="7" s="1"/>
  <c r="K56" i="7"/>
  <c r="H56" i="7" s="1"/>
  <c r="N52" i="7"/>
  <c r="M52" i="7" s="1"/>
  <c r="O50" i="7"/>
  <c r="M50" i="7" s="1"/>
  <c r="I47" i="7"/>
  <c r="K43" i="7"/>
  <c r="O37" i="7"/>
  <c r="P35" i="7"/>
  <c r="I34" i="7"/>
  <c r="H34" i="7" s="1"/>
  <c r="J32" i="7"/>
  <c r="N28" i="7"/>
  <c r="M28" i="7" s="1"/>
  <c r="O26" i="7"/>
  <c r="M26" i="7" s="1"/>
  <c r="P22" i="7"/>
  <c r="M22" i="7" s="1"/>
  <c r="I19" i="7"/>
  <c r="J17" i="7"/>
  <c r="N13" i="7"/>
  <c r="M13" i="7" s="1"/>
  <c r="N11" i="7"/>
  <c r="P7" i="7"/>
  <c r="P5" i="7"/>
  <c r="K5" i="7"/>
  <c r="N74" i="7"/>
  <c r="M74" i="7" s="1"/>
  <c r="J37" i="7"/>
  <c r="H37" i="7" s="1"/>
  <c r="K22" i="7"/>
  <c r="I13" i="7"/>
  <c r="K7" i="7"/>
  <c r="J74" i="7"/>
  <c r="N68" i="7"/>
  <c r="M68" i="7" s="1"/>
  <c r="P64" i="7"/>
  <c r="J61" i="7"/>
  <c r="K59" i="7"/>
  <c r="O55" i="7"/>
  <c r="P53" i="7"/>
  <c r="M53" i="7" s="1"/>
  <c r="I52" i="7"/>
  <c r="H52" i="7" s="1"/>
  <c r="O44" i="7"/>
  <c r="P40" i="7"/>
  <c r="J35" i="7"/>
  <c r="N31" i="7"/>
  <c r="O29" i="7"/>
  <c r="H24" i="7"/>
  <c r="J22" i="7"/>
  <c r="K20" i="7"/>
  <c r="H20" i="7" s="1"/>
  <c r="N16" i="7"/>
  <c r="O14" i="7"/>
  <c r="M12" i="7"/>
  <c r="I11" i="7"/>
  <c r="H11" i="7" s="1"/>
  <c r="J7" i="7"/>
  <c r="J5" i="7"/>
  <c r="H43" i="7"/>
  <c r="H26" i="7"/>
  <c r="K74" i="7"/>
  <c r="H74" i="7" s="1"/>
  <c r="H41" i="7"/>
  <c r="O31" i="7"/>
  <c r="I28" i="7"/>
  <c r="H28" i="7" s="1"/>
  <c r="M20" i="7"/>
  <c r="O16" i="7"/>
  <c r="M75" i="7"/>
  <c r="K70" i="7"/>
  <c r="K68" i="7"/>
  <c r="H68" i="7" s="1"/>
  <c r="O64" i="7"/>
  <c r="H63" i="7"/>
  <c r="N55" i="7"/>
  <c r="O53" i="7"/>
  <c r="P49" i="7"/>
  <c r="K46" i="7"/>
  <c r="N44" i="7"/>
  <c r="M42" i="7"/>
  <c r="O40" i="7"/>
  <c r="P38" i="7"/>
  <c r="M36" i="7"/>
  <c r="K31" i="7"/>
  <c r="N29" i="7"/>
  <c r="M29" i="7" s="1"/>
  <c r="P25" i="7"/>
  <c r="P23" i="7"/>
  <c r="N14" i="7"/>
  <c r="P10" i="7"/>
  <c r="H45" i="7"/>
  <c r="K16" i="7"/>
  <c r="P71" i="7"/>
  <c r="P58" i="7"/>
  <c r="M58" i="7" s="1"/>
  <c r="J55" i="7"/>
  <c r="K53" i="7"/>
  <c r="N49" i="7"/>
  <c r="O47" i="7"/>
  <c r="J44" i="7"/>
  <c r="K40" i="7"/>
  <c r="N38" i="7"/>
  <c r="M38" i="7" s="1"/>
  <c r="O34" i="7"/>
  <c r="N25" i="7"/>
  <c r="M25" i="7" s="1"/>
  <c r="N23" i="7"/>
  <c r="P19" i="7"/>
  <c r="J16" i="7"/>
  <c r="K14" i="7"/>
  <c r="N10" i="7"/>
  <c r="O8" i="7"/>
  <c r="H67" i="7"/>
  <c r="J31" i="7"/>
  <c r="N73" i="7"/>
  <c r="M73" i="7" s="1"/>
  <c r="O71" i="7"/>
  <c r="P67" i="7"/>
  <c r="K64" i="7"/>
  <c r="N62" i="7"/>
  <c r="O58" i="7"/>
  <c r="J53" i="7"/>
  <c r="K49" i="7"/>
  <c r="N47" i="7"/>
  <c r="J40" i="7"/>
  <c r="K38" i="7"/>
  <c r="N34" i="7"/>
  <c r="M34" i="7" s="1"/>
  <c r="O32" i="7"/>
  <c r="M32" i="7" s="1"/>
  <c r="J29" i="7"/>
  <c r="K25" i="7"/>
  <c r="H25" i="7" s="1"/>
  <c r="O19" i="7"/>
  <c r="P17" i="7"/>
  <c r="J14" i="7"/>
  <c r="K10" i="7"/>
  <c r="N8" i="7"/>
  <c r="M8" i="7" s="1"/>
  <c r="P34" i="7"/>
  <c r="P32" i="7"/>
  <c r="K73" i="7"/>
  <c r="N71" i="7"/>
  <c r="M71" i="7" s="1"/>
  <c r="O67" i="7"/>
  <c r="P65" i="7"/>
  <c r="J64" i="7"/>
  <c r="K62" i="7"/>
  <c r="H62" i="7" s="1"/>
  <c r="N58" i="7"/>
  <c r="P56" i="7"/>
  <c r="J49" i="7"/>
  <c r="H49" i="7" s="1"/>
  <c r="P43" i="7"/>
  <c r="P41" i="7"/>
  <c r="I40" i="7"/>
  <c r="H40" i="7" s="1"/>
  <c r="J38" i="7"/>
  <c r="I29" i="7"/>
  <c r="J25" i="7"/>
  <c r="K23" i="7"/>
  <c r="N19" i="7"/>
  <c r="O17" i="7"/>
  <c r="M17" i="7" s="1"/>
  <c r="J10" i="7"/>
  <c r="K8" i="7"/>
  <c r="O25" i="7"/>
  <c r="O73" i="7"/>
  <c r="O62" i="7"/>
  <c r="M54" i="7"/>
  <c r="M221" i="7"/>
  <c r="M212" i="7"/>
  <c r="H132" i="7"/>
  <c r="H96" i="7"/>
  <c r="H232" i="7"/>
  <c r="H144" i="7"/>
  <c r="H42" i="7"/>
  <c r="M115" i="7"/>
  <c r="H60" i="7"/>
  <c r="H253" i="7"/>
  <c r="M226" i="7"/>
  <c r="M217" i="7"/>
  <c r="M199" i="7"/>
  <c r="M190" i="7"/>
  <c r="M181" i="7"/>
  <c r="M163" i="7"/>
  <c r="M99" i="7"/>
  <c r="M254" i="7"/>
  <c r="H135" i="7"/>
  <c r="H119" i="7"/>
  <c r="M63" i="7"/>
  <c r="M45" i="7"/>
  <c r="H256" i="7"/>
  <c r="H238" i="7"/>
  <c r="H219" i="7"/>
  <c r="H210" i="7"/>
  <c r="H201" i="7"/>
  <c r="H192" i="7"/>
  <c r="H174" i="7"/>
  <c r="H156" i="7"/>
  <c r="H117" i="7"/>
  <c r="M61" i="7"/>
  <c r="M257" i="7"/>
  <c r="H226" i="7"/>
  <c r="H208" i="7"/>
  <c r="M136" i="7"/>
  <c r="H99" i="7"/>
  <c r="H127" i="7"/>
  <c r="M107" i="7"/>
  <c r="H81" i="7"/>
  <c r="H70" i="7"/>
  <c r="H262" i="7"/>
  <c r="H244" i="7"/>
  <c r="H195" i="7"/>
  <c r="H150" i="7"/>
  <c r="H220" i="7"/>
  <c r="H211" i="7"/>
  <c r="H141" i="7"/>
  <c r="H109" i="7"/>
  <c r="M120" i="7"/>
  <c r="M102" i="7"/>
  <c r="M84" i="7"/>
  <c r="H50" i="7"/>
  <c r="H122" i="7"/>
  <c r="M69" i="7"/>
  <c r="M123" i="7"/>
  <c r="M105" i="7"/>
  <c r="M87" i="7"/>
  <c r="H92" i="7"/>
  <c r="M57" i="7"/>
  <c r="M129" i="7"/>
  <c r="M111" i="7"/>
  <c r="M93" i="7"/>
  <c r="M39" i="7"/>
  <c r="H4" i="7"/>
  <c r="H222" i="7" l="1"/>
  <c r="M243" i="7"/>
  <c r="H72" i="7"/>
  <c r="H300" i="7"/>
  <c r="M288" i="7"/>
  <c r="H191" i="7"/>
  <c r="M67" i="7"/>
  <c r="H7" i="7"/>
  <c r="H19" i="7"/>
  <c r="H47" i="7"/>
  <c r="H143" i="7"/>
  <c r="H98" i="7"/>
  <c r="M236" i="7"/>
  <c r="M263" i="7"/>
  <c r="M297" i="7"/>
  <c r="H48" i="7"/>
  <c r="H297" i="7"/>
  <c r="H161" i="7"/>
  <c r="M91" i="7"/>
  <c r="H82" i="7"/>
  <c r="H30" i="7"/>
  <c r="H69" i="7"/>
  <c r="M40" i="7"/>
  <c r="H73" i="7"/>
  <c r="H46" i="7"/>
  <c r="H245" i="7"/>
  <c r="M126" i="7"/>
  <c r="H66" i="7"/>
  <c r="M252" i="7"/>
  <c r="M100" i="7"/>
  <c r="H16" i="7"/>
  <c r="M14" i="7"/>
  <c r="M198" i="7"/>
  <c r="H271" i="7"/>
  <c r="H164" i="7"/>
  <c r="M237" i="7"/>
  <c r="H75" i="7"/>
  <c r="H33" i="7"/>
  <c r="M273" i="7"/>
  <c r="H185" i="7"/>
  <c r="H296" i="7"/>
  <c r="H171" i="7"/>
  <c r="H225" i="7"/>
  <c r="H200" i="7"/>
  <c r="M300" i="7"/>
  <c r="H258" i="7"/>
  <c r="H249" i="7"/>
  <c r="H100" i="7"/>
  <c r="H54" i="7"/>
  <c r="H13" i="7"/>
  <c r="H106" i="7"/>
  <c r="H29" i="7"/>
  <c r="M59" i="7"/>
  <c r="H251" i="7"/>
  <c r="H101" i="7"/>
  <c r="H252" i="7"/>
  <c r="M197" i="7"/>
  <c r="M65" i="7"/>
  <c r="H10" i="7"/>
  <c r="H53" i="7"/>
  <c r="M192" i="7"/>
  <c r="H270" i="7"/>
  <c r="M282" i="7"/>
  <c r="H51" i="7"/>
  <c r="M294" i="7"/>
  <c r="H246" i="7"/>
  <c r="H194" i="7"/>
  <c r="M106" i="7"/>
  <c r="H21" i="7"/>
  <c r="H64" i="7"/>
  <c r="H131" i="7"/>
  <c r="H31" i="7"/>
  <c r="H86" i="7"/>
  <c r="M286" i="7"/>
  <c r="M70" i="7"/>
  <c r="H285" i="7"/>
  <c r="M261" i="7"/>
  <c r="M47" i="7"/>
  <c r="M35" i="7"/>
  <c r="M92" i="7"/>
  <c r="H198" i="7"/>
  <c r="H207" i="7"/>
  <c r="H213" i="7"/>
  <c r="M46" i="7"/>
  <c r="H88" i="7"/>
  <c r="H267" i="7"/>
  <c r="H118" i="7"/>
  <c r="M292" i="7"/>
  <c r="M281" i="7"/>
  <c r="M256" i="7"/>
  <c r="M290" i="7"/>
  <c r="M302" i="7"/>
  <c r="M299" i="7"/>
  <c r="M250" i="7"/>
  <c r="M265" i="7"/>
  <c r="M301" i="7"/>
  <c r="M274" i="7"/>
  <c r="M235" i="7"/>
  <c r="M174" i="7"/>
  <c r="M210" i="7"/>
  <c r="M219" i="7"/>
  <c r="M171" i="7"/>
  <c r="M225" i="7"/>
  <c r="M165" i="7"/>
  <c r="M189" i="7"/>
  <c r="M180" i="7"/>
  <c r="M95" i="7"/>
  <c r="M131" i="7"/>
  <c r="M104" i="7"/>
  <c r="M110" i="7"/>
  <c r="M125" i="7"/>
  <c r="M146" i="7"/>
  <c r="M119" i="7"/>
  <c r="H38" i="7"/>
  <c r="H5" i="7"/>
  <c r="M16" i="7"/>
  <c r="M56" i="7"/>
  <c r="H22" i="7"/>
  <c r="M44" i="7"/>
  <c r="H8" i="7"/>
  <c r="M55" i="7"/>
  <c r="M19" i="7"/>
  <c r="H32" i="7"/>
  <c r="H17" i="7"/>
  <c r="M49" i="7"/>
  <c r="H14" i="7"/>
  <c r="H23" i="7"/>
  <c r="M31" i="7"/>
  <c r="M62" i="7"/>
  <c r="M23" i="7"/>
  <c r="M11" i="7"/>
  <c r="AC74" i="6" l="1"/>
  <c r="AC73" i="6"/>
  <c r="AC72" i="6"/>
  <c r="AC71" i="6"/>
  <c r="AD71" i="6" s="1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W74" i="6"/>
  <c r="W73" i="6"/>
  <c r="W72" i="6"/>
  <c r="W71" i="6"/>
  <c r="W70" i="6"/>
  <c r="W69" i="6"/>
  <c r="W68" i="6"/>
  <c r="W67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AD13" i="6"/>
  <c r="AN4" i="6"/>
  <c r="AD67" i="6" s="1"/>
  <c r="AM4" i="6"/>
  <c r="X32" i="6" s="1"/>
  <c r="AL4" i="6"/>
  <c r="AK4" i="6"/>
  <c r="AJ4" i="6"/>
  <c r="X74" i="5"/>
  <c r="S74" i="5"/>
  <c r="N74" i="5"/>
  <c r="I74" i="5"/>
  <c r="D74" i="5"/>
  <c r="X73" i="5"/>
  <c r="S73" i="5"/>
  <c r="N73" i="5"/>
  <c r="I73" i="5"/>
  <c r="D73" i="5"/>
  <c r="X72" i="5"/>
  <c r="S72" i="5"/>
  <c r="N72" i="5"/>
  <c r="I72" i="5"/>
  <c r="D72" i="5"/>
  <c r="X71" i="5"/>
  <c r="S71" i="5"/>
  <c r="N71" i="5"/>
  <c r="I71" i="5"/>
  <c r="D71" i="5"/>
  <c r="X70" i="5"/>
  <c r="S70" i="5"/>
  <c r="N70" i="5"/>
  <c r="I70" i="5"/>
  <c r="D70" i="5"/>
  <c r="X69" i="5"/>
  <c r="S69" i="5"/>
  <c r="N69" i="5"/>
  <c r="I69" i="5"/>
  <c r="D69" i="5"/>
  <c r="X68" i="5"/>
  <c r="S68" i="5"/>
  <c r="N68" i="5"/>
  <c r="I68" i="5"/>
  <c r="D68" i="5"/>
  <c r="X67" i="5"/>
  <c r="S67" i="5"/>
  <c r="N67" i="5"/>
  <c r="I67" i="5"/>
  <c r="D67" i="5"/>
  <c r="X66" i="5"/>
  <c r="S66" i="5"/>
  <c r="N66" i="5"/>
  <c r="I66" i="5"/>
  <c r="D66" i="5"/>
  <c r="X65" i="5"/>
  <c r="S65" i="5"/>
  <c r="N65" i="5"/>
  <c r="I65" i="5"/>
  <c r="D65" i="5"/>
  <c r="X64" i="5"/>
  <c r="S64" i="5"/>
  <c r="N64" i="5"/>
  <c r="I64" i="5"/>
  <c r="D64" i="5"/>
  <c r="X63" i="5"/>
  <c r="S63" i="5"/>
  <c r="N63" i="5"/>
  <c r="I63" i="5"/>
  <c r="D63" i="5"/>
  <c r="X62" i="5"/>
  <c r="S62" i="5"/>
  <c r="N62" i="5"/>
  <c r="I62" i="5"/>
  <c r="D62" i="5"/>
  <c r="X61" i="5"/>
  <c r="S61" i="5"/>
  <c r="N61" i="5"/>
  <c r="I61" i="5"/>
  <c r="D61" i="5"/>
  <c r="X60" i="5"/>
  <c r="S60" i="5"/>
  <c r="N60" i="5"/>
  <c r="I60" i="5"/>
  <c r="D60" i="5"/>
  <c r="X59" i="5"/>
  <c r="S59" i="5"/>
  <c r="N59" i="5"/>
  <c r="I59" i="5"/>
  <c r="D59" i="5"/>
  <c r="X58" i="5"/>
  <c r="S58" i="5"/>
  <c r="N58" i="5"/>
  <c r="I58" i="5"/>
  <c r="D58" i="5"/>
  <c r="X57" i="5"/>
  <c r="S57" i="5"/>
  <c r="N57" i="5"/>
  <c r="I57" i="5"/>
  <c r="D57" i="5"/>
  <c r="X56" i="5"/>
  <c r="S56" i="5"/>
  <c r="N56" i="5"/>
  <c r="I56" i="5"/>
  <c r="D56" i="5"/>
  <c r="X55" i="5"/>
  <c r="S55" i="5"/>
  <c r="N55" i="5"/>
  <c r="I55" i="5"/>
  <c r="D55" i="5"/>
  <c r="X54" i="5"/>
  <c r="S54" i="5"/>
  <c r="N54" i="5"/>
  <c r="I54" i="5"/>
  <c r="D54" i="5"/>
  <c r="X53" i="5"/>
  <c r="S53" i="5"/>
  <c r="N53" i="5"/>
  <c r="I53" i="5"/>
  <c r="D53" i="5"/>
  <c r="X52" i="5"/>
  <c r="S52" i="5"/>
  <c r="N52" i="5"/>
  <c r="I52" i="5"/>
  <c r="D52" i="5"/>
  <c r="X51" i="5"/>
  <c r="S51" i="5"/>
  <c r="N51" i="5"/>
  <c r="I51" i="5"/>
  <c r="D51" i="5"/>
  <c r="X50" i="5"/>
  <c r="S50" i="5"/>
  <c r="N50" i="5"/>
  <c r="I50" i="5"/>
  <c r="D50" i="5"/>
  <c r="X49" i="5"/>
  <c r="S49" i="5"/>
  <c r="N49" i="5"/>
  <c r="I49" i="5"/>
  <c r="D49" i="5"/>
  <c r="X48" i="5"/>
  <c r="S48" i="5"/>
  <c r="N48" i="5"/>
  <c r="I48" i="5"/>
  <c r="D48" i="5"/>
  <c r="X47" i="5"/>
  <c r="S47" i="5"/>
  <c r="N47" i="5"/>
  <c r="I47" i="5"/>
  <c r="D47" i="5"/>
  <c r="X46" i="5"/>
  <c r="S46" i="5"/>
  <c r="N46" i="5"/>
  <c r="I46" i="5"/>
  <c r="D46" i="5"/>
  <c r="X45" i="5"/>
  <c r="S45" i="5"/>
  <c r="N45" i="5"/>
  <c r="I45" i="5"/>
  <c r="D45" i="5"/>
  <c r="X44" i="5"/>
  <c r="S44" i="5"/>
  <c r="N44" i="5"/>
  <c r="I44" i="5"/>
  <c r="D44" i="5"/>
  <c r="X43" i="5"/>
  <c r="S43" i="5"/>
  <c r="N43" i="5"/>
  <c r="I43" i="5"/>
  <c r="D43" i="5"/>
  <c r="X42" i="5"/>
  <c r="S42" i="5"/>
  <c r="N42" i="5"/>
  <c r="I42" i="5"/>
  <c r="D42" i="5"/>
  <c r="X41" i="5"/>
  <c r="S41" i="5"/>
  <c r="N41" i="5"/>
  <c r="I41" i="5"/>
  <c r="D41" i="5"/>
  <c r="X40" i="5"/>
  <c r="S40" i="5"/>
  <c r="N40" i="5"/>
  <c r="I40" i="5"/>
  <c r="D40" i="5"/>
  <c r="X39" i="5"/>
  <c r="S39" i="5"/>
  <c r="N39" i="5"/>
  <c r="I39" i="5"/>
  <c r="D39" i="5"/>
  <c r="X38" i="5"/>
  <c r="S38" i="5"/>
  <c r="N38" i="5"/>
  <c r="I38" i="5"/>
  <c r="D38" i="5"/>
  <c r="X37" i="5"/>
  <c r="S37" i="5"/>
  <c r="N37" i="5"/>
  <c r="I37" i="5"/>
  <c r="D37" i="5"/>
  <c r="X36" i="5"/>
  <c r="S36" i="5"/>
  <c r="N36" i="5"/>
  <c r="I36" i="5"/>
  <c r="D36" i="5"/>
  <c r="X35" i="5"/>
  <c r="S35" i="5"/>
  <c r="N35" i="5"/>
  <c r="I35" i="5"/>
  <c r="D35" i="5"/>
  <c r="X34" i="5"/>
  <c r="S34" i="5"/>
  <c r="N34" i="5"/>
  <c r="I34" i="5"/>
  <c r="D34" i="5"/>
  <c r="X33" i="5"/>
  <c r="S33" i="5"/>
  <c r="N33" i="5"/>
  <c r="I33" i="5"/>
  <c r="D33" i="5"/>
  <c r="X32" i="5"/>
  <c r="S32" i="5"/>
  <c r="N32" i="5"/>
  <c r="I32" i="5"/>
  <c r="J32" i="5" s="1"/>
  <c r="D32" i="5"/>
  <c r="X31" i="5"/>
  <c r="S31" i="5"/>
  <c r="N31" i="5"/>
  <c r="I31" i="5"/>
  <c r="D31" i="5"/>
  <c r="X30" i="5"/>
  <c r="S30" i="5"/>
  <c r="N30" i="5"/>
  <c r="I30" i="5"/>
  <c r="J30" i="5" s="1"/>
  <c r="D30" i="5"/>
  <c r="X29" i="5"/>
  <c r="S29" i="5"/>
  <c r="N29" i="5"/>
  <c r="I29" i="5"/>
  <c r="D29" i="5"/>
  <c r="X28" i="5"/>
  <c r="S28" i="5"/>
  <c r="N28" i="5"/>
  <c r="I28" i="5"/>
  <c r="J28" i="5" s="1"/>
  <c r="D28" i="5"/>
  <c r="X27" i="5"/>
  <c r="S27" i="5"/>
  <c r="N27" i="5"/>
  <c r="I27" i="5"/>
  <c r="D27" i="5"/>
  <c r="X26" i="5"/>
  <c r="S26" i="5"/>
  <c r="N26" i="5"/>
  <c r="I26" i="5"/>
  <c r="J26" i="5" s="1"/>
  <c r="D26" i="5"/>
  <c r="X25" i="5"/>
  <c r="S25" i="5"/>
  <c r="N25" i="5"/>
  <c r="I25" i="5"/>
  <c r="D25" i="5"/>
  <c r="X24" i="5"/>
  <c r="S24" i="5"/>
  <c r="N24" i="5"/>
  <c r="I24" i="5"/>
  <c r="J24" i="5" s="1"/>
  <c r="D24" i="5"/>
  <c r="X23" i="5"/>
  <c r="S23" i="5"/>
  <c r="N23" i="5"/>
  <c r="I23" i="5"/>
  <c r="D23" i="5"/>
  <c r="X22" i="5"/>
  <c r="S22" i="5"/>
  <c r="N22" i="5"/>
  <c r="I22" i="5"/>
  <c r="J22" i="5" s="1"/>
  <c r="D22" i="5"/>
  <c r="X21" i="5"/>
  <c r="S21" i="5"/>
  <c r="N21" i="5"/>
  <c r="I21" i="5"/>
  <c r="D21" i="5"/>
  <c r="X20" i="5"/>
  <c r="S20" i="5"/>
  <c r="N20" i="5"/>
  <c r="I20" i="5"/>
  <c r="J20" i="5" s="1"/>
  <c r="D20" i="5"/>
  <c r="X19" i="5"/>
  <c r="S19" i="5"/>
  <c r="N19" i="5"/>
  <c r="I19" i="5"/>
  <c r="D19" i="5"/>
  <c r="X18" i="5"/>
  <c r="S18" i="5"/>
  <c r="N18" i="5"/>
  <c r="I18" i="5"/>
  <c r="J18" i="5" s="1"/>
  <c r="D18" i="5"/>
  <c r="X17" i="5"/>
  <c r="S17" i="5"/>
  <c r="N17" i="5"/>
  <c r="I17" i="5"/>
  <c r="D17" i="5"/>
  <c r="X16" i="5"/>
  <c r="S16" i="5"/>
  <c r="N16" i="5"/>
  <c r="I16" i="5"/>
  <c r="J16" i="5" s="1"/>
  <c r="D16" i="5"/>
  <c r="X15" i="5"/>
  <c r="S15" i="5"/>
  <c r="N15" i="5"/>
  <c r="I15" i="5"/>
  <c r="D15" i="5"/>
  <c r="X14" i="5"/>
  <c r="S14" i="5"/>
  <c r="N14" i="5"/>
  <c r="I14" i="5"/>
  <c r="J14" i="5" s="1"/>
  <c r="D14" i="5"/>
  <c r="X13" i="5"/>
  <c r="S13" i="5"/>
  <c r="N13" i="5"/>
  <c r="I13" i="5"/>
  <c r="D13" i="5"/>
  <c r="X12" i="5"/>
  <c r="S12" i="5"/>
  <c r="N12" i="5"/>
  <c r="I12" i="5"/>
  <c r="J12" i="5" s="1"/>
  <c r="D12" i="5"/>
  <c r="X11" i="5"/>
  <c r="S11" i="5"/>
  <c r="N11" i="5"/>
  <c r="I11" i="5"/>
  <c r="D11" i="5"/>
  <c r="X10" i="5"/>
  <c r="S10" i="5"/>
  <c r="N10" i="5"/>
  <c r="I10" i="5"/>
  <c r="J10" i="5" s="1"/>
  <c r="D10" i="5"/>
  <c r="X9" i="5"/>
  <c r="S9" i="5"/>
  <c r="N9" i="5"/>
  <c r="I9" i="5"/>
  <c r="D9" i="5"/>
  <c r="X8" i="5"/>
  <c r="S8" i="5"/>
  <c r="N8" i="5"/>
  <c r="I8" i="5"/>
  <c r="J8" i="5" s="1"/>
  <c r="D8" i="5"/>
  <c r="X7" i="5"/>
  <c r="S7" i="5"/>
  <c r="N7" i="5"/>
  <c r="I7" i="5"/>
  <c r="D7" i="5"/>
  <c r="X6" i="5"/>
  <c r="S6" i="5"/>
  <c r="N6" i="5"/>
  <c r="I6" i="5"/>
  <c r="J6" i="5" s="1"/>
  <c r="D6" i="5"/>
  <c r="X5" i="5"/>
  <c r="S5" i="5"/>
  <c r="N5" i="5"/>
  <c r="I5" i="5"/>
  <c r="D5" i="5"/>
  <c r="AI4" i="5"/>
  <c r="AH4" i="5"/>
  <c r="AG4" i="5"/>
  <c r="O45" i="5" s="1"/>
  <c r="AF4" i="5"/>
  <c r="AE4" i="5"/>
  <c r="X4" i="5"/>
  <c r="S4" i="5"/>
  <c r="N4" i="5"/>
  <c r="I4" i="5"/>
  <c r="D4" i="5"/>
  <c r="S3" i="5"/>
  <c r="N3" i="5"/>
  <c r="O3" i="5" s="1"/>
  <c r="I3" i="5"/>
  <c r="J3" i="5" s="1"/>
  <c r="D3" i="5"/>
  <c r="E3" i="5" s="1"/>
  <c r="J1" i="4"/>
  <c r="I1" i="4"/>
  <c r="H1" i="4"/>
  <c r="G1" i="4"/>
  <c r="F1" i="4"/>
  <c r="J1" i="1"/>
  <c r="I1" i="1"/>
  <c r="H1" i="1"/>
  <c r="G1" i="1"/>
  <c r="F1" i="1"/>
  <c r="AO62" i="2"/>
  <c r="AI4" i="3"/>
  <c r="Y66" i="3" s="1"/>
  <c r="AH4" i="3"/>
  <c r="AG4" i="3"/>
  <c r="AF4" i="3"/>
  <c r="AE4" i="3"/>
  <c r="Y42" i="3"/>
  <c r="Y30" i="3"/>
  <c r="Y18" i="3"/>
  <c r="O52" i="3"/>
  <c r="O51" i="3"/>
  <c r="O44" i="3"/>
  <c r="O43" i="3"/>
  <c r="O42" i="3"/>
  <c r="O30" i="3"/>
  <c r="O18" i="3"/>
  <c r="O15" i="3"/>
  <c r="O8" i="3"/>
  <c r="O6" i="3"/>
  <c r="J51" i="3"/>
  <c r="J43" i="3"/>
  <c r="J31" i="3"/>
  <c r="J30" i="3"/>
  <c r="J27" i="3"/>
  <c r="J15" i="3"/>
  <c r="J6" i="3"/>
  <c r="X74" i="3"/>
  <c r="X73" i="3"/>
  <c r="X72" i="3"/>
  <c r="X71" i="3"/>
  <c r="X70" i="3"/>
  <c r="X69" i="3"/>
  <c r="Y69" i="3" s="1"/>
  <c r="X68" i="3"/>
  <c r="Y68" i="3" s="1"/>
  <c r="X67" i="3"/>
  <c r="X66" i="3"/>
  <c r="X65" i="3"/>
  <c r="X64" i="3"/>
  <c r="X63" i="3"/>
  <c r="X62" i="3"/>
  <c r="X61" i="3"/>
  <c r="X60" i="3"/>
  <c r="X59" i="3"/>
  <c r="X58" i="3"/>
  <c r="X57" i="3"/>
  <c r="Y57" i="3" s="1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Y33" i="3" s="1"/>
  <c r="X32" i="3"/>
  <c r="X31" i="3"/>
  <c r="X30" i="3"/>
  <c r="X29" i="3"/>
  <c r="X28" i="3"/>
  <c r="X27" i="3"/>
  <c r="X26" i="3"/>
  <c r="X25" i="3"/>
  <c r="X24" i="3"/>
  <c r="X23" i="3"/>
  <c r="X22" i="3"/>
  <c r="X21" i="3"/>
  <c r="Y21" i="3" s="1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S74" i="3"/>
  <c r="S73" i="3"/>
  <c r="S72" i="3"/>
  <c r="S71" i="3"/>
  <c r="S70" i="3"/>
  <c r="T70" i="3" s="1"/>
  <c r="S69" i="3"/>
  <c r="T69" i="3" s="1"/>
  <c r="S68" i="3"/>
  <c r="S67" i="3"/>
  <c r="S66" i="3"/>
  <c r="S65" i="3"/>
  <c r="S64" i="3"/>
  <c r="S63" i="3"/>
  <c r="S62" i="3"/>
  <c r="S61" i="3"/>
  <c r="S60" i="3"/>
  <c r="S59" i="3"/>
  <c r="S58" i="3"/>
  <c r="T58" i="3" s="1"/>
  <c r="S57" i="3"/>
  <c r="T57" i="3" s="1"/>
  <c r="S56" i="3"/>
  <c r="S55" i="3"/>
  <c r="S54" i="3"/>
  <c r="S53" i="3"/>
  <c r="S52" i="3"/>
  <c r="S51" i="3"/>
  <c r="S50" i="3"/>
  <c r="S49" i="3"/>
  <c r="S48" i="3"/>
  <c r="S47" i="3"/>
  <c r="S46" i="3"/>
  <c r="T46" i="3" s="1"/>
  <c r="S45" i="3"/>
  <c r="T45" i="3" s="1"/>
  <c r="S44" i="3"/>
  <c r="S43" i="3"/>
  <c r="S42" i="3"/>
  <c r="S41" i="3"/>
  <c r="S40" i="3"/>
  <c r="S39" i="3"/>
  <c r="S38" i="3"/>
  <c r="S37" i="3"/>
  <c r="S36" i="3"/>
  <c r="S35" i="3"/>
  <c r="S34" i="3"/>
  <c r="T34" i="3" s="1"/>
  <c r="S33" i="3"/>
  <c r="T33" i="3" s="1"/>
  <c r="S32" i="3"/>
  <c r="S31" i="3"/>
  <c r="S30" i="3"/>
  <c r="S29" i="3"/>
  <c r="S28" i="3"/>
  <c r="S27" i="3"/>
  <c r="S26" i="3"/>
  <c r="S25" i="3"/>
  <c r="S24" i="3"/>
  <c r="S23" i="3"/>
  <c r="S22" i="3"/>
  <c r="T22" i="3" s="1"/>
  <c r="S21" i="3"/>
  <c r="T21" i="3" s="1"/>
  <c r="S20" i="3"/>
  <c r="S19" i="3"/>
  <c r="S18" i="3"/>
  <c r="S17" i="3"/>
  <c r="S16" i="3"/>
  <c r="S15" i="3"/>
  <c r="S14" i="3"/>
  <c r="S13" i="3"/>
  <c r="S12" i="3"/>
  <c r="S11" i="3"/>
  <c r="S10" i="3"/>
  <c r="T10" i="3" s="1"/>
  <c r="S9" i="3"/>
  <c r="T9" i="3" s="1"/>
  <c r="S8" i="3"/>
  <c r="S7" i="3"/>
  <c r="S6" i="3"/>
  <c r="S5" i="3"/>
  <c r="S4" i="3"/>
  <c r="S3" i="3"/>
  <c r="N74" i="3"/>
  <c r="O74" i="3" s="1"/>
  <c r="N73" i="3"/>
  <c r="O73" i="3" s="1"/>
  <c r="N72" i="3"/>
  <c r="O72" i="3" s="1"/>
  <c r="N71" i="3"/>
  <c r="N70" i="3"/>
  <c r="O70" i="3" s="1"/>
  <c r="N69" i="3"/>
  <c r="O69" i="3" s="1"/>
  <c r="N68" i="3"/>
  <c r="O68" i="3" s="1"/>
  <c r="N67" i="3"/>
  <c r="O67" i="3" s="1"/>
  <c r="N66" i="3"/>
  <c r="O66" i="3" s="1"/>
  <c r="N65" i="3"/>
  <c r="N64" i="3"/>
  <c r="O64" i="3" s="1"/>
  <c r="N63" i="3"/>
  <c r="O63" i="3" s="1"/>
  <c r="N62" i="3"/>
  <c r="O62" i="3" s="1"/>
  <c r="N61" i="3"/>
  <c r="O61" i="3" s="1"/>
  <c r="N60" i="3"/>
  <c r="O60" i="3" s="1"/>
  <c r="N59" i="3"/>
  <c r="O59" i="3" s="1"/>
  <c r="N58" i="3"/>
  <c r="O58" i="3" s="1"/>
  <c r="N57" i="3"/>
  <c r="O57" i="3" s="1"/>
  <c r="N56" i="3"/>
  <c r="O56" i="3" s="1"/>
  <c r="N55" i="3"/>
  <c r="O55" i="3" s="1"/>
  <c r="N54" i="3"/>
  <c r="O54" i="3" s="1"/>
  <c r="N53" i="3"/>
  <c r="N52" i="3"/>
  <c r="N51" i="3"/>
  <c r="N50" i="3"/>
  <c r="O50" i="3" s="1"/>
  <c r="N49" i="3"/>
  <c r="O49" i="3" s="1"/>
  <c r="N48" i="3"/>
  <c r="O48" i="3" s="1"/>
  <c r="N47" i="3"/>
  <c r="O47" i="3" s="1"/>
  <c r="N46" i="3"/>
  <c r="O46" i="3" s="1"/>
  <c r="N45" i="3"/>
  <c r="O45" i="3" s="1"/>
  <c r="N44" i="3"/>
  <c r="N43" i="3"/>
  <c r="N42" i="3"/>
  <c r="N41" i="3"/>
  <c r="N40" i="3"/>
  <c r="O40" i="3" s="1"/>
  <c r="N39" i="3"/>
  <c r="O39" i="3" s="1"/>
  <c r="N38" i="3"/>
  <c r="O38" i="3" s="1"/>
  <c r="N37" i="3"/>
  <c r="O37" i="3" s="1"/>
  <c r="N36" i="3"/>
  <c r="O36" i="3" s="1"/>
  <c r="N35" i="3"/>
  <c r="O35" i="3" s="1"/>
  <c r="N34" i="3"/>
  <c r="O34" i="3" s="1"/>
  <c r="N33" i="3"/>
  <c r="O33" i="3" s="1"/>
  <c r="N32" i="3"/>
  <c r="O32" i="3" s="1"/>
  <c r="N31" i="3"/>
  <c r="O31" i="3" s="1"/>
  <c r="N30" i="3"/>
  <c r="N29" i="3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N17" i="3"/>
  <c r="N16" i="3"/>
  <c r="O16" i="3" s="1"/>
  <c r="N15" i="3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N7" i="3"/>
  <c r="O7" i="3" s="1"/>
  <c r="N6" i="3"/>
  <c r="N5" i="3"/>
  <c r="N4" i="3"/>
  <c r="O4" i="3" s="1"/>
  <c r="I14" i="3"/>
  <c r="J14" i="3" s="1"/>
  <c r="I6" i="3"/>
  <c r="I74" i="3"/>
  <c r="J74" i="3" s="1"/>
  <c r="I73" i="3"/>
  <c r="J73" i="3" s="1"/>
  <c r="I72" i="3"/>
  <c r="J72" i="3" s="1"/>
  <c r="I71" i="3"/>
  <c r="J71" i="3" s="1"/>
  <c r="I70" i="3"/>
  <c r="J70" i="3" s="1"/>
  <c r="I69" i="3"/>
  <c r="J69" i="3" s="1"/>
  <c r="I68" i="3"/>
  <c r="J68" i="3" s="1"/>
  <c r="I67" i="3"/>
  <c r="J67" i="3" s="1"/>
  <c r="I66" i="3"/>
  <c r="J66" i="3" s="1"/>
  <c r="I65" i="3"/>
  <c r="I64" i="3"/>
  <c r="I63" i="3"/>
  <c r="J63" i="3" s="1"/>
  <c r="I62" i="3"/>
  <c r="J62" i="3" s="1"/>
  <c r="I61" i="3"/>
  <c r="J61" i="3" s="1"/>
  <c r="I60" i="3"/>
  <c r="J60" i="3" s="1"/>
  <c r="I59" i="3"/>
  <c r="J59" i="3" s="1"/>
  <c r="I58" i="3"/>
  <c r="J58" i="3" s="1"/>
  <c r="I57" i="3"/>
  <c r="J57" i="3" s="1"/>
  <c r="I56" i="3"/>
  <c r="J56" i="3" s="1"/>
  <c r="I55" i="3"/>
  <c r="J55" i="3" s="1"/>
  <c r="I54" i="3"/>
  <c r="J54" i="3" s="1"/>
  <c r="I53" i="3"/>
  <c r="I52" i="3"/>
  <c r="I51" i="3"/>
  <c r="I50" i="3"/>
  <c r="J50" i="3" s="1"/>
  <c r="I49" i="3"/>
  <c r="J49" i="3" s="1"/>
  <c r="I48" i="3"/>
  <c r="J48" i="3" s="1"/>
  <c r="I47" i="3"/>
  <c r="J47" i="3" s="1"/>
  <c r="I46" i="3"/>
  <c r="J46" i="3" s="1"/>
  <c r="I45" i="3"/>
  <c r="I44" i="3"/>
  <c r="J44" i="3" s="1"/>
  <c r="I43" i="3"/>
  <c r="I42" i="3"/>
  <c r="J42" i="3" s="1"/>
  <c r="I41" i="3"/>
  <c r="I40" i="3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I30" i="3"/>
  <c r="I29" i="3"/>
  <c r="I28" i="3"/>
  <c r="I27" i="3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I16" i="3"/>
  <c r="I15" i="3"/>
  <c r="I13" i="3"/>
  <c r="J13" i="3" s="1"/>
  <c r="I12" i="3"/>
  <c r="J12" i="3" s="1"/>
  <c r="I11" i="3"/>
  <c r="J11" i="3" s="1"/>
  <c r="I10" i="3"/>
  <c r="J10" i="3" s="1"/>
  <c r="I9" i="3"/>
  <c r="I8" i="3"/>
  <c r="J8" i="3" s="1"/>
  <c r="I7" i="3"/>
  <c r="J7" i="3" s="1"/>
  <c r="I5" i="3"/>
  <c r="I4" i="3"/>
  <c r="I3" i="3"/>
  <c r="J3" i="3" s="1"/>
  <c r="D3" i="3"/>
  <c r="E3" i="3" s="1"/>
  <c r="AO54" i="2"/>
  <c r="AO42" i="2"/>
  <c r="AO30" i="2"/>
  <c r="AO18" i="2"/>
  <c r="AO6" i="2"/>
  <c r="AL74" i="2"/>
  <c r="AO74" i="2" s="1"/>
  <c r="AK74" i="2"/>
  <c r="AL73" i="2"/>
  <c r="AO73" i="2" s="1"/>
  <c r="AK73" i="2"/>
  <c r="AL72" i="2"/>
  <c r="AK72" i="2"/>
  <c r="AL71" i="2"/>
  <c r="AK71" i="2"/>
  <c r="AL70" i="2"/>
  <c r="AO70" i="2" s="1"/>
  <c r="AK70" i="2"/>
  <c r="AL69" i="2"/>
  <c r="AO69" i="2" s="1"/>
  <c r="AK69" i="2"/>
  <c r="AL68" i="2"/>
  <c r="AK68" i="2"/>
  <c r="AL67" i="2"/>
  <c r="AK67" i="2"/>
  <c r="AL66" i="2"/>
  <c r="AO66" i="2" s="1"/>
  <c r="AK66" i="2"/>
  <c r="AL65" i="2"/>
  <c r="AK65" i="2"/>
  <c r="AL64" i="2"/>
  <c r="AO64" i="2" s="1"/>
  <c r="AK64" i="2"/>
  <c r="AL63" i="2"/>
  <c r="AO63" i="2" s="1"/>
  <c r="C368" i="7" s="1"/>
  <c r="AK63" i="2"/>
  <c r="AL62" i="2"/>
  <c r="AK62" i="2"/>
  <c r="AL61" i="2"/>
  <c r="AO61" i="2" s="1"/>
  <c r="AK61" i="2"/>
  <c r="AL60" i="2"/>
  <c r="AK60" i="2"/>
  <c r="AL59" i="2"/>
  <c r="AK59" i="2"/>
  <c r="AL58" i="2"/>
  <c r="AO58" i="2" s="1"/>
  <c r="AK58" i="2"/>
  <c r="AL57" i="2"/>
  <c r="AO57" i="2" s="1"/>
  <c r="AK57" i="2"/>
  <c r="AL56" i="2"/>
  <c r="AK56" i="2"/>
  <c r="AL55" i="2"/>
  <c r="AK55" i="2"/>
  <c r="AL54" i="2"/>
  <c r="AK54" i="2"/>
  <c r="AL53" i="2"/>
  <c r="AK53" i="2"/>
  <c r="AL52" i="2"/>
  <c r="AO52" i="2" s="1"/>
  <c r="AK52" i="2"/>
  <c r="AL51" i="2"/>
  <c r="AO51" i="2" s="1"/>
  <c r="AK51" i="2"/>
  <c r="AL50" i="2"/>
  <c r="AO50" i="2" s="1"/>
  <c r="AK50" i="2"/>
  <c r="AL49" i="2"/>
  <c r="AO49" i="2" s="1"/>
  <c r="AK49" i="2"/>
  <c r="AL48" i="2"/>
  <c r="AK48" i="2"/>
  <c r="AL47" i="2"/>
  <c r="AK47" i="2"/>
  <c r="AL46" i="2"/>
  <c r="AO46" i="2" s="1"/>
  <c r="AK46" i="2"/>
  <c r="AL45" i="2"/>
  <c r="AO45" i="2" s="1"/>
  <c r="AK45" i="2"/>
  <c r="AL44" i="2"/>
  <c r="AK44" i="2"/>
  <c r="AL43" i="2"/>
  <c r="AK43" i="2"/>
  <c r="AL42" i="2"/>
  <c r="AK42" i="2"/>
  <c r="AL41" i="2"/>
  <c r="AK41" i="2"/>
  <c r="AL40" i="2"/>
  <c r="AO40" i="2" s="1"/>
  <c r="AK40" i="2"/>
  <c r="AL39" i="2"/>
  <c r="AO39" i="2" s="1"/>
  <c r="AK39" i="2"/>
  <c r="AL38" i="2"/>
  <c r="AO38" i="2" s="1"/>
  <c r="AK38" i="2"/>
  <c r="AL37" i="2"/>
  <c r="AO37" i="2" s="1"/>
  <c r="AK37" i="2"/>
  <c r="AL36" i="2"/>
  <c r="AK36" i="2"/>
  <c r="AL35" i="2"/>
  <c r="AK35" i="2"/>
  <c r="AL34" i="2"/>
  <c r="AO34" i="2" s="1"/>
  <c r="AK34" i="2"/>
  <c r="AL33" i="2"/>
  <c r="AO33" i="2" s="1"/>
  <c r="AK33" i="2"/>
  <c r="AL32" i="2"/>
  <c r="AK32" i="2"/>
  <c r="AL31" i="2"/>
  <c r="AK31" i="2"/>
  <c r="AL30" i="2"/>
  <c r="AK30" i="2"/>
  <c r="AL29" i="2"/>
  <c r="AK29" i="2"/>
  <c r="AL28" i="2"/>
  <c r="AO28" i="2" s="1"/>
  <c r="AK28" i="2"/>
  <c r="AL27" i="2"/>
  <c r="AO27" i="2" s="1"/>
  <c r="AK27" i="2"/>
  <c r="AL26" i="2"/>
  <c r="AO26" i="2" s="1"/>
  <c r="AK26" i="2"/>
  <c r="AL25" i="2"/>
  <c r="AO25" i="2" s="1"/>
  <c r="AK25" i="2"/>
  <c r="AL24" i="2"/>
  <c r="AK24" i="2"/>
  <c r="AL23" i="2"/>
  <c r="AK23" i="2"/>
  <c r="AL22" i="2"/>
  <c r="AO22" i="2" s="1"/>
  <c r="AK22" i="2"/>
  <c r="AL21" i="2"/>
  <c r="AO21" i="2" s="1"/>
  <c r="AK21" i="2"/>
  <c r="AL20" i="2"/>
  <c r="AK20" i="2"/>
  <c r="AL19" i="2"/>
  <c r="AK19" i="2"/>
  <c r="AL18" i="2"/>
  <c r="AK18" i="2"/>
  <c r="AL17" i="2"/>
  <c r="AK17" i="2"/>
  <c r="AL16" i="2"/>
  <c r="AO16" i="2" s="1"/>
  <c r="AK16" i="2"/>
  <c r="AL15" i="2"/>
  <c r="AO15" i="2" s="1"/>
  <c r="AK15" i="2"/>
  <c r="AL14" i="2"/>
  <c r="AO14" i="2" s="1"/>
  <c r="AK14" i="2"/>
  <c r="AL13" i="2"/>
  <c r="AO13" i="2" s="1"/>
  <c r="AK13" i="2"/>
  <c r="AL12" i="2"/>
  <c r="AK12" i="2"/>
  <c r="AL11" i="2"/>
  <c r="AK11" i="2"/>
  <c r="AL10" i="2"/>
  <c r="AO10" i="2" s="1"/>
  <c r="AK10" i="2"/>
  <c r="AL9" i="2"/>
  <c r="AO9" i="2" s="1"/>
  <c r="AK9" i="2"/>
  <c r="AL8" i="2"/>
  <c r="AK8" i="2"/>
  <c r="AL7" i="2"/>
  <c r="AK7" i="2"/>
  <c r="AL6" i="2"/>
  <c r="AK6" i="2"/>
  <c r="AL5" i="2"/>
  <c r="AK5" i="2"/>
  <c r="AL4" i="2"/>
  <c r="AO4" i="2" s="1"/>
  <c r="AK4" i="2"/>
  <c r="AL3" i="2"/>
  <c r="AK3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8" i="2"/>
  <c r="U8" i="2"/>
  <c r="V6" i="2"/>
  <c r="U6" i="2"/>
  <c r="V5" i="2"/>
  <c r="U5" i="2"/>
  <c r="V4" i="2"/>
  <c r="U4" i="2"/>
  <c r="AD74" i="2"/>
  <c r="AC74" i="2"/>
  <c r="AD73" i="2"/>
  <c r="AC73" i="2"/>
  <c r="AD72" i="2"/>
  <c r="AC72" i="2"/>
  <c r="AD71" i="2"/>
  <c r="AC71" i="2"/>
  <c r="AD70" i="2"/>
  <c r="AC70" i="2"/>
  <c r="AD69" i="2"/>
  <c r="AC69" i="2"/>
  <c r="AD68" i="2"/>
  <c r="AC68" i="2"/>
  <c r="AD67" i="2"/>
  <c r="AC67" i="2"/>
  <c r="AD66" i="2"/>
  <c r="AC66" i="2"/>
  <c r="AD65" i="2"/>
  <c r="AC65" i="2"/>
  <c r="AD64" i="2"/>
  <c r="AC64" i="2"/>
  <c r="AD63" i="2"/>
  <c r="AC63" i="2"/>
  <c r="AD62" i="2"/>
  <c r="AC62" i="2"/>
  <c r="AD61" i="2"/>
  <c r="AC61" i="2"/>
  <c r="AD60" i="2"/>
  <c r="AC60" i="2"/>
  <c r="AD59" i="2"/>
  <c r="AC59" i="2"/>
  <c r="AD58" i="2"/>
  <c r="AC58" i="2"/>
  <c r="AD57" i="2"/>
  <c r="AC57" i="2"/>
  <c r="AD56" i="2"/>
  <c r="AC56" i="2"/>
  <c r="AD55" i="2"/>
  <c r="AC55" i="2"/>
  <c r="AD54" i="2"/>
  <c r="AC54" i="2"/>
  <c r="AD53" i="2"/>
  <c r="AC53" i="2"/>
  <c r="AD52" i="2"/>
  <c r="AC52" i="2"/>
  <c r="AD51" i="2"/>
  <c r="AC51" i="2"/>
  <c r="AD50" i="2"/>
  <c r="AC50" i="2"/>
  <c r="AD49" i="2"/>
  <c r="AC49" i="2"/>
  <c r="AD48" i="2"/>
  <c r="AC48" i="2"/>
  <c r="AD47" i="2"/>
  <c r="AC47" i="2"/>
  <c r="AD46" i="2"/>
  <c r="AC46" i="2"/>
  <c r="AD45" i="2"/>
  <c r="AC45" i="2"/>
  <c r="AD44" i="2"/>
  <c r="AC44" i="2"/>
  <c r="AD43" i="2"/>
  <c r="AC43" i="2"/>
  <c r="AD42" i="2"/>
  <c r="AC42" i="2"/>
  <c r="AD41" i="2"/>
  <c r="AC41" i="2"/>
  <c r="AD40" i="2"/>
  <c r="AC40" i="2"/>
  <c r="AD39" i="2"/>
  <c r="AC39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27" i="2"/>
  <c r="AC27" i="2"/>
  <c r="AD26" i="2"/>
  <c r="AC26" i="2"/>
  <c r="AD25" i="2"/>
  <c r="AC25" i="2"/>
  <c r="AD24" i="2"/>
  <c r="AC24" i="2"/>
  <c r="AD23" i="2"/>
  <c r="AC23" i="2"/>
  <c r="AD22" i="2"/>
  <c r="AC22" i="2"/>
  <c r="AD21" i="2"/>
  <c r="AC21" i="2"/>
  <c r="AD20" i="2"/>
  <c r="AC20" i="2"/>
  <c r="AD19" i="2"/>
  <c r="AC19" i="2"/>
  <c r="AD18" i="2"/>
  <c r="AC18" i="2"/>
  <c r="AD17" i="2"/>
  <c r="AC17" i="2"/>
  <c r="AD16" i="2"/>
  <c r="AC16" i="2"/>
  <c r="AD15" i="2"/>
  <c r="AC15" i="2"/>
  <c r="AD14" i="2"/>
  <c r="AC14" i="2"/>
  <c r="AD13" i="2"/>
  <c r="AC13" i="2"/>
  <c r="AD12" i="2"/>
  <c r="AC12" i="2"/>
  <c r="AD11" i="2"/>
  <c r="AC11" i="2"/>
  <c r="AD10" i="2"/>
  <c r="AC10" i="2"/>
  <c r="AD9" i="2"/>
  <c r="AC9" i="2"/>
  <c r="AD7" i="2"/>
  <c r="AC7" i="2"/>
  <c r="AD6" i="2"/>
  <c r="AC6" i="2"/>
  <c r="AD5" i="2"/>
  <c r="AC5" i="2"/>
  <c r="AD4" i="2"/>
  <c r="AC4" i="2"/>
  <c r="N34" i="2"/>
  <c r="M16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M34" i="2"/>
  <c r="N33" i="2"/>
  <c r="M33" i="2"/>
  <c r="N32" i="2"/>
  <c r="M32" i="2"/>
  <c r="N31" i="2"/>
  <c r="M31" i="2"/>
  <c r="N30" i="2"/>
  <c r="M30" i="2"/>
  <c r="O30" i="2" s="1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O18" i="2" s="1"/>
  <c r="N17" i="2"/>
  <c r="M17" i="2"/>
  <c r="N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5" i="2"/>
  <c r="M5" i="2"/>
  <c r="N4" i="2"/>
  <c r="M4" i="2"/>
  <c r="F74" i="2"/>
  <c r="E74" i="2"/>
  <c r="F73" i="2"/>
  <c r="E73" i="2"/>
  <c r="G73" i="2" s="1"/>
  <c r="H73" i="2" s="1"/>
  <c r="F72" i="2"/>
  <c r="E72" i="2"/>
  <c r="F71" i="2"/>
  <c r="E71" i="2"/>
  <c r="F70" i="2"/>
  <c r="E70" i="2"/>
  <c r="F69" i="2"/>
  <c r="E69" i="2"/>
  <c r="F68" i="2"/>
  <c r="E68" i="2"/>
  <c r="F67" i="2"/>
  <c r="E67" i="2"/>
  <c r="G67" i="2" s="1"/>
  <c r="H67" i="2" s="1"/>
  <c r="I67" i="2" s="1"/>
  <c r="F66" i="1" s="1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G55" i="2" s="1"/>
  <c r="H55" i="2" s="1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G43" i="2" s="1"/>
  <c r="H43" i="2" s="1"/>
  <c r="I43" i="2" s="1"/>
  <c r="F42" i="1" s="1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G31" i="2" s="1"/>
  <c r="H31" i="2" s="1"/>
  <c r="I31" i="2" s="1"/>
  <c r="F30" i="1" s="1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G19" i="2" s="1"/>
  <c r="H19" i="2" s="1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G7" i="2" s="1"/>
  <c r="H7" i="2" s="1"/>
  <c r="I7" i="2" s="1"/>
  <c r="F6" i="1" s="1"/>
  <c r="F6" i="2"/>
  <c r="E6" i="2"/>
  <c r="F5" i="2"/>
  <c r="E5" i="2"/>
  <c r="F4" i="2"/>
  <c r="E4" i="2"/>
  <c r="AX4" i="2"/>
  <c r="AW4" i="2"/>
  <c r="AV4" i="2"/>
  <c r="AU4" i="2"/>
  <c r="AT4" i="2"/>
  <c r="Y44" i="3"/>
  <c r="T68" i="3"/>
  <c r="O65" i="3"/>
  <c r="J9" i="3"/>
  <c r="D74" i="3"/>
  <c r="D73" i="3"/>
  <c r="D72" i="3"/>
  <c r="D71" i="3"/>
  <c r="D70" i="3"/>
  <c r="D69" i="3"/>
  <c r="D68" i="3"/>
  <c r="D67" i="3"/>
  <c r="D66" i="3"/>
  <c r="D65" i="3"/>
  <c r="D64" i="3"/>
  <c r="D63" i="3"/>
  <c r="E63" i="3" s="1"/>
  <c r="D62" i="3"/>
  <c r="D61" i="3"/>
  <c r="D60" i="3"/>
  <c r="D59" i="3"/>
  <c r="D58" i="3"/>
  <c r="D57" i="3"/>
  <c r="D56" i="3"/>
  <c r="D55" i="3"/>
  <c r="D54" i="3"/>
  <c r="D53" i="3"/>
  <c r="D52" i="3"/>
  <c r="D51" i="3"/>
  <c r="E51" i="3" s="1"/>
  <c r="D50" i="3"/>
  <c r="D49" i="3"/>
  <c r="D48" i="3"/>
  <c r="D47" i="3"/>
  <c r="D46" i="3"/>
  <c r="D45" i="3"/>
  <c r="D44" i="3"/>
  <c r="D43" i="3"/>
  <c r="D42" i="3"/>
  <c r="D41" i="3"/>
  <c r="D40" i="3"/>
  <c r="D39" i="3"/>
  <c r="E39" i="3" s="1"/>
  <c r="D38" i="3"/>
  <c r="D37" i="3"/>
  <c r="D36" i="3"/>
  <c r="D35" i="3"/>
  <c r="D34" i="3"/>
  <c r="D33" i="3"/>
  <c r="D32" i="3"/>
  <c r="D31" i="3"/>
  <c r="D30" i="3"/>
  <c r="D29" i="3"/>
  <c r="D28" i="3"/>
  <c r="D27" i="3"/>
  <c r="E27" i="3" s="1"/>
  <c r="D26" i="3"/>
  <c r="D25" i="3"/>
  <c r="D24" i="3"/>
  <c r="D23" i="3"/>
  <c r="D22" i="3"/>
  <c r="D21" i="3"/>
  <c r="D20" i="3"/>
  <c r="D19" i="3"/>
  <c r="D18" i="3"/>
  <c r="D17" i="3"/>
  <c r="D16" i="3"/>
  <c r="D15" i="3"/>
  <c r="E15" i="3" s="1"/>
  <c r="D14" i="3"/>
  <c r="D13" i="3"/>
  <c r="D12" i="3"/>
  <c r="D11" i="3"/>
  <c r="D10" i="3"/>
  <c r="D9" i="3"/>
  <c r="D8" i="3"/>
  <c r="D7" i="3"/>
  <c r="D6" i="3"/>
  <c r="D5" i="3"/>
  <c r="D4" i="3"/>
  <c r="AD3" i="2"/>
  <c r="AF3" i="2" s="1"/>
  <c r="AC3" i="2"/>
  <c r="N3" i="2"/>
  <c r="M3" i="2"/>
  <c r="J65" i="1" l="1"/>
  <c r="C371" i="7"/>
  <c r="J12" i="1"/>
  <c r="C318" i="7"/>
  <c r="J36" i="1"/>
  <c r="C342" i="7"/>
  <c r="J60" i="1"/>
  <c r="C366" i="7"/>
  <c r="J13" i="1"/>
  <c r="C319" i="7"/>
  <c r="J25" i="1"/>
  <c r="C331" i="7"/>
  <c r="J37" i="1"/>
  <c r="C343" i="7"/>
  <c r="J49" i="1"/>
  <c r="C355" i="7"/>
  <c r="J73" i="1"/>
  <c r="C379" i="7"/>
  <c r="J72" i="1"/>
  <c r="C378" i="7"/>
  <c r="J5" i="1"/>
  <c r="C311" i="7"/>
  <c r="J62" i="1"/>
  <c r="J24" i="1"/>
  <c r="C330" i="7"/>
  <c r="J48" i="1"/>
  <c r="C354" i="7"/>
  <c r="J8" i="1"/>
  <c r="C314" i="7"/>
  <c r="J14" i="1"/>
  <c r="C320" i="7"/>
  <c r="J20" i="1"/>
  <c r="C326" i="7"/>
  <c r="J26" i="1"/>
  <c r="C332" i="7"/>
  <c r="J32" i="1"/>
  <c r="C338" i="7"/>
  <c r="J38" i="1"/>
  <c r="C344" i="7"/>
  <c r="J44" i="1"/>
  <c r="C350" i="7"/>
  <c r="J50" i="1"/>
  <c r="C356" i="7"/>
  <c r="J56" i="1"/>
  <c r="C362" i="7"/>
  <c r="I368" i="7"/>
  <c r="H368" i="7" s="1"/>
  <c r="N368" i="7"/>
  <c r="M368" i="7" s="1"/>
  <c r="J68" i="1"/>
  <c r="C374" i="7"/>
  <c r="J17" i="1"/>
  <c r="C323" i="7"/>
  <c r="J29" i="1"/>
  <c r="C335" i="7"/>
  <c r="J3" i="1"/>
  <c r="C309" i="7"/>
  <c r="J9" i="1"/>
  <c r="C315" i="7"/>
  <c r="J15" i="1"/>
  <c r="C321" i="7"/>
  <c r="J21" i="1"/>
  <c r="C327" i="7"/>
  <c r="J27" i="1"/>
  <c r="C333" i="7"/>
  <c r="J33" i="1"/>
  <c r="C339" i="7"/>
  <c r="J39" i="1"/>
  <c r="C345" i="7"/>
  <c r="J45" i="1"/>
  <c r="C351" i="7"/>
  <c r="J51" i="1"/>
  <c r="C357" i="7"/>
  <c r="J57" i="1"/>
  <c r="C363" i="7"/>
  <c r="J63" i="1"/>
  <c r="C369" i="7"/>
  <c r="J69" i="1"/>
  <c r="C375" i="7"/>
  <c r="J41" i="1"/>
  <c r="C347" i="7"/>
  <c r="J53" i="1"/>
  <c r="C359" i="7"/>
  <c r="J61" i="1"/>
  <c r="C367" i="7"/>
  <c r="J2" i="1"/>
  <c r="C308" i="7"/>
  <c r="E67" i="5"/>
  <c r="J34" i="5"/>
  <c r="J36" i="5"/>
  <c r="J38" i="5"/>
  <c r="J40" i="5"/>
  <c r="J42" i="5"/>
  <c r="J44" i="5"/>
  <c r="J46" i="5"/>
  <c r="J48" i="5"/>
  <c r="J50" i="5"/>
  <c r="J52" i="5"/>
  <c r="J54" i="5"/>
  <c r="J56" i="5"/>
  <c r="J58" i="5"/>
  <c r="J60" i="5"/>
  <c r="J62" i="5"/>
  <c r="J64" i="5"/>
  <c r="J66" i="5"/>
  <c r="J68" i="5"/>
  <c r="J70" i="5"/>
  <c r="J72" i="5"/>
  <c r="J74" i="5"/>
  <c r="J7" i="5"/>
  <c r="O6" i="5"/>
  <c r="O8" i="5"/>
  <c r="O10" i="5"/>
  <c r="O12" i="5"/>
  <c r="O14" i="5"/>
  <c r="O16" i="5"/>
  <c r="O18" i="5"/>
  <c r="O20" i="5"/>
  <c r="O22" i="5"/>
  <c r="O24" i="5"/>
  <c r="O26" i="5"/>
  <c r="O28" i="5"/>
  <c r="O30" i="5"/>
  <c r="O32" i="5"/>
  <c r="O34" i="5"/>
  <c r="O36" i="5"/>
  <c r="O38" i="5"/>
  <c r="O40" i="5"/>
  <c r="O42" i="5"/>
  <c r="O44" i="5"/>
  <c r="O46" i="5"/>
  <c r="O48" i="5"/>
  <c r="O50" i="5"/>
  <c r="O52" i="5"/>
  <c r="O54" i="5"/>
  <c r="O56" i="5"/>
  <c r="O58" i="5"/>
  <c r="O60" i="5"/>
  <c r="O62" i="5"/>
  <c r="O64" i="5"/>
  <c r="O66" i="5"/>
  <c r="O68" i="5"/>
  <c r="O70" i="5"/>
  <c r="O72" i="5"/>
  <c r="O74" i="5"/>
  <c r="X65" i="6"/>
  <c r="AD19" i="6"/>
  <c r="R3" i="6"/>
  <c r="X68" i="6"/>
  <c r="X11" i="6"/>
  <c r="Y11" i="6" s="1"/>
  <c r="X26" i="6"/>
  <c r="Y26" i="6" s="1"/>
  <c r="AD47" i="6"/>
  <c r="AE47" i="6" s="1"/>
  <c r="AD53" i="6"/>
  <c r="AD73" i="6"/>
  <c r="AE73" i="6" s="1"/>
  <c r="L3" i="6"/>
  <c r="AD37" i="6"/>
  <c r="AE37" i="6" s="1"/>
  <c r="AD35" i="6"/>
  <c r="AE35" i="6" s="1"/>
  <c r="X41" i="6"/>
  <c r="AD10" i="6"/>
  <c r="AD61" i="6"/>
  <c r="AE71" i="6"/>
  <c r="F4" i="6"/>
  <c r="G4" i="6" s="1"/>
  <c r="F52" i="6"/>
  <c r="G52" i="6" s="1"/>
  <c r="AD23" i="6"/>
  <c r="AE23" i="6" s="1"/>
  <c r="AD29" i="6"/>
  <c r="AE29" i="6" s="1"/>
  <c r="X8" i="6"/>
  <c r="Y8" i="6" s="1"/>
  <c r="R22" i="6"/>
  <c r="S22" i="6" s="1"/>
  <c r="AD26" i="6"/>
  <c r="AE26" i="6" s="1"/>
  <c r="AD32" i="6"/>
  <c r="AE32" i="6" s="1"/>
  <c r="X5" i="6"/>
  <c r="Y5" i="6" s="1"/>
  <c r="R21" i="6"/>
  <c r="S21" i="6" s="1"/>
  <c r="AD34" i="6"/>
  <c r="AD38" i="6"/>
  <c r="AD62" i="6"/>
  <c r="AD74" i="6"/>
  <c r="X17" i="6"/>
  <c r="R55" i="6"/>
  <c r="S55" i="6" s="1"/>
  <c r="R63" i="6"/>
  <c r="S63" i="6" s="1"/>
  <c r="R73" i="6"/>
  <c r="S73" i="6" s="1"/>
  <c r="X48" i="6"/>
  <c r="Y48" i="6" s="1"/>
  <c r="L50" i="6"/>
  <c r="M50" i="6" s="1"/>
  <c r="X57" i="6"/>
  <c r="Y57" i="6" s="1"/>
  <c r="X66" i="6"/>
  <c r="X72" i="6"/>
  <c r="Y72" i="6" s="1"/>
  <c r="R45" i="6"/>
  <c r="S45" i="6" s="1"/>
  <c r="R20" i="6"/>
  <c r="S20" i="6" s="1"/>
  <c r="R23" i="6"/>
  <c r="S23" i="6" s="1"/>
  <c r="AD27" i="6"/>
  <c r="L70" i="6"/>
  <c r="M70" i="6" s="1"/>
  <c r="X71" i="6"/>
  <c r="Y71" i="6" s="1"/>
  <c r="L73" i="6"/>
  <c r="M73" i="6" s="1"/>
  <c r="X74" i="6"/>
  <c r="Y74" i="6" s="1"/>
  <c r="F48" i="6"/>
  <c r="G48" i="6" s="1"/>
  <c r="X22" i="6"/>
  <c r="L24" i="6"/>
  <c r="M24" i="6" s="1"/>
  <c r="R4" i="6"/>
  <c r="S4" i="6" s="1"/>
  <c r="R32" i="6"/>
  <c r="S32" i="6" s="1"/>
  <c r="AD33" i="6"/>
  <c r="R38" i="6"/>
  <c r="S38" i="6" s="1"/>
  <c r="AD72" i="6"/>
  <c r="L7" i="6"/>
  <c r="M7" i="6" s="1"/>
  <c r="AD4" i="6"/>
  <c r="AE4" i="6" s="1"/>
  <c r="X59" i="6"/>
  <c r="Y59" i="6" s="1"/>
  <c r="X3" i="6"/>
  <c r="L14" i="6"/>
  <c r="M14" i="6" s="1"/>
  <c r="X15" i="6"/>
  <c r="Y15" i="6" s="1"/>
  <c r="L20" i="6"/>
  <c r="M20" i="6" s="1"/>
  <c r="L23" i="6"/>
  <c r="M23" i="6" s="1"/>
  <c r="X30" i="6"/>
  <c r="Y30" i="6" s="1"/>
  <c r="L32" i="6"/>
  <c r="M32" i="6" s="1"/>
  <c r="X33" i="6"/>
  <c r="Y33" i="6" s="1"/>
  <c r="L21" i="6"/>
  <c r="M21" i="6" s="1"/>
  <c r="L36" i="6"/>
  <c r="M36" i="6" s="1"/>
  <c r="X37" i="6"/>
  <c r="Y37" i="6" s="1"/>
  <c r="X40" i="6"/>
  <c r="Y40" i="6" s="1"/>
  <c r="L42" i="6"/>
  <c r="M42" i="6" s="1"/>
  <c r="L45" i="6"/>
  <c r="M45" i="6" s="1"/>
  <c r="AD3" i="6"/>
  <c r="X49" i="6"/>
  <c r="Y49" i="6" s="1"/>
  <c r="L60" i="6"/>
  <c r="M60" i="6" s="1"/>
  <c r="X61" i="6"/>
  <c r="Y61" i="6" s="1"/>
  <c r="L66" i="6"/>
  <c r="M66" i="6" s="1"/>
  <c r="X67" i="6"/>
  <c r="Y67" i="6" s="1"/>
  <c r="X70" i="6"/>
  <c r="Y70" i="6" s="1"/>
  <c r="F3" i="6"/>
  <c r="G3" i="6" s="1"/>
  <c r="F19" i="6"/>
  <c r="G19" i="6" s="1"/>
  <c r="L44" i="6"/>
  <c r="M44" i="6" s="1"/>
  <c r="L47" i="6"/>
  <c r="M47" i="6" s="1"/>
  <c r="F17" i="6"/>
  <c r="G17" i="6" s="1"/>
  <c r="L22" i="6"/>
  <c r="M22" i="6" s="1"/>
  <c r="F25" i="6"/>
  <c r="G25" i="6" s="1"/>
  <c r="F74" i="6"/>
  <c r="G74" i="6" s="1"/>
  <c r="AD5" i="6"/>
  <c r="R47" i="6"/>
  <c r="S47" i="6" s="1"/>
  <c r="AD48" i="6"/>
  <c r="R53" i="6"/>
  <c r="S53" i="6" s="1"/>
  <c r="AD57" i="6"/>
  <c r="AE57" i="6" s="1"/>
  <c r="L74" i="6"/>
  <c r="M74" i="6" s="1"/>
  <c r="F68" i="6"/>
  <c r="G68" i="6" s="1"/>
  <c r="X13" i="6"/>
  <c r="Y13" i="6" s="1"/>
  <c r="X16" i="6"/>
  <c r="Y16" i="6" s="1"/>
  <c r="R25" i="6"/>
  <c r="S25" i="6" s="1"/>
  <c r="L46" i="6"/>
  <c r="M46" i="6" s="1"/>
  <c r="X47" i="6"/>
  <c r="R65" i="6"/>
  <c r="S65" i="6" s="1"/>
  <c r="R74" i="6"/>
  <c r="S74" i="6" s="1"/>
  <c r="R31" i="6"/>
  <c r="S31" i="6" s="1"/>
  <c r="R37" i="6"/>
  <c r="S37" i="6" s="1"/>
  <c r="R43" i="6"/>
  <c r="S43" i="6" s="1"/>
  <c r="R52" i="6"/>
  <c r="S52" i="6" s="1"/>
  <c r="AD56" i="6"/>
  <c r="R58" i="6"/>
  <c r="S58" i="6" s="1"/>
  <c r="R30" i="6"/>
  <c r="S30" i="6" s="1"/>
  <c r="R36" i="6"/>
  <c r="S36" i="6" s="1"/>
  <c r="R39" i="6"/>
  <c r="S39" i="6" s="1"/>
  <c r="X46" i="6"/>
  <c r="Y46" i="6" s="1"/>
  <c r="L48" i="6"/>
  <c r="M48" i="6" s="1"/>
  <c r="X58" i="6"/>
  <c r="Y58" i="6" s="1"/>
  <c r="R18" i="6"/>
  <c r="S18" i="6" s="1"/>
  <c r="L30" i="6"/>
  <c r="M30" i="6" s="1"/>
  <c r="F60" i="6"/>
  <c r="G60" i="6" s="1"/>
  <c r="R67" i="6"/>
  <c r="S67" i="6" s="1"/>
  <c r="R8" i="6"/>
  <c r="S8" i="6" s="1"/>
  <c r="AD12" i="6"/>
  <c r="AE12" i="6" s="1"/>
  <c r="AD15" i="6"/>
  <c r="AE15" i="6" s="1"/>
  <c r="F26" i="6"/>
  <c r="G26" i="6" s="1"/>
  <c r="AD40" i="6"/>
  <c r="AD49" i="6"/>
  <c r="R51" i="6"/>
  <c r="S51" i="6" s="1"/>
  <c r="AD55" i="6"/>
  <c r="R57" i="6"/>
  <c r="S57" i="6" s="1"/>
  <c r="F15" i="6"/>
  <c r="G15" i="6" s="1"/>
  <c r="F39" i="6"/>
  <c r="G39" i="6" s="1"/>
  <c r="X45" i="6"/>
  <c r="Y45" i="6" s="1"/>
  <c r="L8" i="6"/>
  <c r="M8" i="6" s="1"/>
  <c r="X12" i="6"/>
  <c r="Y12" i="6" s="1"/>
  <c r="AD17" i="6"/>
  <c r="AE17" i="6" s="1"/>
  <c r="X20" i="6"/>
  <c r="Y20" i="6" s="1"/>
  <c r="X23" i="6"/>
  <c r="Y23" i="6" s="1"/>
  <c r="L54" i="6"/>
  <c r="M54" i="6" s="1"/>
  <c r="AD65" i="6"/>
  <c r="R64" i="6"/>
  <c r="S64" i="6" s="1"/>
  <c r="X34" i="6"/>
  <c r="Y34" i="6" s="1"/>
  <c r="S3" i="6"/>
  <c r="R26" i="6"/>
  <c r="S26" i="6" s="1"/>
  <c r="AD41" i="6"/>
  <c r="AE41" i="6" s="1"/>
  <c r="AD52" i="6"/>
  <c r="AE52" i="6" s="1"/>
  <c r="F14" i="6"/>
  <c r="G14" i="6" s="1"/>
  <c r="AD58" i="6"/>
  <c r="AE58" i="6" s="1"/>
  <c r="F69" i="6"/>
  <c r="G69" i="6" s="1"/>
  <c r="F73" i="6"/>
  <c r="G73" i="6" s="1"/>
  <c r="F24" i="6"/>
  <c r="G24" i="6" s="1"/>
  <c r="Y47" i="6"/>
  <c r="AD51" i="6"/>
  <c r="L56" i="6"/>
  <c r="M56" i="6" s="1"/>
  <c r="L59" i="6"/>
  <c r="M59" i="6" s="1"/>
  <c r="AD64" i="6"/>
  <c r="AE64" i="6" s="1"/>
  <c r="R66" i="6"/>
  <c r="S66" i="6" s="1"/>
  <c r="R70" i="6"/>
  <c r="S70" i="6" s="1"/>
  <c r="F13" i="6"/>
  <c r="G13" i="6" s="1"/>
  <c r="F72" i="6"/>
  <c r="G72" i="6" s="1"/>
  <c r="R7" i="6"/>
  <c r="S7" i="6" s="1"/>
  <c r="R10" i="6"/>
  <c r="S10" i="6" s="1"/>
  <c r="AD11" i="6"/>
  <c r="R14" i="6"/>
  <c r="S14" i="6" s="1"/>
  <c r="X18" i="6"/>
  <c r="Y18" i="6" s="1"/>
  <c r="X25" i="6"/>
  <c r="Y25" i="6" s="1"/>
  <c r="AD36" i="6"/>
  <c r="AE36" i="6" s="1"/>
  <c r="R42" i="6"/>
  <c r="S42" i="6" s="1"/>
  <c r="R56" i="6"/>
  <c r="S56" i="6" s="1"/>
  <c r="R59" i="6"/>
  <c r="S59" i="6" s="1"/>
  <c r="X60" i="6"/>
  <c r="Y60" i="6" s="1"/>
  <c r="F33" i="6"/>
  <c r="G33" i="6" s="1"/>
  <c r="F37" i="6"/>
  <c r="G37" i="6" s="1"/>
  <c r="R49" i="6"/>
  <c r="S49" i="6" s="1"/>
  <c r="AD70" i="6"/>
  <c r="L6" i="6"/>
  <c r="M6" i="6" s="1"/>
  <c r="X7" i="6"/>
  <c r="Y7" i="6" s="1"/>
  <c r="L9" i="6"/>
  <c r="M9" i="6" s="1"/>
  <c r="X10" i="6"/>
  <c r="Y10" i="6" s="1"/>
  <c r="L12" i="6"/>
  <c r="M12" i="6" s="1"/>
  <c r="R13" i="6"/>
  <c r="S13" i="6" s="1"/>
  <c r="X14" i="6"/>
  <c r="Y14" i="6" s="1"/>
  <c r="AD18" i="6"/>
  <c r="AE18" i="6" s="1"/>
  <c r="R34" i="6"/>
  <c r="S34" i="6" s="1"/>
  <c r="X42" i="6"/>
  <c r="Y42" i="6" s="1"/>
  <c r="AD46" i="6"/>
  <c r="AD50" i="6"/>
  <c r="AD60" i="6"/>
  <c r="AE60" i="6" s="1"/>
  <c r="R62" i="6"/>
  <c r="S62" i="6" s="1"/>
  <c r="AD63" i="6"/>
  <c r="AD66" i="6"/>
  <c r="AE66" i="6" s="1"/>
  <c r="X73" i="6"/>
  <c r="Y73" i="6" s="1"/>
  <c r="F8" i="6"/>
  <c r="G8" i="6" s="1"/>
  <c r="F43" i="6"/>
  <c r="G43" i="6" s="1"/>
  <c r="F65" i="6"/>
  <c r="G65" i="6" s="1"/>
  <c r="F7" i="6"/>
  <c r="G7" i="6" s="1"/>
  <c r="F20" i="6"/>
  <c r="G20" i="6" s="1"/>
  <c r="F42" i="6"/>
  <c r="G42" i="6" s="1"/>
  <c r="F58" i="6"/>
  <c r="G58" i="6" s="1"/>
  <c r="F32" i="6"/>
  <c r="G32" i="6" s="1"/>
  <c r="F46" i="6"/>
  <c r="G46" i="6" s="1"/>
  <c r="F44" i="6"/>
  <c r="G44" i="6" s="1"/>
  <c r="F53" i="6"/>
  <c r="G53" i="6" s="1"/>
  <c r="F54" i="6"/>
  <c r="G54" i="6" s="1"/>
  <c r="F27" i="6"/>
  <c r="G27" i="6" s="1"/>
  <c r="F41" i="6"/>
  <c r="G41" i="6" s="1"/>
  <c r="F64" i="6"/>
  <c r="G64" i="6" s="1"/>
  <c r="F6" i="6"/>
  <c r="G6" i="6" s="1"/>
  <c r="F71" i="6"/>
  <c r="G71" i="6" s="1"/>
  <c r="F18" i="6"/>
  <c r="G18" i="6" s="1"/>
  <c r="F31" i="6"/>
  <c r="G31" i="6" s="1"/>
  <c r="F51" i="6"/>
  <c r="G51" i="6" s="1"/>
  <c r="F11" i="6"/>
  <c r="G11" i="6" s="1"/>
  <c r="F56" i="6"/>
  <c r="G56" i="6" s="1"/>
  <c r="F23" i="6"/>
  <c r="G23" i="6" s="1"/>
  <c r="F30" i="6"/>
  <c r="G30" i="6" s="1"/>
  <c r="F67" i="6"/>
  <c r="G67" i="6" s="1"/>
  <c r="F45" i="6"/>
  <c r="G45" i="6" s="1"/>
  <c r="AE30" i="6"/>
  <c r="AE31" i="6"/>
  <c r="R40" i="6"/>
  <c r="S40" i="6" s="1"/>
  <c r="F28" i="6"/>
  <c r="G28" i="6" s="1"/>
  <c r="L16" i="6"/>
  <c r="M16" i="6" s="1"/>
  <c r="AD30" i="6"/>
  <c r="AD31" i="6"/>
  <c r="X52" i="6"/>
  <c r="Y52" i="6" s="1"/>
  <c r="L11" i="6"/>
  <c r="M11" i="6" s="1"/>
  <c r="F12" i="6"/>
  <c r="G12" i="6" s="1"/>
  <c r="R17" i="6"/>
  <c r="S17" i="6" s="1"/>
  <c r="AE19" i="6"/>
  <c r="AD20" i="6"/>
  <c r="AE20" i="6" s="1"/>
  <c r="AD21" i="6"/>
  <c r="AD22" i="6"/>
  <c r="X24" i="6"/>
  <c r="Y24" i="6" s="1"/>
  <c r="AD25" i="6"/>
  <c r="AE33" i="6"/>
  <c r="X39" i="6"/>
  <c r="Y39" i="6" s="1"/>
  <c r="Y41" i="6"/>
  <c r="R46" i="6"/>
  <c r="S46" i="6" s="1"/>
  <c r="F49" i="6"/>
  <c r="G49" i="6" s="1"/>
  <c r="AE56" i="6"/>
  <c r="AD59" i="6"/>
  <c r="AE59" i="6" s="1"/>
  <c r="L71" i="6"/>
  <c r="M71" i="6" s="1"/>
  <c r="AE21" i="6"/>
  <c r="AE22" i="6"/>
  <c r="L68" i="6"/>
  <c r="M68" i="6" s="1"/>
  <c r="L72" i="6"/>
  <c r="M72" i="6" s="1"/>
  <c r="F5" i="6"/>
  <c r="G5" i="6" s="1"/>
  <c r="R9" i="6"/>
  <c r="S9" i="6" s="1"/>
  <c r="R11" i="6"/>
  <c r="S11" i="6" s="1"/>
  <c r="R16" i="6"/>
  <c r="S16" i="6" s="1"/>
  <c r="F21" i="6"/>
  <c r="G21" i="6" s="1"/>
  <c r="AD24" i="6"/>
  <c r="AE24" i="6" s="1"/>
  <c r="R28" i="6"/>
  <c r="S28" i="6" s="1"/>
  <c r="R29" i="6"/>
  <c r="S29" i="6" s="1"/>
  <c r="F34" i="6"/>
  <c r="G34" i="6" s="1"/>
  <c r="F35" i="6"/>
  <c r="G35" i="6" s="1"/>
  <c r="F36" i="6"/>
  <c r="G36" i="6" s="1"/>
  <c r="F38" i="6"/>
  <c r="G38" i="6" s="1"/>
  <c r="AD39" i="6"/>
  <c r="R44" i="6"/>
  <c r="S44" i="6" s="1"/>
  <c r="F50" i="6"/>
  <c r="G50" i="6" s="1"/>
  <c r="F55" i="6"/>
  <c r="G55" i="6" s="1"/>
  <c r="F59" i="6"/>
  <c r="G59" i="6" s="1"/>
  <c r="X62" i="6"/>
  <c r="X63" i="6"/>
  <c r="Y63" i="6" s="1"/>
  <c r="X64" i="6"/>
  <c r="Y64" i="6" s="1"/>
  <c r="R68" i="6"/>
  <c r="S68" i="6" s="1"/>
  <c r="R69" i="6"/>
  <c r="S69" i="6" s="1"/>
  <c r="R71" i="6"/>
  <c r="S71" i="6" s="1"/>
  <c r="R72" i="6"/>
  <c r="S72" i="6" s="1"/>
  <c r="R15" i="6"/>
  <c r="S15" i="6" s="1"/>
  <c r="L26" i="6"/>
  <c r="M26" i="6" s="1"/>
  <c r="R27" i="6"/>
  <c r="S27" i="6" s="1"/>
  <c r="X28" i="6"/>
  <c r="Y28" i="6" s="1"/>
  <c r="X29" i="6"/>
  <c r="Y29" i="6" s="1"/>
  <c r="L33" i="6"/>
  <c r="M33" i="6" s="1"/>
  <c r="L35" i="6"/>
  <c r="M35" i="6" s="1"/>
  <c r="L38" i="6"/>
  <c r="M38" i="6" s="1"/>
  <c r="F40" i="6"/>
  <c r="G40" i="6" s="1"/>
  <c r="X44" i="6"/>
  <c r="Y44" i="6" s="1"/>
  <c r="L57" i="6"/>
  <c r="M57" i="6" s="1"/>
  <c r="L53" i="6"/>
  <c r="M53" i="6" s="1"/>
  <c r="F61" i="6"/>
  <c r="G61" i="6" s="1"/>
  <c r="F62" i="6"/>
  <c r="G62" i="6" s="1"/>
  <c r="X69" i="6"/>
  <c r="Y69" i="6" s="1"/>
  <c r="R5" i="6"/>
  <c r="S5" i="6" s="1"/>
  <c r="AD16" i="6"/>
  <c r="AE16" i="6" s="1"/>
  <c r="X27" i="6"/>
  <c r="Y27" i="6" s="1"/>
  <c r="R33" i="6"/>
  <c r="S33" i="6" s="1"/>
  <c r="R35" i="6"/>
  <c r="S35" i="6" s="1"/>
  <c r="AD43" i="6"/>
  <c r="AE43" i="6" s="1"/>
  <c r="AD44" i="6"/>
  <c r="AE44" i="6" s="1"/>
  <c r="AD45" i="6"/>
  <c r="AE45" i="6" s="1"/>
  <c r="F63" i="6"/>
  <c r="G63" i="6" s="1"/>
  <c r="AE67" i="6"/>
  <c r="AD68" i="6"/>
  <c r="AE68" i="6" s="1"/>
  <c r="R6" i="6"/>
  <c r="S6" i="6" s="1"/>
  <c r="R60" i="6"/>
  <c r="S60" i="6" s="1"/>
  <c r="L62" i="6"/>
  <c r="M62" i="6" s="1"/>
  <c r="AE69" i="6"/>
  <c r="L34" i="6"/>
  <c r="M34" i="6" s="1"/>
  <c r="R19" i="6"/>
  <c r="S19" i="6" s="1"/>
  <c r="X36" i="6"/>
  <c r="R50" i="6"/>
  <c r="S50" i="6" s="1"/>
  <c r="R54" i="6"/>
  <c r="S54" i="6" s="1"/>
  <c r="R61" i="6"/>
  <c r="S61" i="6" s="1"/>
  <c r="AD69" i="6"/>
  <c r="AE3" i="6"/>
  <c r="X6" i="6"/>
  <c r="Y6" i="6" s="1"/>
  <c r="F9" i="6"/>
  <c r="G9" i="6" s="1"/>
  <c r="AD14" i="6"/>
  <c r="AE14" i="6" s="1"/>
  <c r="F16" i="6"/>
  <c r="G16" i="6" s="1"/>
  <c r="X19" i="6"/>
  <c r="Y19" i="6" s="1"/>
  <c r="R24" i="6"/>
  <c r="S24" i="6" s="1"/>
  <c r="F29" i="6"/>
  <c r="G29" i="6" s="1"/>
  <c r="X35" i="6"/>
  <c r="X38" i="6"/>
  <c r="Y38" i="6" s="1"/>
  <c r="R41" i="6"/>
  <c r="S41" i="6" s="1"/>
  <c r="X50" i="6"/>
  <c r="Y50" i="6" s="1"/>
  <c r="X51" i="6"/>
  <c r="Y51" i="6" s="1"/>
  <c r="X53" i="6"/>
  <c r="X55" i="6"/>
  <c r="Y55" i="6" s="1"/>
  <c r="X56" i="6"/>
  <c r="Y56" i="6" s="1"/>
  <c r="F66" i="6"/>
  <c r="G66" i="6" s="1"/>
  <c r="AE70" i="6"/>
  <c r="AD6" i="6"/>
  <c r="AE6" i="6" s="1"/>
  <c r="X4" i="6"/>
  <c r="Y4" i="6" s="1"/>
  <c r="AD9" i="6"/>
  <c r="AE9" i="6" s="1"/>
  <c r="AD8" i="6"/>
  <c r="AE8" i="6" s="1"/>
  <c r="Y68" i="6"/>
  <c r="Y62" i="6"/>
  <c r="Y17" i="6"/>
  <c r="Y22" i="6"/>
  <c r="Y32" i="6"/>
  <c r="Y36" i="6"/>
  <c r="Y35" i="6"/>
  <c r="Y3" i="6"/>
  <c r="AD7" i="6"/>
  <c r="AE7" i="6" s="1"/>
  <c r="AE55" i="6"/>
  <c r="AE63" i="6"/>
  <c r="AE51" i="6"/>
  <c r="AE39" i="6"/>
  <c r="AE5" i="6"/>
  <c r="AE10" i="6"/>
  <c r="AE11" i="6"/>
  <c r="R12" i="6"/>
  <c r="S12" i="6" s="1"/>
  <c r="F22" i="6"/>
  <c r="G22" i="6" s="1"/>
  <c r="X31" i="6"/>
  <c r="Y31" i="6" s="1"/>
  <c r="AE48" i="6"/>
  <c r="AE61" i="6"/>
  <c r="AE38" i="6"/>
  <c r="AD42" i="6"/>
  <c r="AE42" i="6" s="1"/>
  <c r="R48" i="6"/>
  <c r="S48" i="6" s="1"/>
  <c r="Y53" i="6"/>
  <c r="AD54" i="6"/>
  <c r="AE54" i="6" s="1"/>
  <c r="Y66" i="6"/>
  <c r="F10" i="6"/>
  <c r="G10" i="6" s="1"/>
  <c r="X21" i="6"/>
  <c r="Y21" i="6" s="1"/>
  <c r="Y65" i="6"/>
  <c r="AE72" i="6"/>
  <c r="AE34" i="6"/>
  <c r="AE46" i="6"/>
  <c r="AE50" i="6"/>
  <c r="X9" i="6"/>
  <c r="Y9" i="6" s="1"/>
  <c r="AE25" i="6"/>
  <c r="AD28" i="6"/>
  <c r="AE28" i="6" s="1"/>
  <c r="AE53" i="6"/>
  <c r="AE27" i="6"/>
  <c r="X43" i="6"/>
  <c r="Y43" i="6" s="1"/>
  <c r="F47" i="6"/>
  <c r="G47" i="6" s="1"/>
  <c r="AE49" i="6"/>
  <c r="AE40" i="6"/>
  <c r="AE62" i="6"/>
  <c r="L65" i="6"/>
  <c r="M65" i="6" s="1"/>
  <c r="F70" i="6"/>
  <c r="G70" i="6" s="1"/>
  <c r="AE13" i="6"/>
  <c r="X54" i="6"/>
  <c r="Y54" i="6" s="1"/>
  <c r="F57" i="6"/>
  <c r="G57" i="6" s="1"/>
  <c r="AE65" i="6"/>
  <c r="AE74" i="6"/>
  <c r="E6" i="5"/>
  <c r="F6" i="5" s="1"/>
  <c r="F5" i="8" s="1"/>
  <c r="E8" i="5"/>
  <c r="E20" i="5"/>
  <c r="E32" i="5"/>
  <c r="F32" i="5" s="1"/>
  <c r="F31" i="8" s="1"/>
  <c r="E56" i="5"/>
  <c r="F56" i="5" s="1"/>
  <c r="F55" i="8" s="1"/>
  <c r="E64" i="5"/>
  <c r="F64" i="5" s="1"/>
  <c r="F63" i="8" s="1"/>
  <c r="O4" i="5"/>
  <c r="E27" i="5"/>
  <c r="J71" i="5"/>
  <c r="O13" i="5"/>
  <c r="P13" i="5" s="1"/>
  <c r="H12" i="8" s="1"/>
  <c r="O25" i="5"/>
  <c r="O37" i="5"/>
  <c r="O49" i="5"/>
  <c r="O61" i="5"/>
  <c r="P61" i="5" s="1"/>
  <c r="H60" i="8" s="1"/>
  <c r="O71" i="5"/>
  <c r="P71" i="5" s="1"/>
  <c r="H70" i="8" s="1"/>
  <c r="O73" i="5"/>
  <c r="P73" i="5" s="1"/>
  <c r="H72" i="8" s="1"/>
  <c r="E68" i="5"/>
  <c r="F68" i="5" s="1"/>
  <c r="F67" i="8" s="1"/>
  <c r="O57" i="5"/>
  <c r="O15" i="5"/>
  <c r="O27" i="5"/>
  <c r="O39" i="5"/>
  <c r="O51" i="5"/>
  <c r="P51" i="5" s="1"/>
  <c r="H50" i="8" s="1"/>
  <c r="O63" i="5"/>
  <c r="P63" i="5" s="1"/>
  <c r="H62" i="8" s="1"/>
  <c r="O5" i="5"/>
  <c r="P5" i="5" s="1"/>
  <c r="H4" i="8" s="1"/>
  <c r="O17" i="5"/>
  <c r="P17" i="5" s="1"/>
  <c r="H16" i="8" s="1"/>
  <c r="O29" i="5"/>
  <c r="P29" i="5" s="1"/>
  <c r="H28" i="8" s="1"/>
  <c r="O41" i="5"/>
  <c r="P41" i="5" s="1"/>
  <c r="H40" i="8" s="1"/>
  <c r="O53" i="5"/>
  <c r="P53" i="5" s="1"/>
  <c r="H52" i="8" s="1"/>
  <c r="O65" i="5"/>
  <c r="P65" i="5" s="1"/>
  <c r="H64" i="8" s="1"/>
  <c r="O7" i="5"/>
  <c r="O19" i="5"/>
  <c r="O31" i="5"/>
  <c r="P31" i="5" s="1"/>
  <c r="H30" i="8" s="1"/>
  <c r="O43" i="5"/>
  <c r="P43" i="5" s="1"/>
  <c r="H42" i="8" s="1"/>
  <c r="O55" i="5"/>
  <c r="P55" i="5" s="1"/>
  <c r="H54" i="8" s="1"/>
  <c r="O67" i="5"/>
  <c r="P67" i="5" s="1"/>
  <c r="H66" i="8" s="1"/>
  <c r="O69" i="5"/>
  <c r="P69" i="5" s="1"/>
  <c r="H68" i="8" s="1"/>
  <c r="O9" i="5"/>
  <c r="P9" i="5" s="1"/>
  <c r="H8" i="8" s="1"/>
  <c r="O21" i="5"/>
  <c r="P21" i="5" s="1"/>
  <c r="H20" i="8" s="1"/>
  <c r="O11" i="5"/>
  <c r="O23" i="5"/>
  <c r="O35" i="5"/>
  <c r="P35" i="5" s="1"/>
  <c r="H34" i="8" s="1"/>
  <c r="O47" i="5"/>
  <c r="P47" i="5" s="1"/>
  <c r="H46" i="8" s="1"/>
  <c r="O59" i="5"/>
  <c r="O33" i="5"/>
  <c r="P33" i="5" s="1"/>
  <c r="H32" i="8" s="1"/>
  <c r="E51" i="5"/>
  <c r="F51" i="5" s="1"/>
  <c r="F50" i="8" s="1"/>
  <c r="J9" i="5"/>
  <c r="J11" i="5"/>
  <c r="K11" i="5" s="1"/>
  <c r="G10" i="8" s="1"/>
  <c r="J13" i="5"/>
  <c r="K13" i="5" s="1"/>
  <c r="G12" i="8" s="1"/>
  <c r="J21" i="5"/>
  <c r="K21" i="5" s="1"/>
  <c r="G20" i="8" s="1"/>
  <c r="J23" i="5"/>
  <c r="K23" i="5" s="1"/>
  <c r="G22" i="8" s="1"/>
  <c r="J25" i="5"/>
  <c r="J35" i="5"/>
  <c r="K35" i="5" s="1"/>
  <c r="G34" i="8" s="1"/>
  <c r="J37" i="5"/>
  <c r="K37" i="5" s="1"/>
  <c r="G36" i="8" s="1"/>
  <c r="J47" i="5"/>
  <c r="J49" i="5"/>
  <c r="J59" i="5"/>
  <c r="J61" i="5"/>
  <c r="J73" i="5"/>
  <c r="K73" i="5" s="1"/>
  <c r="G72" i="8" s="1"/>
  <c r="E9" i="5"/>
  <c r="F9" i="5" s="1"/>
  <c r="F8" i="8" s="1"/>
  <c r="E15" i="5"/>
  <c r="F15" i="5" s="1"/>
  <c r="F14" i="8" s="1"/>
  <c r="E21" i="5"/>
  <c r="F21" i="5" s="1"/>
  <c r="F20" i="8" s="1"/>
  <c r="E33" i="5"/>
  <c r="F33" i="5" s="1"/>
  <c r="F32" i="8" s="1"/>
  <c r="E45" i="5"/>
  <c r="F45" i="5" s="1"/>
  <c r="F44" i="8" s="1"/>
  <c r="E57" i="5"/>
  <c r="F57" i="5" s="1"/>
  <c r="F56" i="8" s="1"/>
  <c r="E69" i="5"/>
  <c r="F69" i="5" s="1"/>
  <c r="F68" i="8" s="1"/>
  <c r="J15" i="5"/>
  <c r="K15" i="5" s="1"/>
  <c r="G14" i="8" s="1"/>
  <c r="J27" i="5"/>
  <c r="K27" i="5" s="1"/>
  <c r="G26" i="8" s="1"/>
  <c r="J39" i="5"/>
  <c r="J51" i="5"/>
  <c r="K51" i="5" s="1"/>
  <c r="G50" i="8" s="1"/>
  <c r="J63" i="5"/>
  <c r="K63" i="5" s="1"/>
  <c r="G62" i="8" s="1"/>
  <c r="E16" i="5"/>
  <c r="F16" i="5" s="1"/>
  <c r="F15" i="8" s="1"/>
  <c r="E28" i="5"/>
  <c r="F28" i="5" s="1"/>
  <c r="F27" i="8" s="1"/>
  <c r="T36" i="5"/>
  <c r="U36" i="5" s="1"/>
  <c r="I35" i="8" s="1"/>
  <c r="E40" i="5"/>
  <c r="F40" i="5" s="1"/>
  <c r="F39" i="8" s="1"/>
  <c r="J4" i="5"/>
  <c r="K4" i="5" s="1"/>
  <c r="G3" i="8" s="1"/>
  <c r="E11" i="5"/>
  <c r="F11" i="5" s="1"/>
  <c r="F10" i="8" s="1"/>
  <c r="E23" i="5"/>
  <c r="E71" i="5"/>
  <c r="F71" i="5" s="1"/>
  <c r="F70" i="8" s="1"/>
  <c r="J5" i="5"/>
  <c r="K5" i="5" s="1"/>
  <c r="G4" i="8" s="1"/>
  <c r="J17" i="5"/>
  <c r="K17" i="5" s="1"/>
  <c r="G16" i="8" s="1"/>
  <c r="J29" i="5"/>
  <c r="K29" i="5" s="1"/>
  <c r="G28" i="8" s="1"/>
  <c r="J41" i="5"/>
  <c r="K41" i="5" s="1"/>
  <c r="G40" i="8" s="1"/>
  <c r="J53" i="5"/>
  <c r="J65" i="5"/>
  <c r="K65" i="5" s="1"/>
  <c r="G64" i="8" s="1"/>
  <c r="E39" i="5"/>
  <c r="F39" i="5" s="1"/>
  <c r="F38" i="8" s="1"/>
  <c r="E73" i="5"/>
  <c r="F73" i="5" s="1"/>
  <c r="F72" i="8" s="1"/>
  <c r="J19" i="5"/>
  <c r="K19" i="5" s="1"/>
  <c r="G18" i="8" s="1"/>
  <c r="J43" i="5"/>
  <c r="J55" i="5"/>
  <c r="K55" i="5" s="1"/>
  <c r="G54" i="8" s="1"/>
  <c r="J67" i="5"/>
  <c r="K67" i="5" s="1"/>
  <c r="G66" i="8" s="1"/>
  <c r="J69" i="5"/>
  <c r="E44" i="5"/>
  <c r="F44" i="5" s="1"/>
  <c r="F43" i="8" s="1"/>
  <c r="J33" i="5"/>
  <c r="K33" i="5" s="1"/>
  <c r="G32" i="8" s="1"/>
  <c r="J45" i="5"/>
  <c r="K45" i="5" s="1"/>
  <c r="G44" i="8" s="1"/>
  <c r="J57" i="5"/>
  <c r="E10" i="5"/>
  <c r="E22" i="5"/>
  <c r="F22" i="5" s="1"/>
  <c r="F21" i="8" s="1"/>
  <c r="E34" i="5"/>
  <c r="E46" i="5"/>
  <c r="F46" i="5" s="1"/>
  <c r="F45" i="8" s="1"/>
  <c r="E58" i="5"/>
  <c r="F58" i="5" s="1"/>
  <c r="F57" i="8" s="1"/>
  <c r="E70" i="5"/>
  <c r="F70" i="5" s="1"/>
  <c r="F69" i="8" s="1"/>
  <c r="E55" i="5"/>
  <c r="F55" i="5" s="1"/>
  <c r="F54" i="8" s="1"/>
  <c r="E18" i="5"/>
  <c r="F18" i="5" s="1"/>
  <c r="F17" i="8" s="1"/>
  <c r="J31" i="5"/>
  <c r="K31" i="5" s="1"/>
  <c r="G30" i="8" s="1"/>
  <c r="E5" i="5"/>
  <c r="E17" i="5"/>
  <c r="F17" i="5" s="1"/>
  <c r="F16" i="8" s="1"/>
  <c r="E29" i="5"/>
  <c r="F29" i="5" s="1"/>
  <c r="F28" i="8" s="1"/>
  <c r="E41" i="5"/>
  <c r="F41" i="5" s="1"/>
  <c r="F40" i="8" s="1"/>
  <c r="E65" i="5"/>
  <c r="F65" i="5" s="1"/>
  <c r="F64" i="8" s="1"/>
  <c r="E12" i="5"/>
  <c r="E72" i="5"/>
  <c r="E13" i="5"/>
  <c r="E25" i="5"/>
  <c r="F25" i="5" s="1"/>
  <c r="F24" i="8" s="1"/>
  <c r="E37" i="5"/>
  <c r="E7" i="5"/>
  <c r="F7" i="5" s="1"/>
  <c r="F6" i="8" s="1"/>
  <c r="E19" i="5"/>
  <c r="F19" i="5" s="1"/>
  <c r="F18" i="8" s="1"/>
  <c r="E31" i="5"/>
  <c r="F31" i="5" s="1"/>
  <c r="F30" i="8" s="1"/>
  <c r="E43" i="5"/>
  <c r="F43" i="5" s="1"/>
  <c r="F42" i="8" s="1"/>
  <c r="E66" i="5"/>
  <c r="F66" i="5" s="1"/>
  <c r="F65" i="8" s="1"/>
  <c r="E53" i="5"/>
  <c r="F53" i="5" s="1"/>
  <c r="F52" i="8" s="1"/>
  <c r="E26" i="5"/>
  <c r="F26" i="5" s="1"/>
  <c r="F25" i="8" s="1"/>
  <c r="E38" i="5"/>
  <c r="E50" i="5"/>
  <c r="F50" i="5" s="1"/>
  <c r="F49" i="8" s="1"/>
  <c r="E62" i="5"/>
  <c r="T70" i="5"/>
  <c r="U70" i="5" s="1"/>
  <c r="I69" i="8" s="1"/>
  <c r="E63" i="5"/>
  <c r="F63" i="5" s="1"/>
  <c r="F62" i="8" s="1"/>
  <c r="E4" i="5"/>
  <c r="F4" i="5" s="1"/>
  <c r="F3" i="8" s="1"/>
  <c r="E52" i="5"/>
  <c r="F52" i="5" s="1"/>
  <c r="F51" i="8" s="1"/>
  <c r="Z15" i="5"/>
  <c r="P20" i="5"/>
  <c r="H19" i="8" s="1"/>
  <c r="P23" i="5"/>
  <c r="H22" i="8" s="1"/>
  <c r="E30" i="5"/>
  <c r="E42" i="5"/>
  <c r="E54" i="5"/>
  <c r="F54" i="5" s="1"/>
  <c r="F53" i="8" s="1"/>
  <c r="P26" i="5"/>
  <c r="H25" i="8" s="1"/>
  <c r="F20" i="5"/>
  <c r="F19" i="8" s="1"/>
  <c r="E24" i="5"/>
  <c r="F24" i="5" s="1"/>
  <c r="F23" i="8" s="1"/>
  <c r="E36" i="5"/>
  <c r="F36" i="5" s="1"/>
  <c r="F35" i="8" s="1"/>
  <c r="E60" i="5"/>
  <c r="F60" i="5" s="1"/>
  <c r="F59" i="8" s="1"/>
  <c r="E35" i="5"/>
  <c r="F35" i="5" s="1"/>
  <c r="F34" i="8" s="1"/>
  <c r="E47" i="5"/>
  <c r="F47" i="5" s="1"/>
  <c r="F46" i="8" s="1"/>
  <c r="T45" i="5"/>
  <c r="U45" i="5" s="1"/>
  <c r="I44" i="8" s="1"/>
  <c r="P15" i="5"/>
  <c r="H14" i="8" s="1"/>
  <c r="E49" i="5"/>
  <c r="F49" i="5" s="1"/>
  <c r="F48" i="8" s="1"/>
  <c r="E61" i="5"/>
  <c r="F61" i="5" s="1"/>
  <c r="F60" i="8" s="1"/>
  <c r="E59" i="5"/>
  <c r="F59" i="5" s="1"/>
  <c r="F58" i="8" s="1"/>
  <c r="E48" i="5"/>
  <c r="F48" i="5" s="1"/>
  <c r="F47" i="8" s="1"/>
  <c r="E14" i="5"/>
  <c r="F14" i="5" s="1"/>
  <c r="F13" i="8" s="1"/>
  <c r="E74" i="5"/>
  <c r="F74" i="5" s="1"/>
  <c r="F73" i="8" s="1"/>
  <c r="T60" i="5"/>
  <c r="U60" i="5" s="1"/>
  <c r="I59" i="8" s="1"/>
  <c r="T73" i="5"/>
  <c r="U73" i="5" s="1"/>
  <c r="I72" i="8" s="1"/>
  <c r="Z3" i="5"/>
  <c r="P16" i="5"/>
  <c r="H15" i="8" s="1"/>
  <c r="T17" i="5"/>
  <c r="U17" i="5" s="1"/>
  <c r="I16" i="8" s="1"/>
  <c r="P25" i="5"/>
  <c r="H24" i="8" s="1"/>
  <c r="T26" i="5"/>
  <c r="U26" i="5" s="1"/>
  <c r="I25" i="8" s="1"/>
  <c r="T7" i="5"/>
  <c r="U7" i="5" s="1"/>
  <c r="I6" i="8" s="1"/>
  <c r="T58" i="5"/>
  <c r="U58" i="5" s="1"/>
  <c r="I57" i="8" s="1"/>
  <c r="P6" i="5"/>
  <c r="H5" i="8" s="1"/>
  <c r="T49" i="5"/>
  <c r="U49" i="5" s="1"/>
  <c r="I48" i="8" s="1"/>
  <c r="F72" i="5"/>
  <c r="F71" i="8" s="1"/>
  <c r="Z7" i="5"/>
  <c r="T14" i="5"/>
  <c r="U14" i="5" s="1"/>
  <c r="I13" i="8" s="1"/>
  <c r="T23" i="5"/>
  <c r="U23" i="5" s="1"/>
  <c r="I22" i="8" s="1"/>
  <c r="K32" i="5"/>
  <c r="G31" i="8" s="1"/>
  <c r="Z8" i="5"/>
  <c r="K69" i="5"/>
  <c r="G68" i="8" s="1"/>
  <c r="T18" i="5"/>
  <c r="U18" i="5" s="1"/>
  <c r="I17" i="8" s="1"/>
  <c r="T27" i="5"/>
  <c r="U27" i="5" s="1"/>
  <c r="I26" i="8" s="1"/>
  <c r="F42" i="5"/>
  <c r="F41" i="8" s="1"/>
  <c r="K12" i="5"/>
  <c r="G11" i="8" s="1"/>
  <c r="P34" i="5"/>
  <c r="H33" i="8" s="1"/>
  <c r="K47" i="5"/>
  <c r="G46" i="8" s="1"/>
  <c r="K59" i="5"/>
  <c r="G58" i="8" s="1"/>
  <c r="P8" i="5"/>
  <c r="H7" i="8" s="1"/>
  <c r="T9" i="5"/>
  <c r="U9" i="5" s="1"/>
  <c r="I8" i="8" s="1"/>
  <c r="T15" i="5"/>
  <c r="U15" i="5" s="1"/>
  <c r="I14" i="8" s="1"/>
  <c r="K18" i="5"/>
  <c r="G17" i="8" s="1"/>
  <c r="P19" i="5"/>
  <c r="H18" i="8" s="1"/>
  <c r="K36" i="5"/>
  <c r="G35" i="8" s="1"/>
  <c r="K58" i="5"/>
  <c r="G57" i="8" s="1"/>
  <c r="P42" i="5"/>
  <c r="H41" i="8" s="1"/>
  <c r="P70" i="5"/>
  <c r="H69" i="8" s="1"/>
  <c r="K6" i="5"/>
  <c r="G5" i="8" s="1"/>
  <c r="K24" i="5"/>
  <c r="G23" i="8" s="1"/>
  <c r="K28" i="5"/>
  <c r="G27" i="8" s="1"/>
  <c r="K3" i="5"/>
  <c r="G2" i="8" s="1"/>
  <c r="P4" i="5"/>
  <c r="H3" i="8" s="1"/>
  <c r="T13" i="5"/>
  <c r="U13" i="5" s="1"/>
  <c r="I12" i="8" s="1"/>
  <c r="P18" i="5"/>
  <c r="H17" i="8" s="1"/>
  <c r="P24" i="5"/>
  <c r="H23" i="8" s="1"/>
  <c r="T30" i="5"/>
  <c r="U30" i="5" s="1"/>
  <c r="I29" i="8" s="1"/>
  <c r="Z31" i="5"/>
  <c r="T37" i="5"/>
  <c r="U37" i="5" s="1"/>
  <c r="I36" i="8" s="1"/>
  <c r="T47" i="5"/>
  <c r="U47" i="5" s="1"/>
  <c r="I46" i="8" s="1"/>
  <c r="Z54" i="5"/>
  <c r="P3" i="5"/>
  <c r="H2" i="8" s="1"/>
  <c r="K10" i="5"/>
  <c r="G9" i="8" s="1"/>
  <c r="P57" i="5"/>
  <c r="H56" i="8" s="1"/>
  <c r="K68" i="5"/>
  <c r="G67" i="8" s="1"/>
  <c r="P74" i="5"/>
  <c r="H73" i="8" s="1"/>
  <c r="K50" i="5"/>
  <c r="G49" i="8" s="1"/>
  <c r="Z53" i="5"/>
  <c r="T3" i="5"/>
  <c r="U3" i="5" s="1"/>
  <c r="I2" i="8" s="1"/>
  <c r="T6" i="5"/>
  <c r="U6" i="5" s="1"/>
  <c r="I5" i="8" s="1"/>
  <c r="P10" i="5"/>
  <c r="H9" i="8" s="1"/>
  <c r="P27" i="5"/>
  <c r="H26" i="8" s="1"/>
  <c r="P39" i="5"/>
  <c r="H38" i="8" s="1"/>
  <c r="P44" i="5"/>
  <c r="H43" i="8" s="1"/>
  <c r="P56" i="5"/>
  <c r="H55" i="8" s="1"/>
  <c r="T57" i="5"/>
  <c r="U57" i="5" s="1"/>
  <c r="I56" i="8" s="1"/>
  <c r="T74" i="5"/>
  <c r="U74" i="5" s="1"/>
  <c r="I73" i="8" s="1"/>
  <c r="K34" i="5"/>
  <c r="G33" i="8" s="1"/>
  <c r="K44" i="5"/>
  <c r="G43" i="8" s="1"/>
  <c r="K56" i="5"/>
  <c r="G55" i="8" s="1"/>
  <c r="K14" i="5"/>
  <c r="G13" i="8" s="1"/>
  <c r="K20" i="5"/>
  <c r="G19" i="8" s="1"/>
  <c r="T22" i="5"/>
  <c r="U22" i="5" s="1"/>
  <c r="I21" i="8" s="1"/>
  <c r="F37" i="5"/>
  <c r="F36" i="8" s="1"/>
  <c r="T40" i="5"/>
  <c r="U40" i="5" s="1"/>
  <c r="I39" i="8" s="1"/>
  <c r="K48" i="5"/>
  <c r="G47" i="8" s="1"/>
  <c r="K60" i="5"/>
  <c r="G59" i="8" s="1"/>
  <c r="K72" i="5"/>
  <c r="G71" i="8" s="1"/>
  <c r="T4" i="5"/>
  <c r="U4" i="5" s="1"/>
  <c r="I3" i="8" s="1"/>
  <c r="T5" i="5"/>
  <c r="U5" i="5" s="1"/>
  <c r="I4" i="8" s="1"/>
  <c r="F8" i="5"/>
  <c r="F7" i="8" s="1"/>
  <c r="T16" i="5"/>
  <c r="U16" i="5" s="1"/>
  <c r="I15" i="8" s="1"/>
  <c r="Z22" i="5"/>
  <c r="P38" i="5"/>
  <c r="H37" i="8" s="1"/>
  <c r="Z40" i="5"/>
  <c r="Z51" i="5"/>
  <c r="Z63" i="5"/>
  <c r="Z55" i="5"/>
  <c r="K8" i="5"/>
  <c r="G7" i="8" s="1"/>
  <c r="P11" i="5"/>
  <c r="H10" i="8" s="1"/>
  <c r="P12" i="5"/>
  <c r="H11" i="8" s="1"/>
  <c r="Z16" i="5"/>
  <c r="P32" i="5"/>
  <c r="H31" i="8" s="1"/>
  <c r="P37" i="5"/>
  <c r="H36" i="8" s="1"/>
  <c r="Z49" i="5"/>
  <c r="F67" i="5"/>
  <c r="F66" i="8" s="1"/>
  <c r="Z68" i="5"/>
  <c r="P72" i="5"/>
  <c r="H71" i="8" s="1"/>
  <c r="K74" i="5"/>
  <c r="G73" i="8" s="1"/>
  <c r="P28" i="5"/>
  <c r="H27" i="8" s="1"/>
  <c r="P30" i="5"/>
  <c r="H29" i="8" s="1"/>
  <c r="P40" i="5"/>
  <c r="H39" i="8" s="1"/>
  <c r="T10" i="5"/>
  <c r="U10" i="5" s="1"/>
  <c r="I9" i="8" s="1"/>
  <c r="Z6" i="5"/>
  <c r="Z9" i="5"/>
  <c r="T11" i="5"/>
  <c r="U11" i="5" s="1"/>
  <c r="I10" i="8" s="1"/>
  <c r="T12" i="5"/>
  <c r="U12" i="5" s="1"/>
  <c r="I11" i="8" s="1"/>
  <c r="Z17" i="5"/>
  <c r="T25" i="5"/>
  <c r="U25" i="5" s="1"/>
  <c r="I24" i="8" s="1"/>
  <c r="K53" i="5"/>
  <c r="G52" i="8" s="1"/>
  <c r="K57" i="5"/>
  <c r="G56" i="8" s="1"/>
  <c r="F62" i="5"/>
  <c r="F61" i="8" s="1"/>
  <c r="T71" i="5"/>
  <c r="U71" i="5" s="1"/>
  <c r="I70" i="8" s="1"/>
  <c r="Z10" i="5"/>
  <c r="Z20" i="5"/>
  <c r="F23" i="5"/>
  <c r="F22" i="8" s="1"/>
  <c r="Z44" i="5"/>
  <c r="K54" i="5"/>
  <c r="G53" i="8" s="1"/>
  <c r="P58" i="5"/>
  <c r="H57" i="8" s="1"/>
  <c r="K61" i="5"/>
  <c r="G60" i="8" s="1"/>
  <c r="K66" i="5"/>
  <c r="G65" i="8" s="1"/>
  <c r="Z11" i="5"/>
  <c r="Z41" i="5"/>
  <c r="P59" i="5"/>
  <c r="H58" i="8" s="1"/>
  <c r="P60" i="5"/>
  <c r="H59" i="8" s="1"/>
  <c r="K62" i="5"/>
  <c r="G61" i="8" s="1"/>
  <c r="K64" i="5"/>
  <c r="G63" i="8" s="1"/>
  <c r="F10" i="5"/>
  <c r="F9" i="8" s="1"/>
  <c r="F13" i="5"/>
  <c r="F12" i="8" s="1"/>
  <c r="K16" i="5"/>
  <c r="G15" i="8" s="1"/>
  <c r="Z37" i="5"/>
  <c r="Z42" i="5"/>
  <c r="K49" i="5"/>
  <c r="G48" i="8" s="1"/>
  <c r="P54" i="5"/>
  <c r="H53" i="8" s="1"/>
  <c r="P62" i="5"/>
  <c r="H61" i="8" s="1"/>
  <c r="K70" i="5"/>
  <c r="G69" i="8" s="1"/>
  <c r="P66" i="5"/>
  <c r="H65" i="8" s="1"/>
  <c r="K39" i="5"/>
  <c r="G38" i="8" s="1"/>
  <c r="K46" i="5"/>
  <c r="G45" i="8" s="1"/>
  <c r="P50" i="5"/>
  <c r="H49" i="8" s="1"/>
  <c r="P52" i="5"/>
  <c r="H51" i="8" s="1"/>
  <c r="P68" i="5"/>
  <c r="H67" i="8" s="1"/>
  <c r="K71" i="5"/>
  <c r="G70" i="8" s="1"/>
  <c r="Z72" i="5"/>
  <c r="Z28" i="5"/>
  <c r="Z29" i="5"/>
  <c r="Z32" i="5"/>
  <c r="F34" i="5"/>
  <c r="F33" i="8" s="1"/>
  <c r="F38" i="5"/>
  <c r="F37" i="8" s="1"/>
  <c r="K7" i="5"/>
  <c r="G6" i="8" s="1"/>
  <c r="K9" i="5"/>
  <c r="G8" i="8" s="1"/>
  <c r="K25" i="5"/>
  <c r="G24" i="8" s="1"/>
  <c r="K26" i="5"/>
  <c r="G25" i="8" s="1"/>
  <c r="F27" i="5"/>
  <c r="F26" i="8" s="1"/>
  <c r="F30" i="5"/>
  <c r="F29" i="8" s="1"/>
  <c r="K38" i="5"/>
  <c r="G37" i="8" s="1"/>
  <c r="K42" i="5"/>
  <c r="G41" i="8" s="1"/>
  <c r="K43" i="5"/>
  <c r="G42" i="8" s="1"/>
  <c r="T53" i="5"/>
  <c r="U53" i="5" s="1"/>
  <c r="I52" i="8" s="1"/>
  <c r="T62" i="5"/>
  <c r="U62" i="5" s="1"/>
  <c r="I61" i="8" s="1"/>
  <c r="T66" i="5"/>
  <c r="U66" i="5" s="1"/>
  <c r="I65" i="8" s="1"/>
  <c r="P64" i="5"/>
  <c r="H63" i="8" s="1"/>
  <c r="F3" i="5"/>
  <c r="F2" i="8" s="1"/>
  <c r="P22" i="5"/>
  <c r="H21" i="8" s="1"/>
  <c r="P7" i="5"/>
  <c r="H6" i="8" s="1"/>
  <c r="K40" i="5"/>
  <c r="G39" i="8" s="1"/>
  <c r="P45" i="5"/>
  <c r="H44" i="8" s="1"/>
  <c r="P46" i="5"/>
  <c r="H45" i="8" s="1"/>
  <c r="T48" i="5"/>
  <c r="U48" i="5" s="1"/>
  <c r="I47" i="8" s="1"/>
  <c r="Z57" i="5"/>
  <c r="T61" i="5"/>
  <c r="U61" i="5" s="1"/>
  <c r="I60" i="8" s="1"/>
  <c r="Z64" i="5"/>
  <c r="Z67" i="5"/>
  <c r="T52" i="5"/>
  <c r="U52" i="5" s="1"/>
  <c r="I51" i="8" s="1"/>
  <c r="Z58" i="5"/>
  <c r="T65" i="5"/>
  <c r="U65" i="5" s="1"/>
  <c r="I64" i="8" s="1"/>
  <c r="Z71" i="5"/>
  <c r="Z33" i="5"/>
  <c r="Z24" i="5"/>
  <c r="Z36" i="5"/>
  <c r="Z59" i="5"/>
  <c r="T35" i="5"/>
  <c r="U35" i="5" s="1"/>
  <c r="I34" i="8" s="1"/>
  <c r="F5" i="5"/>
  <c r="F4" i="8" s="1"/>
  <c r="T39" i="5"/>
  <c r="U39" i="5" s="1"/>
  <c r="I38" i="8" s="1"/>
  <c r="Z23" i="5"/>
  <c r="Z45" i="5"/>
  <c r="Z4" i="5"/>
  <c r="Z46" i="5"/>
  <c r="Z18" i="5"/>
  <c r="Z19" i="5"/>
  <c r="K22" i="5"/>
  <c r="G21" i="8" s="1"/>
  <c r="T20" i="5"/>
  <c r="U20" i="5" s="1"/>
  <c r="I19" i="8" s="1"/>
  <c r="T29" i="5"/>
  <c r="U29" i="5" s="1"/>
  <c r="I28" i="8" s="1"/>
  <c r="Z35" i="5"/>
  <c r="T38" i="5"/>
  <c r="U38" i="5" s="1"/>
  <c r="I37" i="8" s="1"/>
  <c r="Z39" i="5"/>
  <c r="Z48" i="5"/>
  <c r="T51" i="5"/>
  <c r="U51" i="5" s="1"/>
  <c r="I50" i="8" s="1"/>
  <c r="K52" i="5"/>
  <c r="G51" i="8" s="1"/>
  <c r="T55" i="5"/>
  <c r="U55" i="5" s="1"/>
  <c r="I54" i="8" s="1"/>
  <c r="T64" i="5"/>
  <c r="U64" i="5" s="1"/>
  <c r="I63" i="8" s="1"/>
  <c r="T68" i="5"/>
  <c r="U68" i="5" s="1"/>
  <c r="I67" i="8" s="1"/>
  <c r="Z70" i="5"/>
  <c r="T24" i="5"/>
  <c r="U24" i="5" s="1"/>
  <c r="I23" i="8" s="1"/>
  <c r="Z30" i="5"/>
  <c r="T33" i="5"/>
  <c r="U33" i="5" s="1"/>
  <c r="I32" i="8" s="1"/>
  <c r="Z43" i="5"/>
  <c r="T46" i="5"/>
  <c r="U46" i="5" s="1"/>
  <c r="I45" i="8" s="1"/>
  <c r="Z52" i="5"/>
  <c r="T59" i="5"/>
  <c r="U59" i="5" s="1"/>
  <c r="I58" i="8" s="1"/>
  <c r="Z65" i="5"/>
  <c r="T72" i="5"/>
  <c r="U72" i="5" s="1"/>
  <c r="I71" i="8" s="1"/>
  <c r="P48" i="5"/>
  <c r="H47" i="8" s="1"/>
  <c r="T54" i="5"/>
  <c r="U54" i="5" s="1"/>
  <c r="I53" i="8" s="1"/>
  <c r="Z56" i="5"/>
  <c r="Z5" i="5"/>
  <c r="Z12" i="5"/>
  <c r="Z13" i="5"/>
  <c r="P14" i="5"/>
  <c r="H13" i="8" s="1"/>
  <c r="Z14" i="5"/>
  <c r="T19" i="5"/>
  <c r="U19" i="5" s="1"/>
  <c r="I18" i="8" s="1"/>
  <c r="Z21" i="5"/>
  <c r="Z25" i="5"/>
  <c r="T28" i="5"/>
  <c r="U28" i="5" s="1"/>
  <c r="I27" i="8" s="1"/>
  <c r="T32" i="5"/>
  <c r="U32" i="5" s="1"/>
  <c r="I31" i="8" s="1"/>
  <c r="Z34" i="5"/>
  <c r="Z38" i="5"/>
  <c r="T41" i="5"/>
  <c r="U41" i="5" s="1"/>
  <c r="I40" i="8" s="1"/>
  <c r="Z47" i="5"/>
  <c r="T50" i="5"/>
  <c r="U50" i="5" s="1"/>
  <c r="I49" i="8" s="1"/>
  <c r="Z60" i="5"/>
  <c r="T63" i="5"/>
  <c r="U63" i="5" s="1"/>
  <c r="I62" i="8" s="1"/>
  <c r="T67" i="5"/>
  <c r="U67" i="5" s="1"/>
  <c r="I66" i="8" s="1"/>
  <c r="Z69" i="5"/>
  <c r="Z73" i="5"/>
  <c r="F12" i="5"/>
  <c r="F11" i="8" s="1"/>
  <c r="T31" i="5"/>
  <c r="U31" i="5" s="1"/>
  <c r="I30" i="8" s="1"/>
  <c r="T44" i="5"/>
  <c r="U44" i="5" s="1"/>
  <c r="I43" i="8" s="1"/>
  <c r="Z50" i="5"/>
  <c r="Z27" i="5"/>
  <c r="T43" i="5"/>
  <c r="U43" i="5" s="1"/>
  <c r="I42" i="8" s="1"/>
  <c r="T56" i="5"/>
  <c r="U56" i="5" s="1"/>
  <c r="I55" i="8" s="1"/>
  <c r="Z62" i="5"/>
  <c r="Z66" i="5"/>
  <c r="T8" i="5"/>
  <c r="U8" i="5" s="1"/>
  <c r="I7" i="8" s="1"/>
  <c r="T21" i="5"/>
  <c r="U21" i="5" s="1"/>
  <c r="I20" i="8" s="1"/>
  <c r="T34" i="5"/>
  <c r="U34" i="5" s="1"/>
  <c r="I33" i="8" s="1"/>
  <c r="T69" i="5"/>
  <c r="U69" i="5" s="1"/>
  <c r="I68" i="8" s="1"/>
  <c r="Z26" i="5"/>
  <c r="K30" i="5"/>
  <c r="G29" i="8" s="1"/>
  <c r="P36" i="5"/>
  <c r="H35" i="8" s="1"/>
  <c r="T42" i="5"/>
  <c r="U42" i="5" s="1"/>
  <c r="I41" i="8" s="1"/>
  <c r="P49" i="5"/>
  <c r="H48" i="8" s="1"/>
  <c r="Z61" i="5"/>
  <c r="Z74" i="5"/>
  <c r="G4" i="2"/>
  <c r="G10" i="2"/>
  <c r="G16" i="2"/>
  <c r="G22" i="2"/>
  <c r="G28" i="2"/>
  <c r="AE13" i="2"/>
  <c r="AE25" i="2"/>
  <c r="AE37" i="2"/>
  <c r="AE49" i="2"/>
  <c r="AE61" i="2"/>
  <c r="AE73" i="2"/>
  <c r="G34" i="2"/>
  <c r="G40" i="2"/>
  <c r="G46" i="2"/>
  <c r="G52" i="2"/>
  <c r="G58" i="2"/>
  <c r="G64" i="2"/>
  <c r="G70" i="2"/>
  <c r="AE6" i="2"/>
  <c r="AE12" i="2"/>
  <c r="AE18" i="2"/>
  <c r="AE24" i="2"/>
  <c r="AE30" i="2"/>
  <c r="AE36" i="2"/>
  <c r="AE42" i="2"/>
  <c r="AE48" i="2"/>
  <c r="AE54" i="2"/>
  <c r="AE60" i="2"/>
  <c r="AE66" i="2"/>
  <c r="AE72" i="2"/>
  <c r="W13" i="2"/>
  <c r="W19" i="2"/>
  <c r="W25" i="2"/>
  <c r="W31" i="2"/>
  <c r="W37" i="2"/>
  <c r="W43" i="2"/>
  <c r="W49" i="2"/>
  <c r="W55" i="2"/>
  <c r="W61" i="2"/>
  <c r="W67" i="2"/>
  <c r="W73" i="2"/>
  <c r="AM7" i="2"/>
  <c r="AM13" i="2"/>
  <c r="AM19" i="2"/>
  <c r="AM25" i="2"/>
  <c r="AM31" i="2"/>
  <c r="AM37" i="2"/>
  <c r="AM43" i="2"/>
  <c r="AM49" i="2"/>
  <c r="AM55" i="2"/>
  <c r="AM61" i="2"/>
  <c r="AM67" i="2"/>
  <c r="AM73" i="2"/>
  <c r="W8" i="2"/>
  <c r="W14" i="2"/>
  <c r="W20" i="2"/>
  <c r="W26" i="2"/>
  <c r="W32" i="2"/>
  <c r="W38" i="2"/>
  <c r="W44" i="2"/>
  <c r="W50" i="2"/>
  <c r="W56" i="2"/>
  <c r="W62" i="2"/>
  <c r="W68" i="2"/>
  <c r="W74" i="2"/>
  <c r="AM14" i="2"/>
  <c r="AM38" i="2"/>
  <c r="Y54" i="3"/>
  <c r="Z54" i="3" s="1"/>
  <c r="J53" i="4" s="1"/>
  <c r="Y6" i="3"/>
  <c r="Y10" i="3"/>
  <c r="Y22" i="3"/>
  <c r="Y34" i="3"/>
  <c r="Y46" i="3"/>
  <c r="Y58" i="3"/>
  <c r="Y70" i="3"/>
  <c r="O34" i="2"/>
  <c r="AO5" i="2"/>
  <c r="AO11" i="2"/>
  <c r="AO17" i="2"/>
  <c r="AO23" i="2"/>
  <c r="AO29" i="2"/>
  <c r="AO35" i="2"/>
  <c r="AO41" i="2"/>
  <c r="AO47" i="2"/>
  <c r="AO53" i="2"/>
  <c r="AO59" i="2"/>
  <c r="AO65" i="2"/>
  <c r="AO71" i="2"/>
  <c r="T13" i="3"/>
  <c r="T25" i="3"/>
  <c r="T37" i="3"/>
  <c r="T49" i="3"/>
  <c r="U49" i="3" s="1"/>
  <c r="I48" i="4" s="1"/>
  <c r="T61" i="3"/>
  <c r="T73" i="3"/>
  <c r="Y13" i="3"/>
  <c r="Y49" i="3"/>
  <c r="Y73" i="3"/>
  <c r="Z73" i="3" s="1"/>
  <c r="J72" i="4" s="1"/>
  <c r="T12" i="3"/>
  <c r="T24" i="3"/>
  <c r="T36" i="3"/>
  <c r="T48" i="3"/>
  <c r="T60" i="3"/>
  <c r="T72" i="3"/>
  <c r="Y12" i="3"/>
  <c r="Z12" i="3" s="1"/>
  <c r="J11" i="4" s="1"/>
  <c r="Y36" i="3"/>
  <c r="Z36" i="3" s="1"/>
  <c r="J35" i="4" s="1"/>
  <c r="Y48" i="3"/>
  <c r="AF44" i="2"/>
  <c r="AG44" i="2" s="1"/>
  <c r="I43" i="1" s="1"/>
  <c r="O10" i="2"/>
  <c r="O35" i="2"/>
  <c r="O41" i="2"/>
  <c r="O47" i="2"/>
  <c r="O53" i="2"/>
  <c r="O59" i="2"/>
  <c r="O65" i="2"/>
  <c r="O71" i="2"/>
  <c r="T14" i="3"/>
  <c r="T26" i="3"/>
  <c r="T38" i="3"/>
  <c r="T50" i="3"/>
  <c r="T62" i="3"/>
  <c r="T74" i="3"/>
  <c r="Y72" i="3"/>
  <c r="Z72" i="3" s="1"/>
  <c r="J71" i="4" s="1"/>
  <c r="AO31" i="2"/>
  <c r="O17" i="2"/>
  <c r="O23" i="2"/>
  <c r="O29" i="2"/>
  <c r="AO12" i="2"/>
  <c r="AO24" i="2"/>
  <c r="AO36" i="2"/>
  <c r="AO48" i="2"/>
  <c r="AO60" i="2"/>
  <c r="AO72" i="2"/>
  <c r="AM62" i="2"/>
  <c r="AM74" i="2"/>
  <c r="O71" i="3"/>
  <c r="T11" i="3"/>
  <c r="T23" i="3"/>
  <c r="T35" i="3"/>
  <c r="T47" i="3"/>
  <c r="T59" i="3"/>
  <c r="U59" i="3" s="1"/>
  <c r="I58" i="4" s="1"/>
  <c r="T71" i="3"/>
  <c r="Y23" i="3"/>
  <c r="Z23" i="3" s="1"/>
  <c r="J22" i="4" s="1"/>
  <c r="Y47" i="3"/>
  <c r="Y59" i="3"/>
  <c r="K57" i="3"/>
  <c r="G56" i="4" s="1"/>
  <c r="Z6" i="3"/>
  <c r="J5" i="4" s="1"/>
  <c r="Z18" i="3"/>
  <c r="J17" i="4" s="1"/>
  <c r="Z30" i="3"/>
  <c r="J29" i="4" s="1"/>
  <c r="Z42" i="3"/>
  <c r="J41" i="4" s="1"/>
  <c r="Z66" i="3"/>
  <c r="J65" i="4" s="1"/>
  <c r="T3" i="3"/>
  <c r="U3" i="3" s="1"/>
  <c r="I2" i="4" s="1"/>
  <c r="T15" i="3"/>
  <c r="U15" i="3" s="1"/>
  <c r="I14" i="4" s="1"/>
  <c r="T27" i="3"/>
  <c r="U27" i="3" s="1"/>
  <c r="I26" i="4" s="1"/>
  <c r="T39" i="3"/>
  <c r="U39" i="3" s="1"/>
  <c r="I38" i="4" s="1"/>
  <c r="T51" i="3"/>
  <c r="U51" i="3" s="1"/>
  <c r="I50" i="4" s="1"/>
  <c r="T63" i="3"/>
  <c r="Y3" i="3"/>
  <c r="Y15" i="3"/>
  <c r="Y27" i="3"/>
  <c r="Y39" i="3"/>
  <c r="Y51" i="3"/>
  <c r="Z51" i="3" s="1"/>
  <c r="J50" i="4" s="1"/>
  <c r="Y63" i="3"/>
  <c r="Z63" i="3" s="1"/>
  <c r="J62" i="4" s="1"/>
  <c r="K45" i="3"/>
  <c r="G44" i="4" s="1"/>
  <c r="Z7" i="3"/>
  <c r="J6" i="4" s="1"/>
  <c r="Z19" i="3"/>
  <c r="J18" i="4" s="1"/>
  <c r="J4" i="3"/>
  <c r="J16" i="3"/>
  <c r="J28" i="3"/>
  <c r="J40" i="3"/>
  <c r="J52" i="3"/>
  <c r="J64" i="3"/>
  <c r="K64" i="3" s="1"/>
  <c r="G63" i="4" s="1"/>
  <c r="T4" i="3"/>
  <c r="U4" i="3" s="1"/>
  <c r="I3" i="4" s="1"/>
  <c r="T16" i="3"/>
  <c r="T28" i="3"/>
  <c r="U28" i="3" s="1"/>
  <c r="I27" i="4" s="1"/>
  <c r="T40" i="3"/>
  <c r="U40" i="3" s="1"/>
  <c r="I39" i="4" s="1"/>
  <c r="T52" i="3"/>
  <c r="T64" i="3"/>
  <c r="Y4" i="3"/>
  <c r="Y16" i="3"/>
  <c r="Y28" i="3"/>
  <c r="Y40" i="3"/>
  <c r="Y52" i="3"/>
  <c r="Y64" i="3"/>
  <c r="Z64" i="3" s="1"/>
  <c r="J63" i="4" s="1"/>
  <c r="Z44" i="3"/>
  <c r="J43" i="4" s="1"/>
  <c r="Z68" i="3"/>
  <c r="J67" i="4" s="1"/>
  <c r="J5" i="3"/>
  <c r="J17" i="3"/>
  <c r="K17" i="3" s="1"/>
  <c r="G16" i="4" s="1"/>
  <c r="J29" i="3"/>
  <c r="K29" i="3" s="1"/>
  <c r="G28" i="4" s="1"/>
  <c r="J41" i="3"/>
  <c r="J53" i="3"/>
  <c r="J65" i="3"/>
  <c r="K65" i="3" s="1"/>
  <c r="G64" i="4" s="1"/>
  <c r="O5" i="3"/>
  <c r="O17" i="3"/>
  <c r="P17" i="3" s="1"/>
  <c r="H16" i="4" s="1"/>
  <c r="O29" i="3"/>
  <c r="P29" i="3" s="1"/>
  <c r="H28" i="4" s="1"/>
  <c r="O41" i="3"/>
  <c r="P41" i="3" s="1"/>
  <c r="H40" i="4" s="1"/>
  <c r="O53" i="3"/>
  <c r="T5" i="3"/>
  <c r="U5" i="3" s="1"/>
  <c r="I4" i="4" s="1"/>
  <c r="T17" i="3"/>
  <c r="U17" i="3" s="1"/>
  <c r="I16" i="4" s="1"/>
  <c r="T29" i="3"/>
  <c r="U29" i="3" s="1"/>
  <c r="I28" i="4" s="1"/>
  <c r="T41" i="3"/>
  <c r="U41" i="3" s="1"/>
  <c r="I40" i="4" s="1"/>
  <c r="T53" i="3"/>
  <c r="T65" i="3"/>
  <c r="Y5" i="3"/>
  <c r="Z5" i="3" s="1"/>
  <c r="J4" i="4" s="1"/>
  <c r="Y17" i="3"/>
  <c r="Z17" i="3" s="1"/>
  <c r="J16" i="4" s="1"/>
  <c r="Y29" i="3"/>
  <c r="Z29" i="3" s="1"/>
  <c r="J28" i="4" s="1"/>
  <c r="Y41" i="3"/>
  <c r="Z41" i="3" s="1"/>
  <c r="J40" i="4" s="1"/>
  <c r="Y53" i="3"/>
  <c r="Z53" i="3" s="1"/>
  <c r="J52" i="4" s="1"/>
  <c r="Y65" i="3"/>
  <c r="Y43" i="3"/>
  <c r="Z43" i="3" s="1"/>
  <c r="J42" i="4" s="1"/>
  <c r="Y71" i="3"/>
  <c r="T6" i="3"/>
  <c r="T42" i="3"/>
  <c r="T7" i="3"/>
  <c r="U7" i="3" s="1"/>
  <c r="I6" i="4" s="1"/>
  <c r="T43" i="3"/>
  <c r="U43" i="3" s="1"/>
  <c r="I42" i="4" s="1"/>
  <c r="Y31" i="3"/>
  <c r="Z31" i="3" s="1"/>
  <c r="J30" i="4" s="1"/>
  <c r="T20" i="3"/>
  <c r="U20" i="3" s="1"/>
  <c r="I19" i="4" s="1"/>
  <c r="T44" i="3"/>
  <c r="U44" i="3" s="1"/>
  <c r="I43" i="4" s="1"/>
  <c r="Y8" i="3"/>
  <c r="Z8" i="3" s="1"/>
  <c r="J7" i="4" s="1"/>
  <c r="Y32" i="3"/>
  <c r="Z32" i="3" s="1"/>
  <c r="J31" i="4" s="1"/>
  <c r="Z3" i="3"/>
  <c r="J2" i="4" s="1"/>
  <c r="Y24" i="3"/>
  <c r="Z24" i="3" s="1"/>
  <c r="J23" i="4" s="1"/>
  <c r="Y60" i="3"/>
  <c r="Z60" i="3" s="1"/>
  <c r="J59" i="4" s="1"/>
  <c r="Z33" i="3"/>
  <c r="J32" i="4" s="1"/>
  <c r="Z69" i="3"/>
  <c r="J68" i="4" s="1"/>
  <c r="T30" i="3"/>
  <c r="U30" i="3" s="1"/>
  <c r="I29" i="4" s="1"/>
  <c r="T66" i="3"/>
  <c r="U66" i="3" s="1"/>
  <c r="I65" i="4" s="1"/>
  <c r="T19" i="3"/>
  <c r="U19" i="3" s="1"/>
  <c r="I18" i="4" s="1"/>
  <c r="T55" i="3"/>
  <c r="U55" i="3" s="1"/>
  <c r="I54" i="4" s="1"/>
  <c r="Y7" i="3"/>
  <c r="Y55" i="3"/>
  <c r="Z55" i="3" s="1"/>
  <c r="J54" i="4" s="1"/>
  <c r="Z47" i="3"/>
  <c r="J46" i="4" s="1"/>
  <c r="T8" i="3"/>
  <c r="U8" i="3" s="1"/>
  <c r="I7" i="4" s="1"/>
  <c r="T56" i="3"/>
  <c r="U56" i="3" s="1"/>
  <c r="I55" i="4" s="1"/>
  <c r="Y56" i="3"/>
  <c r="Z56" i="3" s="1"/>
  <c r="J55" i="4" s="1"/>
  <c r="Y11" i="3"/>
  <c r="Z11" i="3" s="1"/>
  <c r="J10" i="4" s="1"/>
  <c r="Y25" i="3"/>
  <c r="Z25" i="3" s="1"/>
  <c r="J24" i="4" s="1"/>
  <c r="Y37" i="3"/>
  <c r="Z37" i="3" s="1"/>
  <c r="J36" i="4" s="1"/>
  <c r="Y61" i="3"/>
  <c r="Z61" i="3" s="1"/>
  <c r="J60" i="4" s="1"/>
  <c r="Z21" i="3"/>
  <c r="J20" i="4" s="1"/>
  <c r="Z57" i="3"/>
  <c r="J56" i="4" s="1"/>
  <c r="T18" i="3"/>
  <c r="T54" i="3"/>
  <c r="U54" i="3" s="1"/>
  <c r="I53" i="4" s="1"/>
  <c r="T31" i="3"/>
  <c r="U31" i="3" s="1"/>
  <c r="I30" i="4" s="1"/>
  <c r="T67" i="3"/>
  <c r="U67" i="3" s="1"/>
  <c r="I66" i="4" s="1"/>
  <c r="Y19" i="3"/>
  <c r="Y67" i="3"/>
  <c r="Z67" i="3" s="1"/>
  <c r="J66" i="4" s="1"/>
  <c r="Z59" i="3"/>
  <c r="J58" i="4" s="1"/>
  <c r="T32" i="3"/>
  <c r="U32" i="3" s="1"/>
  <c r="I31" i="4" s="1"/>
  <c r="Y20" i="3"/>
  <c r="Z20" i="3" s="1"/>
  <c r="J19" i="4" s="1"/>
  <c r="Z48" i="3"/>
  <c r="J47" i="4" s="1"/>
  <c r="J45" i="3"/>
  <c r="Y9" i="3"/>
  <c r="Z9" i="3" s="1"/>
  <c r="J8" i="4" s="1"/>
  <c r="Y45" i="3"/>
  <c r="Z45" i="3" s="1"/>
  <c r="J44" i="4" s="1"/>
  <c r="E34" i="3"/>
  <c r="Z13" i="3"/>
  <c r="J12" i="4" s="1"/>
  <c r="Z49" i="3"/>
  <c r="J48" i="4" s="1"/>
  <c r="Y35" i="3"/>
  <c r="Z35" i="3" s="1"/>
  <c r="J34" i="4" s="1"/>
  <c r="Y14" i="3"/>
  <c r="Z14" i="3" s="1"/>
  <c r="J13" i="4" s="1"/>
  <c r="Y26" i="3"/>
  <c r="Z26" i="3" s="1"/>
  <c r="J25" i="4" s="1"/>
  <c r="Y38" i="3"/>
  <c r="Z38" i="3" s="1"/>
  <c r="J37" i="4" s="1"/>
  <c r="Y50" i="3"/>
  <c r="Z50" i="3" s="1"/>
  <c r="J49" i="4" s="1"/>
  <c r="Y62" i="3"/>
  <c r="Z62" i="3" s="1"/>
  <c r="J61" i="4" s="1"/>
  <c r="Y74" i="3"/>
  <c r="Z74" i="3" s="1"/>
  <c r="J73" i="4" s="1"/>
  <c r="Z10" i="3"/>
  <c r="J9" i="4" s="1"/>
  <c r="Z22" i="3"/>
  <c r="J21" i="4" s="1"/>
  <c r="Z34" i="3"/>
  <c r="J33" i="4" s="1"/>
  <c r="Z46" i="3"/>
  <c r="J45" i="4" s="1"/>
  <c r="Z58" i="3"/>
  <c r="J57" i="4" s="1"/>
  <c r="Z70" i="3"/>
  <c r="J69" i="4" s="1"/>
  <c r="Z71" i="3"/>
  <c r="J70" i="4" s="1"/>
  <c r="Z15" i="3"/>
  <c r="J14" i="4" s="1"/>
  <c r="Z27" i="3"/>
  <c r="J26" i="4" s="1"/>
  <c r="Z39" i="3"/>
  <c r="J38" i="4" s="1"/>
  <c r="Z4" i="3"/>
  <c r="J3" i="4" s="1"/>
  <c r="Z16" i="3"/>
  <c r="J15" i="4" s="1"/>
  <c r="Z28" i="3"/>
  <c r="J27" i="4" s="1"/>
  <c r="Z40" i="3"/>
  <c r="J39" i="4" s="1"/>
  <c r="Z52" i="3"/>
  <c r="J51" i="4" s="1"/>
  <c r="Z65" i="3"/>
  <c r="J64" i="4" s="1"/>
  <c r="K54" i="3"/>
  <c r="G53" i="4" s="1"/>
  <c r="P65" i="3"/>
  <c r="H64" i="4" s="1"/>
  <c r="K66" i="3"/>
  <c r="G65" i="4" s="1"/>
  <c r="E46" i="3"/>
  <c r="F46" i="3" s="1"/>
  <c r="F45" i="4" s="1"/>
  <c r="P6" i="3"/>
  <c r="H5" i="4" s="1"/>
  <c r="P18" i="3"/>
  <c r="H17" i="4" s="1"/>
  <c r="P30" i="3"/>
  <c r="H29" i="4" s="1"/>
  <c r="P42" i="3"/>
  <c r="H41" i="4" s="1"/>
  <c r="P54" i="3"/>
  <c r="H53" i="4" s="1"/>
  <c r="P66" i="3"/>
  <c r="H65" i="4" s="1"/>
  <c r="U16" i="3"/>
  <c r="I15" i="4" s="1"/>
  <c r="U52" i="3"/>
  <c r="I51" i="4" s="1"/>
  <c r="U64" i="3"/>
  <c r="I63" i="4" s="1"/>
  <c r="P5" i="3"/>
  <c r="H4" i="4" s="1"/>
  <c r="P53" i="3"/>
  <c r="H52" i="4" s="1"/>
  <c r="U63" i="3"/>
  <c r="I62" i="4" s="1"/>
  <c r="P7" i="3"/>
  <c r="H6" i="4" s="1"/>
  <c r="P19" i="3"/>
  <c r="H18" i="4" s="1"/>
  <c r="P31" i="3"/>
  <c r="H30" i="4" s="1"/>
  <c r="P43" i="3"/>
  <c r="H42" i="4" s="1"/>
  <c r="P55" i="3"/>
  <c r="H54" i="4" s="1"/>
  <c r="P67" i="3"/>
  <c r="H66" i="4" s="1"/>
  <c r="U53" i="3"/>
  <c r="I52" i="4" s="1"/>
  <c r="U65" i="3"/>
  <c r="I64" i="4" s="1"/>
  <c r="P8" i="3"/>
  <c r="H7" i="4" s="1"/>
  <c r="P56" i="3"/>
  <c r="H55" i="4" s="1"/>
  <c r="K26" i="3"/>
  <c r="G25" i="4" s="1"/>
  <c r="P9" i="3"/>
  <c r="H8" i="4" s="1"/>
  <c r="P21" i="3"/>
  <c r="H20" i="4" s="1"/>
  <c r="P33" i="3"/>
  <c r="H32" i="4" s="1"/>
  <c r="P45" i="3"/>
  <c r="H44" i="4" s="1"/>
  <c r="P57" i="3"/>
  <c r="H56" i="4" s="1"/>
  <c r="P69" i="3"/>
  <c r="H68" i="4" s="1"/>
  <c r="E5" i="3"/>
  <c r="F5" i="3" s="1"/>
  <c r="F4" i="4" s="1"/>
  <c r="E17" i="3"/>
  <c r="F17" i="3" s="1"/>
  <c r="F16" i="4" s="1"/>
  <c r="E29" i="3"/>
  <c r="F29" i="3" s="1"/>
  <c r="F28" i="4" s="1"/>
  <c r="E41" i="3"/>
  <c r="F41" i="3" s="1"/>
  <c r="F40" i="4" s="1"/>
  <c r="E53" i="3"/>
  <c r="F53" i="3" s="1"/>
  <c r="F52" i="4" s="1"/>
  <c r="E65" i="3"/>
  <c r="K9" i="3"/>
  <c r="G8" i="4" s="1"/>
  <c r="K27" i="3"/>
  <c r="G26" i="4" s="1"/>
  <c r="P10" i="3"/>
  <c r="H9" i="4" s="1"/>
  <c r="P22" i="3"/>
  <c r="H21" i="4" s="1"/>
  <c r="P34" i="3"/>
  <c r="H33" i="4" s="1"/>
  <c r="P46" i="3"/>
  <c r="H45" i="4" s="1"/>
  <c r="P58" i="3"/>
  <c r="H57" i="4" s="1"/>
  <c r="P70" i="3"/>
  <c r="H69" i="4" s="1"/>
  <c r="U68" i="3"/>
  <c r="I67" i="4" s="1"/>
  <c r="U21" i="3"/>
  <c r="I20" i="4" s="1"/>
  <c r="P44" i="3"/>
  <c r="H43" i="4" s="1"/>
  <c r="E31" i="3"/>
  <c r="F31" i="3" s="1"/>
  <c r="F30" i="4" s="1"/>
  <c r="K60" i="3"/>
  <c r="G59" i="4" s="1"/>
  <c r="U10" i="3"/>
  <c r="I9" i="4" s="1"/>
  <c r="U22" i="3"/>
  <c r="I21" i="4" s="1"/>
  <c r="U34" i="3"/>
  <c r="I33" i="4" s="1"/>
  <c r="U46" i="3"/>
  <c r="I45" i="4" s="1"/>
  <c r="U58" i="3"/>
  <c r="I57" i="4" s="1"/>
  <c r="U70" i="3"/>
  <c r="I69" i="4" s="1"/>
  <c r="K14" i="3"/>
  <c r="G13" i="4" s="1"/>
  <c r="P32" i="3"/>
  <c r="H31" i="4" s="1"/>
  <c r="P68" i="3"/>
  <c r="H67" i="4" s="1"/>
  <c r="U18" i="3"/>
  <c r="I17" i="4" s="1"/>
  <c r="E6" i="3"/>
  <c r="F6" i="3" s="1"/>
  <c r="F5" i="4" s="1"/>
  <c r="E30" i="3"/>
  <c r="F30" i="3" s="1"/>
  <c r="F29" i="4" s="1"/>
  <c r="E54" i="3"/>
  <c r="F54" i="3" s="1"/>
  <c r="F53" i="4" s="1"/>
  <c r="K23" i="3"/>
  <c r="G22" i="4" s="1"/>
  <c r="K47" i="3"/>
  <c r="G46" i="4" s="1"/>
  <c r="K71" i="3"/>
  <c r="G70" i="4" s="1"/>
  <c r="U9" i="3"/>
  <c r="I8" i="4" s="1"/>
  <c r="U45" i="3"/>
  <c r="I44" i="4" s="1"/>
  <c r="U57" i="3"/>
  <c r="I56" i="4" s="1"/>
  <c r="E19" i="3"/>
  <c r="E55" i="3"/>
  <c r="F55" i="3" s="1"/>
  <c r="F54" i="4" s="1"/>
  <c r="K24" i="3"/>
  <c r="G23" i="4" s="1"/>
  <c r="K48" i="3"/>
  <c r="G47" i="4" s="1"/>
  <c r="E8" i="3"/>
  <c r="F8" i="3" s="1"/>
  <c r="F7" i="4" s="1"/>
  <c r="E32" i="3"/>
  <c r="F32" i="3" s="1"/>
  <c r="F31" i="4" s="1"/>
  <c r="E56" i="3"/>
  <c r="F56" i="3" s="1"/>
  <c r="F55" i="4" s="1"/>
  <c r="K12" i="3"/>
  <c r="G11" i="4" s="1"/>
  <c r="U11" i="3"/>
  <c r="I10" i="4" s="1"/>
  <c r="U35" i="3"/>
  <c r="I34" i="4" s="1"/>
  <c r="E21" i="3"/>
  <c r="F21" i="3" s="1"/>
  <c r="F20" i="4" s="1"/>
  <c r="E33" i="3"/>
  <c r="F33" i="3" s="1"/>
  <c r="F32" i="4" s="1"/>
  <c r="E57" i="3"/>
  <c r="F57" i="3" s="1"/>
  <c r="F56" i="4" s="1"/>
  <c r="K50" i="3"/>
  <c r="G49" i="4" s="1"/>
  <c r="K62" i="3"/>
  <c r="G61" i="4" s="1"/>
  <c r="U24" i="3"/>
  <c r="I23" i="4" s="1"/>
  <c r="U48" i="3"/>
  <c r="I47" i="4" s="1"/>
  <c r="U72" i="3"/>
  <c r="I71" i="4" s="1"/>
  <c r="E10" i="3"/>
  <c r="F10" i="3" s="1"/>
  <c r="F9" i="4" s="1"/>
  <c r="E22" i="3"/>
  <c r="F22" i="3" s="1"/>
  <c r="F21" i="4" s="1"/>
  <c r="E58" i="3"/>
  <c r="E70" i="3"/>
  <c r="K15" i="3"/>
  <c r="G14" i="4" s="1"/>
  <c r="K39" i="3"/>
  <c r="G38" i="4" s="1"/>
  <c r="K51" i="3"/>
  <c r="G50" i="4" s="1"/>
  <c r="K63" i="3"/>
  <c r="G62" i="4" s="1"/>
  <c r="K6" i="3"/>
  <c r="G5" i="4" s="1"/>
  <c r="U13" i="3"/>
  <c r="I12" i="4" s="1"/>
  <c r="U25" i="3"/>
  <c r="I24" i="4" s="1"/>
  <c r="U37" i="3"/>
  <c r="I36" i="4" s="1"/>
  <c r="U61" i="3"/>
  <c r="I60" i="4" s="1"/>
  <c r="U73" i="3"/>
  <c r="I72" i="4" s="1"/>
  <c r="P20" i="3"/>
  <c r="H19" i="4" s="1"/>
  <c r="U6" i="3"/>
  <c r="I5" i="4" s="1"/>
  <c r="U42" i="3"/>
  <c r="I41" i="4" s="1"/>
  <c r="E18" i="3"/>
  <c r="E42" i="3"/>
  <c r="F42" i="3" s="1"/>
  <c r="F41" i="4" s="1"/>
  <c r="E66" i="3"/>
  <c r="F66" i="3" s="1"/>
  <c r="F65" i="4" s="1"/>
  <c r="K10" i="3"/>
  <c r="G9" i="4" s="1"/>
  <c r="K35" i="3"/>
  <c r="G34" i="4" s="1"/>
  <c r="K59" i="3"/>
  <c r="G58" i="4" s="1"/>
  <c r="K38" i="3"/>
  <c r="G37" i="4" s="1"/>
  <c r="U33" i="3"/>
  <c r="I32" i="4" s="1"/>
  <c r="U69" i="3"/>
  <c r="I68" i="4" s="1"/>
  <c r="E7" i="3"/>
  <c r="E43" i="3"/>
  <c r="F43" i="3" s="1"/>
  <c r="F42" i="4" s="1"/>
  <c r="E67" i="3"/>
  <c r="F67" i="3" s="1"/>
  <c r="F66" i="4" s="1"/>
  <c r="K11" i="3"/>
  <c r="G10" i="4" s="1"/>
  <c r="K36" i="3"/>
  <c r="G35" i="4" s="1"/>
  <c r="K72" i="3"/>
  <c r="G71" i="4" s="1"/>
  <c r="E20" i="3"/>
  <c r="F20" i="3" s="1"/>
  <c r="F19" i="4" s="1"/>
  <c r="E44" i="3"/>
  <c r="F44" i="3" s="1"/>
  <c r="F43" i="4" s="1"/>
  <c r="E68" i="3"/>
  <c r="F68" i="3" s="1"/>
  <c r="F67" i="4" s="1"/>
  <c r="U23" i="3"/>
  <c r="I22" i="4" s="1"/>
  <c r="U47" i="3"/>
  <c r="I46" i="4" s="1"/>
  <c r="U71" i="3"/>
  <c r="I70" i="4" s="1"/>
  <c r="E9" i="3"/>
  <c r="F9" i="3" s="1"/>
  <c r="F8" i="4" s="1"/>
  <c r="E45" i="3"/>
  <c r="F45" i="3" s="1"/>
  <c r="F44" i="4" s="1"/>
  <c r="E69" i="3"/>
  <c r="F69" i="3" s="1"/>
  <c r="F68" i="4" s="1"/>
  <c r="K74" i="3"/>
  <c r="G73" i="4" s="1"/>
  <c r="U12" i="3"/>
  <c r="I11" i="4" s="1"/>
  <c r="U36" i="3"/>
  <c r="I35" i="4" s="1"/>
  <c r="U60" i="3"/>
  <c r="I59" i="4" s="1"/>
  <c r="U14" i="3"/>
  <c r="I13" i="4" s="1"/>
  <c r="U26" i="3"/>
  <c r="I25" i="4" s="1"/>
  <c r="U38" i="3"/>
  <c r="I37" i="4" s="1"/>
  <c r="U50" i="3"/>
  <c r="I49" i="4" s="1"/>
  <c r="U62" i="3"/>
  <c r="I61" i="4" s="1"/>
  <c r="U74" i="3"/>
  <c r="I73" i="4" s="1"/>
  <c r="H2" i="4"/>
  <c r="P15" i="3"/>
  <c r="H14" i="4" s="1"/>
  <c r="P27" i="3"/>
  <c r="H26" i="4" s="1"/>
  <c r="P39" i="3"/>
  <c r="H38" i="4" s="1"/>
  <c r="P51" i="3"/>
  <c r="H50" i="4" s="1"/>
  <c r="P63" i="3"/>
  <c r="H62" i="4" s="1"/>
  <c r="E4" i="3"/>
  <c r="F4" i="3" s="1"/>
  <c r="F3" i="4" s="1"/>
  <c r="E16" i="3"/>
  <c r="F16" i="3" s="1"/>
  <c r="F15" i="4" s="1"/>
  <c r="E28" i="3"/>
  <c r="F28" i="3" s="1"/>
  <c r="F27" i="4" s="1"/>
  <c r="E40" i="3"/>
  <c r="F40" i="3" s="1"/>
  <c r="F39" i="4" s="1"/>
  <c r="E52" i="3"/>
  <c r="F52" i="3" s="1"/>
  <c r="F51" i="4" s="1"/>
  <c r="E64" i="3"/>
  <c r="F64" i="3" s="1"/>
  <c r="F63" i="4" s="1"/>
  <c r="K21" i="3"/>
  <c r="G20" i="4" s="1"/>
  <c r="K33" i="3"/>
  <c r="G32" i="4" s="1"/>
  <c r="K69" i="3"/>
  <c r="G68" i="4" s="1"/>
  <c r="P4" i="3"/>
  <c r="H3" i="4" s="1"/>
  <c r="P16" i="3"/>
  <c r="H15" i="4" s="1"/>
  <c r="P28" i="3"/>
  <c r="H27" i="4" s="1"/>
  <c r="P40" i="3"/>
  <c r="H39" i="4" s="1"/>
  <c r="P52" i="3"/>
  <c r="H51" i="4" s="1"/>
  <c r="P64" i="3"/>
  <c r="H63" i="4" s="1"/>
  <c r="E23" i="3"/>
  <c r="E47" i="3"/>
  <c r="F47" i="3" s="1"/>
  <c r="F46" i="4" s="1"/>
  <c r="F3" i="3"/>
  <c r="F2" i="4" s="1"/>
  <c r="K40" i="3"/>
  <c r="G39" i="4" s="1"/>
  <c r="P11" i="3"/>
  <c r="H10" i="4" s="1"/>
  <c r="E12" i="3"/>
  <c r="F12" i="3" s="1"/>
  <c r="F11" i="4" s="1"/>
  <c r="E24" i="3"/>
  <c r="F24" i="3" s="1"/>
  <c r="F23" i="4" s="1"/>
  <c r="E36" i="3"/>
  <c r="F36" i="3" s="1"/>
  <c r="F35" i="4" s="1"/>
  <c r="E48" i="3"/>
  <c r="F48" i="3" s="1"/>
  <c r="F47" i="4" s="1"/>
  <c r="E60" i="3"/>
  <c r="F60" i="3" s="1"/>
  <c r="F59" i="4" s="1"/>
  <c r="E72" i="3"/>
  <c r="F72" i="3" s="1"/>
  <c r="F71" i="4" s="1"/>
  <c r="P12" i="3"/>
  <c r="H11" i="4" s="1"/>
  <c r="P24" i="3"/>
  <c r="H23" i="4" s="1"/>
  <c r="P36" i="3"/>
  <c r="H35" i="4" s="1"/>
  <c r="P48" i="3"/>
  <c r="H47" i="4" s="1"/>
  <c r="P60" i="3"/>
  <c r="H59" i="4" s="1"/>
  <c r="P72" i="3"/>
  <c r="H71" i="4" s="1"/>
  <c r="E11" i="3"/>
  <c r="F11" i="3" s="1"/>
  <c r="F10" i="4" s="1"/>
  <c r="E59" i="3"/>
  <c r="F59" i="3" s="1"/>
  <c r="F58" i="4" s="1"/>
  <c r="K28" i="3"/>
  <c r="G27" i="4" s="1"/>
  <c r="P35" i="3"/>
  <c r="H34" i="4" s="1"/>
  <c r="P47" i="3"/>
  <c r="H46" i="4" s="1"/>
  <c r="P59" i="3"/>
  <c r="H58" i="4" s="1"/>
  <c r="P71" i="3"/>
  <c r="H70" i="4" s="1"/>
  <c r="E13" i="3"/>
  <c r="F13" i="3" s="1"/>
  <c r="F12" i="4" s="1"/>
  <c r="E25" i="3"/>
  <c r="F25" i="3" s="1"/>
  <c r="F24" i="4" s="1"/>
  <c r="E37" i="3"/>
  <c r="F37" i="3" s="1"/>
  <c r="F36" i="4" s="1"/>
  <c r="E49" i="3"/>
  <c r="E61" i="3"/>
  <c r="F61" i="3" s="1"/>
  <c r="F60" i="4" s="1"/>
  <c r="E73" i="3"/>
  <c r="F73" i="3" s="1"/>
  <c r="F72" i="4" s="1"/>
  <c r="K4" i="3"/>
  <c r="G3" i="4" s="1"/>
  <c r="K18" i="3"/>
  <c r="G17" i="4" s="1"/>
  <c r="K30" i="3"/>
  <c r="G29" i="4" s="1"/>
  <c r="K42" i="3"/>
  <c r="G41" i="4" s="1"/>
  <c r="P13" i="3"/>
  <c r="H12" i="4" s="1"/>
  <c r="P25" i="3"/>
  <c r="H24" i="4" s="1"/>
  <c r="P37" i="3"/>
  <c r="H36" i="4" s="1"/>
  <c r="P49" i="3"/>
  <c r="H48" i="4" s="1"/>
  <c r="P61" i="3"/>
  <c r="H60" i="4" s="1"/>
  <c r="P73" i="3"/>
  <c r="H72" i="4" s="1"/>
  <c r="E35" i="3"/>
  <c r="E71" i="3"/>
  <c r="F71" i="3" s="1"/>
  <c r="F70" i="4" s="1"/>
  <c r="K16" i="3"/>
  <c r="G15" i="4" s="1"/>
  <c r="K52" i="3"/>
  <c r="G51" i="4" s="1"/>
  <c r="P23" i="3"/>
  <c r="H22" i="4" s="1"/>
  <c r="E14" i="3"/>
  <c r="F14" i="3" s="1"/>
  <c r="F13" i="4" s="1"/>
  <c r="E26" i="3"/>
  <c r="F26" i="3" s="1"/>
  <c r="F25" i="4" s="1"/>
  <c r="E38" i="3"/>
  <c r="F38" i="3" s="1"/>
  <c r="F37" i="4" s="1"/>
  <c r="E50" i="3"/>
  <c r="F50" i="3" s="1"/>
  <c r="F49" i="4" s="1"/>
  <c r="E62" i="3"/>
  <c r="F62" i="3" s="1"/>
  <c r="F61" i="4" s="1"/>
  <c r="E74" i="3"/>
  <c r="F74" i="3" s="1"/>
  <c r="F73" i="4" s="1"/>
  <c r="K5" i="3"/>
  <c r="G4" i="4" s="1"/>
  <c r="K19" i="3"/>
  <c r="G18" i="4" s="1"/>
  <c r="K31" i="3"/>
  <c r="G30" i="4" s="1"/>
  <c r="K43" i="3"/>
  <c r="G42" i="4" s="1"/>
  <c r="K55" i="3"/>
  <c r="G54" i="4" s="1"/>
  <c r="K67" i="3"/>
  <c r="G66" i="4" s="1"/>
  <c r="P14" i="3"/>
  <c r="H13" i="4" s="1"/>
  <c r="P26" i="3"/>
  <c r="H25" i="4" s="1"/>
  <c r="P38" i="3"/>
  <c r="H37" i="4" s="1"/>
  <c r="P50" i="3"/>
  <c r="H49" i="4" s="1"/>
  <c r="P62" i="3"/>
  <c r="H61" i="4" s="1"/>
  <c r="P74" i="3"/>
  <c r="H73" i="4" s="1"/>
  <c r="K25" i="3"/>
  <c r="G24" i="4" s="1"/>
  <c r="K37" i="3"/>
  <c r="G36" i="4" s="1"/>
  <c r="K49" i="3"/>
  <c r="G48" i="4" s="1"/>
  <c r="K61" i="3"/>
  <c r="G60" i="4" s="1"/>
  <c r="K73" i="3"/>
  <c r="G72" i="4" s="1"/>
  <c r="K13" i="3"/>
  <c r="G12" i="4" s="1"/>
  <c r="K3" i="3"/>
  <c r="G2" i="4" s="1"/>
  <c r="K41" i="3"/>
  <c r="G40" i="4" s="1"/>
  <c r="K53" i="3"/>
  <c r="G52" i="4" s="1"/>
  <c r="F15" i="3"/>
  <c r="F14" i="4" s="1"/>
  <c r="F27" i="3"/>
  <c r="F26" i="4" s="1"/>
  <c r="F39" i="3"/>
  <c r="F38" i="4" s="1"/>
  <c r="F51" i="3"/>
  <c r="F50" i="4" s="1"/>
  <c r="F63" i="3"/>
  <c r="F62" i="4" s="1"/>
  <c r="K7" i="3"/>
  <c r="G6" i="4" s="1"/>
  <c r="K20" i="3"/>
  <c r="G19" i="4" s="1"/>
  <c r="K32" i="3"/>
  <c r="G31" i="4" s="1"/>
  <c r="K44" i="3"/>
  <c r="G43" i="4" s="1"/>
  <c r="K56" i="3"/>
  <c r="G55" i="4" s="1"/>
  <c r="K68" i="3"/>
  <c r="G67" i="4" s="1"/>
  <c r="K8" i="3"/>
  <c r="G7" i="4" s="1"/>
  <c r="K22" i="3"/>
  <c r="G21" i="4" s="1"/>
  <c r="K34" i="3"/>
  <c r="G33" i="4" s="1"/>
  <c r="K46" i="3"/>
  <c r="G45" i="4" s="1"/>
  <c r="K58" i="3"/>
  <c r="G57" i="4" s="1"/>
  <c r="K70" i="3"/>
  <c r="G69" i="4" s="1"/>
  <c r="F18" i="3"/>
  <c r="F17" i="4" s="1"/>
  <c r="F65" i="3"/>
  <c r="F64" i="4" s="1"/>
  <c r="F7" i="3"/>
  <c r="F6" i="4" s="1"/>
  <c r="AE59" i="2"/>
  <c r="AO55" i="2"/>
  <c r="AF9" i="2"/>
  <c r="AG9" i="2" s="1"/>
  <c r="I8" i="1" s="1"/>
  <c r="AF15" i="2"/>
  <c r="AG15" i="2" s="1"/>
  <c r="I14" i="1" s="1"/>
  <c r="AF21" i="2"/>
  <c r="AG21" i="2" s="1"/>
  <c r="I20" i="1" s="1"/>
  <c r="AF27" i="2"/>
  <c r="AG27" i="2" s="1"/>
  <c r="I26" i="1" s="1"/>
  <c r="AF33" i="2"/>
  <c r="AG33" i="2" s="1"/>
  <c r="I32" i="1" s="1"/>
  <c r="AF39" i="2"/>
  <c r="AG39" i="2" s="1"/>
  <c r="I38" i="1" s="1"/>
  <c r="AF45" i="2"/>
  <c r="AG45" i="2" s="1"/>
  <c r="I44" i="1" s="1"/>
  <c r="AF51" i="2"/>
  <c r="AG51" i="2" s="1"/>
  <c r="I50" i="1" s="1"/>
  <c r="AF57" i="2"/>
  <c r="AG57" i="2" s="1"/>
  <c r="I56" i="1" s="1"/>
  <c r="AF63" i="2"/>
  <c r="AG63" i="2" s="1"/>
  <c r="I62" i="1" s="1"/>
  <c r="AF69" i="2"/>
  <c r="AG69" i="2" s="1"/>
  <c r="I68" i="1" s="1"/>
  <c r="AE35" i="2"/>
  <c r="AO43" i="2"/>
  <c r="O9" i="2"/>
  <c r="P9" i="2" s="1"/>
  <c r="Q9" i="2" s="1"/>
  <c r="G8" i="1" s="1"/>
  <c r="O15" i="2"/>
  <c r="P15" i="2" s="1"/>
  <c r="Q15" i="2" s="1"/>
  <c r="G14" i="1" s="1"/>
  <c r="O46" i="2"/>
  <c r="O58" i="2"/>
  <c r="P58" i="2" s="1"/>
  <c r="Q58" i="2" s="1"/>
  <c r="G57" i="1" s="1"/>
  <c r="O70" i="2"/>
  <c r="P70" i="2" s="1"/>
  <c r="Q70" i="2" s="1"/>
  <c r="G69" i="1" s="1"/>
  <c r="AE4" i="2"/>
  <c r="AE10" i="2"/>
  <c r="AE16" i="2"/>
  <c r="AE22" i="2"/>
  <c r="AE28" i="2"/>
  <c r="AE34" i="2"/>
  <c r="AE40" i="2"/>
  <c r="AE46" i="2"/>
  <c r="AE52" i="2"/>
  <c r="AE58" i="2"/>
  <c r="AE64" i="2"/>
  <c r="AE70" i="2"/>
  <c r="W5" i="2"/>
  <c r="X5" i="2" s="1"/>
  <c r="Y5" i="2" s="1"/>
  <c r="H4" i="1" s="1"/>
  <c r="W11" i="2"/>
  <c r="X11" i="2" s="1"/>
  <c r="Y11" i="2" s="1"/>
  <c r="H10" i="1" s="1"/>
  <c r="W17" i="2"/>
  <c r="X17" i="2" s="1"/>
  <c r="Y17" i="2" s="1"/>
  <c r="H16" i="1" s="1"/>
  <c r="W23" i="2"/>
  <c r="X23" i="2" s="1"/>
  <c r="Y23" i="2" s="1"/>
  <c r="H22" i="1" s="1"/>
  <c r="W29" i="2"/>
  <c r="X29" i="2" s="1"/>
  <c r="Y29" i="2" s="1"/>
  <c r="H28" i="1" s="1"/>
  <c r="W35" i="2"/>
  <c r="X35" i="2" s="1"/>
  <c r="Y35" i="2" s="1"/>
  <c r="H34" i="1" s="1"/>
  <c r="W41" i="2"/>
  <c r="X41" i="2" s="1"/>
  <c r="Y41" i="2" s="1"/>
  <c r="H40" i="1" s="1"/>
  <c r="W47" i="2"/>
  <c r="X47" i="2" s="1"/>
  <c r="Y47" i="2" s="1"/>
  <c r="H46" i="1" s="1"/>
  <c r="W53" i="2"/>
  <c r="X53" i="2" s="1"/>
  <c r="Y53" i="2" s="1"/>
  <c r="H52" i="1" s="1"/>
  <c r="W59" i="2"/>
  <c r="X59" i="2" s="1"/>
  <c r="Y59" i="2" s="1"/>
  <c r="H58" i="1" s="1"/>
  <c r="W65" i="2"/>
  <c r="X65" i="2" s="1"/>
  <c r="Y65" i="2" s="1"/>
  <c r="H64" i="1" s="1"/>
  <c r="W71" i="2"/>
  <c r="X71" i="2" s="1"/>
  <c r="Y71" i="2" s="1"/>
  <c r="H70" i="1" s="1"/>
  <c r="AM5" i="2"/>
  <c r="AM11" i="2"/>
  <c r="AM17" i="2"/>
  <c r="AM23" i="2"/>
  <c r="AM29" i="2"/>
  <c r="AM35" i="2"/>
  <c r="AM41" i="2"/>
  <c r="AM47" i="2"/>
  <c r="AM53" i="2"/>
  <c r="AM59" i="2"/>
  <c r="AM65" i="2"/>
  <c r="AM71" i="2"/>
  <c r="AO67" i="2"/>
  <c r="AE23" i="2"/>
  <c r="AO68" i="2"/>
  <c r="AE11" i="2"/>
  <c r="AO19" i="2"/>
  <c r="X7" i="2"/>
  <c r="Y7" i="2" s="1"/>
  <c r="H6" i="1" s="1"/>
  <c r="X13" i="2"/>
  <c r="Y13" i="2" s="1"/>
  <c r="H12" i="1" s="1"/>
  <c r="X19" i="2"/>
  <c r="Y19" i="2" s="1"/>
  <c r="H18" i="1" s="1"/>
  <c r="X25" i="2"/>
  <c r="Y25" i="2" s="1"/>
  <c r="H24" i="1" s="1"/>
  <c r="X31" i="2"/>
  <c r="Y31" i="2" s="1"/>
  <c r="H30" i="1" s="1"/>
  <c r="X37" i="2"/>
  <c r="Y37" i="2" s="1"/>
  <c r="H36" i="1" s="1"/>
  <c r="X43" i="2"/>
  <c r="Y43" i="2" s="1"/>
  <c r="H42" i="1" s="1"/>
  <c r="X49" i="2"/>
  <c r="Y49" i="2" s="1"/>
  <c r="H48" i="1" s="1"/>
  <c r="X55" i="2"/>
  <c r="Y55" i="2" s="1"/>
  <c r="H54" i="1" s="1"/>
  <c r="X61" i="2"/>
  <c r="Y61" i="2" s="1"/>
  <c r="H60" i="1" s="1"/>
  <c r="X67" i="2"/>
  <c r="Y67" i="2" s="1"/>
  <c r="H66" i="1" s="1"/>
  <c r="X73" i="2"/>
  <c r="Y73" i="2" s="1"/>
  <c r="H72" i="1" s="1"/>
  <c r="AO8" i="2"/>
  <c r="AO20" i="2"/>
  <c r="AO32" i="2"/>
  <c r="AO44" i="2"/>
  <c r="AO56" i="2"/>
  <c r="O7" i="2"/>
  <c r="P7" i="2" s="1"/>
  <c r="Q7" i="2" s="1"/>
  <c r="G6" i="1" s="1"/>
  <c r="O13" i="2"/>
  <c r="P13" i="2" s="1"/>
  <c r="Q13" i="2" s="1"/>
  <c r="G12" i="1" s="1"/>
  <c r="O38" i="2"/>
  <c r="P38" i="2" s="1"/>
  <c r="Q38" i="2" s="1"/>
  <c r="G37" i="1" s="1"/>
  <c r="O50" i="2"/>
  <c r="P50" i="2" s="1"/>
  <c r="Q50" i="2" s="1"/>
  <c r="G49" i="1" s="1"/>
  <c r="O62" i="2"/>
  <c r="P62" i="2" s="1"/>
  <c r="Q62" i="2" s="1"/>
  <c r="G61" i="1" s="1"/>
  <c r="AE47" i="2"/>
  <c r="AO7" i="2"/>
  <c r="AE71" i="2"/>
  <c r="AF68" i="2"/>
  <c r="AG68" i="2" s="1"/>
  <c r="I67" i="1" s="1"/>
  <c r="AE9" i="2"/>
  <c r="AE21" i="2"/>
  <c r="AE33" i="2"/>
  <c r="AE45" i="2"/>
  <c r="AE57" i="2"/>
  <c r="AE69" i="2"/>
  <c r="W4" i="2"/>
  <c r="X4" i="2" s="1"/>
  <c r="Y4" i="2" s="1"/>
  <c r="H3" i="1" s="1"/>
  <c r="W10" i="2"/>
  <c r="X10" i="2" s="1"/>
  <c r="Y10" i="2" s="1"/>
  <c r="H9" i="1" s="1"/>
  <c r="W16" i="2"/>
  <c r="X16" i="2" s="1"/>
  <c r="Y16" i="2" s="1"/>
  <c r="H15" i="1" s="1"/>
  <c r="W22" i="2"/>
  <c r="X22" i="2" s="1"/>
  <c r="Y22" i="2" s="1"/>
  <c r="H21" i="1" s="1"/>
  <c r="W28" i="2"/>
  <c r="X28" i="2" s="1"/>
  <c r="Y28" i="2" s="1"/>
  <c r="H27" i="1" s="1"/>
  <c r="W34" i="2"/>
  <c r="X34" i="2" s="1"/>
  <c r="Y34" i="2" s="1"/>
  <c r="H33" i="1" s="1"/>
  <c r="W40" i="2"/>
  <c r="X40" i="2" s="1"/>
  <c r="Y40" i="2" s="1"/>
  <c r="H39" i="1" s="1"/>
  <c r="W46" i="2"/>
  <c r="X46" i="2" s="1"/>
  <c r="Y46" i="2" s="1"/>
  <c r="H45" i="1" s="1"/>
  <c r="W52" i="2"/>
  <c r="X52" i="2" s="1"/>
  <c r="Y52" i="2" s="1"/>
  <c r="H51" i="1" s="1"/>
  <c r="W58" i="2"/>
  <c r="X58" i="2" s="1"/>
  <c r="Y58" i="2" s="1"/>
  <c r="H57" i="1" s="1"/>
  <c r="W64" i="2"/>
  <c r="X64" i="2" s="1"/>
  <c r="Y64" i="2" s="1"/>
  <c r="H63" i="1" s="1"/>
  <c r="W70" i="2"/>
  <c r="X70" i="2" s="1"/>
  <c r="Y70" i="2" s="1"/>
  <c r="H69" i="1" s="1"/>
  <c r="AM10" i="2"/>
  <c r="AM22" i="2"/>
  <c r="AM34" i="2"/>
  <c r="AM46" i="2"/>
  <c r="AM58" i="2"/>
  <c r="AM70" i="2"/>
  <c r="AF34" i="2"/>
  <c r="AG34" i="2" s="1"/>
  <c r="I33" i="1" s="1"/>
  <c r="AF10" i="2"/>
  <c r="AG10" i="2" s="1"/>
  <c r="I9" i="1" s="1"/>
  <c r="AF22" i="2"/>
  <c r="AG22" i="2" s="1"/>
  <c r="I21" i="1" s="1"/>
  <c r="AF46" i="2"/>
  <c r="AG46" i="2" s="1"/>
  <c r="I45" i="1" s="1"/>
  <c r="AF58" i="2"/>
  <c r="AG58" i="2" s="1"/>
  <c r="I57" i="1" s="1"/>
  <c r="AF64" i="2"/>
  <c r="AG64" i="2" s="1"/>
  <c r="I63" i="1" s="1"/>
  <c r="W6" i="2"/>
  <c r="X6" i="2" s="1"/>
  <c r="Y6" i="2" s="1"/>
  <c r="H5" i="1" s="1"/>
  <c r="W12" i="2"/>
  <c r="X12" i="2" s="1"/>
  <c r="Y12" i="2" s="1"/>
  <c r="H11" i="1" s="1"/>
  <c r="W18" i="2"/>
  <c r="X18" i="2" s="1"/>
  <c r="Y18" i="2" s="1"/>
  <c r="H17" i="1" s="1"/>
  <c r="W24" i="2"/>
  <c r="X24" i="2" s="1"/>
  <c r="Y24" i="2" s="1"/>
  <c r="H23" i="1" s="1"/>
  <c r="W30" i="2"/>
  <c r="X30" i="2" s="1"/>
  <c r="Y30" i="2" s="1"/>
  <c r="H29" i="1" s="1"/>
  <c r="W36" i="2"/>
  <c r="X36" i="2" s="1"/>
  <c r="Y36" i="2" s="1"/>
  <c r="H35" i="1" s="1"/>
  <c r="W42" i="2"/>
  <c r="X42" i="2" s="1"/>
  <c r="Y42" i="2" s="1"/>
  <c r="H41" i="1" s="1"/>
  <c r="W48" i="2"/>
  <c r="X48" i="2" s="1"/>
  <c r="Y48" i="2" s="1"/>
  <c r="H47" i="1" s="1"/>
  <c r="W54" i="2"/>
  <c r="X54" i="2" s="1"/>
  <c r="Y54" i="2" s="1"/>
  <c r="H53" i="1" s="1"/>
  <c r="W60" i="2"/>
  <c r="X60" i="2" s="1"/>
  <c r="Y60" i="2" s="1"/>
  <c r="H59" i="1" s="1"/>
  <c r="W66" i="2"/>
  <c r="X66" i="2" s="1"/>
  <c r="Y66" i="2" s="1"/>
  <c r="H65" i="1" s="1"/>
  <c r="W72" i="2"/>
  <c r="X72" i="2" s="1"/>
  <c r="Y72" i="2" s="1"/>
  <c r="H71" i="1" s="1"/>
  <c r="AM6" i="2"/>
  <c r="AM18" i="2"/>
  <c r="AM30" i="2"/>
  <c r="AM42" i="2"/>
  <c r="AM54" i="2"/>
  <c r="AM66" i="2"/>
  <c r="P46" i="2"/>
  <c r="Q46" i="2" s="1"/>
  <c r="G45" i="1" s="1"/>
  <c r="H4" i="2"/>
  <c r="H22" i="2"/>
  <c r="H40" i="2"/>
  <c r="I40" i="2" s="1"/>
  <c r="F39" i="1" s="1"/>
  <c r="H58" i="2"/>
  <c r="I58" i="2" s="1"/>
  <c r="F57" i="1" s="1"/>
  <c r="P10" i="2"/>
  <c r="Q10" i="2" s="1"/>
  <c r="G9" i="1" s="1"/>
  <c r="P35" i="2"/>
  <c r="Q35" i="2" s="1"/>
  <c r="G34" i="1" s="1"/>
  <c r="P53" i="2"/>
  <c r="Q53" i="2" s="1"/>
  <c r="G52" i="1" s="1"/>
  <c r="P65" i="2"/>
  <c r="Q65" i="2" s="1"/>
  <c r="G64" i="1" s="1"/>
  <c r="AF24" i="2"/>
  <c r="AG24" i="2" s="1"/>
  <c r="I23" i="1" s="1"/>
  <c r="AF48" i="2"/>
  <c r="AG48" i="2" s="1"/>
  <c r="I47" i="1" s="1"/>
  <c r="P23" i="2"/>
  <c r="Q23" i="2" s="1"/>
  <c r="G22" i="1" s="1"/>
  <c r="AF13" i="2"/>
  <c r="AG13" i="2" s="1"/>
  <c r="I12" i="1" s="1"/>
  <c r="AF25" i="2"/>
  <c r="AG25" i="2" s="1"/>
  <c r="I24" i="1" s="1"/>
  <c r="AF37" i="2"/>
  <c r="AG37" i="2" s="1"/>
  <c r="I36" i="1" s="1"/>
  <c r="AF49" i="2"/>
  <c r="AG49" i="2" s="1"/>
  <c r="I48" i="1" s="1"/>
  <c r="AF61" i="2"/>
  <c r="AG61" i="2" s="1"/>
  <c r="I60" i="1" s="1"/>
  <c r="AF73" i="2"/>
  <c r="AG73" i="2" s="1"/>
  <c r="I72" i="1" s="1"/>
  <c r="AM8" i="2"/>
  <c r="AM20" i="2"/>
  <c r="AM32" i="2"/>
  <c r="H16" i="2"/>
  <c r="I16" i="2" s="1"/>
  <c r="F15" i="1" s="1"/>
  <c r="H34" i="2"/>
  <c r="I34" i="2" s="1"/>
  <c r="F33" i="1" s="1"/>
  <c r="H52" i="2"/>
  <c r="H64" i="2"/>
  <c r="P41" i="2"/>
  <c r="Q41" i="2" s="1"/>
  <c r="G40" i="1" s="1"/>
  <c r="P71" i="2"/>
  <c r="Q71" i="2" s="1"/>
  <c r="G70" i="1" s="1"/>
  <c r="AF72" i="2"/>
  <c r="AG72" i="2" s="1"/>
  <c r="I71" i="1" s="1"/>
  <c r="P29" i="2"/>
  <c r="Q29" i="2" s="1"/>
  <c r="G28" i="1" s="1"/>
  <c r="P18" i="2"/>
  <c r="Q18" i="2" s="1"/>
  <c r="G17" i="1" s="1"/>
  <c r="P30" i="2"/>
  <c r="Q30" i="2" s="1"/>
  <c r="G29" i="1" s="1"/>
  <c r="P34" i="2"/>
  <c r="Q34" i="2" s="1"/>
  <c r="G33" i="1" s="1"/>
  <c r="H10" i="2"/>
  <c r="I10" i="2" s="1"/>
  <c r="F9" i="1" s="1"/>
  <c r="H28" i="2"/>
  <c r="I28" i="2" s="1"/>
  <c r="F27" i="1" s="1"/>
  <c r="H46" i="2"/>
  <c r="H70" i="2"/>
  <c r="P47" i="2"/>
  <c r="Q47" i="2" s="1"/>
  <c r="G46" i="1" s="1"/>
  <c r="P59" i="2"/>
  <c r="Q59" i="2" s="1"/>
  <c r="G58" i="1" s="1"/>
  <c r="AF12" i="2"/>
  <c r="AG12" i="2" s="1"/>
  <c r="I11" i="1" s="1"/>
  <c r="AF36" i="2"/>
  <c r="AG36" i="2" s="1"/>
  <c r="I35" i="1" s="1"/>
  <c r="AF60" i="2"/>
  <c r="AG60" i="2" s="1"/>
  <c r="I59" i="1" s="1"/>
  <c r="P17" i="2"/>
  <c r="Q17" i="2" s="1"/>
  <c r="G16" i="1" s="1"/>
  <c r="G6" i="2"/>
  <c r="H6" i="2" s="1"/>
  <c r="I6" i="2" s="1"/>
  <c r="F5" i="1" s="1"/>
  <c r="G12" i="2"/>
  <c r="H12" i="2" s="1"/>
  <c r="I12" i="2" s="1"/>
  <c r="F11" i="1" s="1"/>
  <c r="G18" i="2"/>
  <c r="H18" i="2" s="1"/>
  <c r="I18" i="2" s="1"/>
  <c r="F17" i="1" s="1"/>
  <c r="G24" i="2"/>
  <c r="H24" i="2" s="1"/>
  <c r="G30" i="2"/>
  <c r="H30" i="2" s="1"/>
  <c r="I30" i="2" s="1"/>
  <c r="F29" i="1" s="1"/>
  <c r="G36" i="2"/>
  <c r="G42" i="2"/>
  <c r="H42" i="2" s="1"/>
  <c r="G48" i="2"/>
  <c r="H48" i="2" s="1"/>
  <c r="I48" i="2" s="1"/>
  <c r="F47" i="1" s="1"/>
  <c r="G54" i="2"/>
  <c r="H54" i="2" s="1"/>
  <c r="I54" i="2" s="1"/>
  <c r="F53" i="1" s="1"/>
  <c r="G60" i="2"/>
  <c r="H60" i="2" s="1"/>
  <c r="I60" i="2" s="1"/>
  <c r="F59" i="1" s="1"/>
  <c r="G66" i="2"/>
  <c r="H66" i="2" s="1"/>
  <c r="I66" i="2" s="1"/>
  <c r="F65" i="1" s="1"/>
  <c r="G72" i="2"/>
  <c r="H72" i="2" s="1"/>
  <c r="I72" i="2" s="1"/>
  <c r="F71" i="1" s="1"/>
  <c r="P6" i="2"/>
  <c r="Q6" i="2" s="1"/>
  <c r="G5" i="1" s="1"/>
  <c r="O37" i="2"/>
  <c r="P37" i="2" s="1"/>
  <c r="Q37" i="2" s="1"/>
  <c r="G36" i="1" s="1"/>
  <c r="O43" i="2"/>
  <c r="P43" i="2" s="1"/>
  <c r="Q43" i="2" s="1"/>
  <c r="G42" i="1" s="1"/>
  <c r="O49" i="2"/>
  <c r="P49" i="2" s="1"/>
  <c r="Q49" i="2" s="1"/>
  <c r="G48" i="1" s="1"/>
  <c r="O55" i="2"/>
  <c r="P55" i="2" s="1"/>
  <c r="Q55" i="2" s="1"/>
  <c r="G54" i="1" s="1"/>
  <c r="O61" i="2"/>
  <c r="P61" i="2" s="1"/>
  <c r="Q61" i="2" s="1"/>
  <c r="G60" i="1" s="1"/>
  <c r="O67" i="2"/>
  <c r="P67" i="2" s="1"/>
  <c r="Q67" i="2" s="1"/>
  <c r="G66" i="1" s="1"/>
  <c r="O73" i="2"/>
  <c r="P73" i="2" s="1"/>
  <c r="Q73" i="2" s="1"/>
  <c r="G72" i="1" s="1"/>
  <c r="AF14" i="2"/>
  <c r="AG14" i="2" s="1"/>
  <c r="I13" i="1" s="1"/>
  <c r="AF26" i="2"/>
  <c r="AG26" i="2" s="1"/>
  <c r="I25" i="1" s="1"/>
  <c r="AF38" i="2"/>
  <c r="AG38" i="2" s="1"/>
  <c r="I37" i="1" s="1"/>
  <c r="AF50" i="2"/>
  <c r="AG50" i="2" s="1"/>
  <c r="I49" i="1" s="1"/>
  <c r="AF62" i="2"/>
  <c r="AG62" i="2" s="1"/>
  <c r="I61" i="1" s="1"/>
  <c r="AF74" i="2"/>
  <c r="AG74" i="2" s="1"/>
  <c r="I73" i="1" s="1"/>
  <c r="AG3" i="2"/>
  <c r="I2" i="1" s="1"/>
  <c r="AF4" i="2"/>
  <c r="AG4" i="2" s="1"/>
  <c r="I3" i="1" s="1"/>
  <c r="AF16" i="2"/>
  <c r="AG16" i="2" s="1"/>
  <c r="I15" i="1" s="1"/>
  <c r="AF28" i="2"/>
  <c r="AG28" i="2" s="1"/>
  <c r="I27" i="1" s="1"/>
  <c r="AF40" i="2"/>
  <c r="AG40" i="2" s="1"/>
  <c r="I39" i="1" s="1"/>
  <c r="AF52" i="2"/>
  <c r="AG52" i="2" s="1"/>
  <c r="I51" i="1" s="1"/>
  <c r="AF53" i="2"/>
  <c r="AG53" i="2" s="1"/>
  <c r="I52" i="1" s="1"/>
  <c r="AE27" i="2"/>
  <c r="AE51" i="2"/>
  <c r="AM4" i="2"/>
  <c r="AM16" i="2"/>
  <c r="AM28" i="2"/>
  <c r="AM52" i="2"/>
  <c r="AM64" i="2"/>
  <c r="AF5" i="2"/>
  <c r="AG5" i="2" s="1"/>
  <c r="I4" i="1" s="1"/>
  <c r="AF17" i="2"/>
  <c r="AG17" i="2" s="1"/>
  <c r="I16" i="1" s="1"/>
  <c r="AF29" i="2"/>
  <c r="AG29" i="2" s="1"/>
  <c r="I28" i="1" s="1"/>
  <c r="AF41" i="2"/>
  <c r="AG41" i="2" s="1"/>
  <c r="I40" i="1" s="1"/>
  <c r="AF65" i="2"/>
  <c r="AG65" i="2" s="1"/>
  <c r="I64" i="1" s="1"/>
  <c r="AF6" i="2"/>
  <c r="AG6" i="2" s="1"/>
  <c r="I5" i="1" s="1"/>
  <c r="AF18" i="2"/>
  <c r="AG18" i="2" s="1"/>
  <c r="I17" i="1" s="1"/>
  <c r="AF30" i="2"/>
  <c r="AG30" i="2" s="1"/>
  <c r="I29" i="1" s="1"/>
  <c r="AF42" i="2"/>
  <c r="AG42" i="2" s="1"/>
  <c r="I41" i="1" s="1"/>
  <c r="AF54" i="2"/>
  <c r="AG54" i="2" s="1"/>
  <c r="I53" i="1" s="1"/>
  <c r="AF66" i="2"/>
  <c r="AG66" i="2" s="1"/>
  <c r="I65" i="1" s="1"/>
  <c r="O5" i="2"/>
  <c r="P5" i="2" s="1"/>
  <c r="Q5" i="2" s="1"/>
  <c r="G4" i="1" s="1"/>
  <c r="O11" i="2"/>
  <c r="P11" i="2" s="1"/>
  <c r="Q11" i="2" s="1"/>
  <c r="G10" i="1" s="1"/>
  <c r="O42" i="2"/>
  <c r="P42" i="2" s="1"/>
  <c r="Q42" i="2" s="1"/>
  <c r="G41" i="1" s="1"/>
  <c r="O54" i="2"/>
  <c r="P54" i="2" s="1"/>
  <c r="Q54" i="2" s="1"/>
  <c r="G53" i="1" s="1"/>
  <c r="O66" i="2"/>
  <c r="P66" i="2" s="1"/>
  <c r="Q66" i="2" s="1"/>
  <c r="G65" i="1" s="1"/>
  <c r="AE5" i="2"/>
  <c r="AE17" i="2"/>
  <c r="AE29" i="2"/>
  <c r="AE41" i="2"/>
  <c r="AE53" i="2"/>
  <c r="AE65" i="2"/>
  <c r="AF7" i="2"/>
  <c r="AG7" i="2" s="1"/>
  <c r="I6" i="1" s="1"/>
  <c r="AF19" i="2"/>
  <c r="AG19" i="2" s="1"/>
  <c r="I18" i="1" s="1"/>
  <c r="AF31" i="2"/>
  <c r="AG31" i="2" s="1"/>
  <c r="I30" i="1" s="1"/>
  <c r="AF43" i="2"/>
  <c r="AG43" i="2" s="1"/>
  <c r="I42" i="1" s="1"/>
  <c r="AF55" i="2"/>
  <c r="AG55" i="2" s="1"/>
  <c r="I54" i="1" s="1"/>
  <c r="AF67" i="2"/>
  <c r="AG67" i="2" s="1"/>
  <c r="I66" i="1" s="1"/>
  <c r="AF70" i="2"/>
  <c r="AG70" i="2" s="1"/>
  <c r="I69" i="1" s="1"/>
  <c r="AF71" i="2"/>
  <c r="AG71" i="2" s="1"/>
  <c r="I70" i="1" s="1"/>
  <c r="AE39" i="2"/>
  <c r="AF20" i="2"/>
  <c r="AG20" i="2" s="1"/>
  <c r="I19" i="1" s="1"/>
  <c r="AF56" i="2"/>
  <c r="AG56" i="2" s="1"/>
  <c r="I55" i="1" s="1"/>
  <c r="AM24" i="2"/>
  <c r="AF11" i="2"/>
  <c r="AG11" i="2" s="1"/>
  <c r="I10" i="1" s="1"/>
  <c r="AF23" i="2"/>
  <c r="AG23" i="2" s="1"/>
  <c r="I22" i="1" s="1"/>
  <c r="AF47" i="2"/>
  <c r="AG47" i="2" s="1"/>
  <c r="I46" i="1" s="1"/>
  <c r="AE7" i="2"/>
  <c r="AE19" i="2"/>
  <c r="AE31" i="2"/>
  <c r="AE43" i="2"/>
  <c r="AE55" i="2"/>
  <c r="AE67" i="2"/>
  <c r="X8" i="2"/>
  <c r="Y8" i="2" s="1"/>
  <c r="H7" i="1" s="1"/>
  <c r="X14" i="2"/>
  <c r="Y14" i="2" s="1"/>
  <c r="H13" i="1" s="1"/>
  <c r="X20" i="2"/>
  <c r="Y20" i="2" s="1"/>
  <c r="H19" i="1" s="1"/>
  <c r="X26" i="2"/>
  <c r="Y26" i="2" s="1"/>
  <c r="H25" i="1" s="1"/>
  <c r="X32" i="2"/>
  <c r="Y32" i="2" s="1"/>
  <c r="H31" i="1" s="1"/>
  <c r="X38" i="2"/>
  <c r="Y38" i="2" s="1"/>
  <c r="H37" i="1" s="1"/>
  <c r="X44" i="2"/>
  <c r="Y44" i="2" s="1"/>
  <c r="H43" i="1" s="1"/>
  <c r="X50" i="2"/>
  <c r="Y50" i="2" s="1"/>
  <c r="H49" i="1" s="1"/>
  <c r="X56" i="2"/>
  <c r="Y56" i="2" s="1"/>
  <c r="H55" i="1" s="1"/>
  <c r="X62" i="2"/>
  <c r="Y62" i="2" s="1"/>
  <c r="H61" i="1" s="1"/>
  <c r="X68" i="2"/>
  <c r="Y68" i="2" s="1"/>
  <c r="H67" i="1" s="1"/>
  <c r="X74" i="2"/>
  <c r="Y74" i="2" s="1"/>
  <c r="H73" i="1" s="1"/>
  <c r="AM26" i="2"/>
  <c r="AM50" i="2"/>
  <c r="AM40" i="2"/>
  <c r="AF8" i="2"/>
  <c r="AG8" i="2" s="1"/>
  <c r="I7" i="1" s="1"/>
  <c r="AF32" i="2"/>
  <c r="AG32" i="2" s="1"/>
  <c r="I31" i="1" s="1"/>
  <c r="AM12" i="2"/>
  <c r="AM36" i="2"/>
  <c r="AM60" i="2"/>
  <c r="AF59" i="2"/>
  <c r="AG59" i="2" s="1"/>
  <c r="I58" i="1" s="1"/>
  <c r="O14" i="2"/>
  <c r="P14" i="2" s="1"/>
  <c r="Q14" i="2" s="1"/>
  <c r="G13" i="1" s="1"/>
  <c r="O20" i="2"/>
  <c r="P20" i="2" s="1"/>
  <c r="Q20" i="2" s="1"/>
  <c r="G19" i="1" s="1"/>
  <c r="O32" i="2"/>
  <c r="P32" i="2" s="1"/>
  <c r="Q32" i="2" s="1"/>
  <c r="G31" i="1" s="1"/>
  <c r="O39" i="2"/>
  <c r="P39" i="2" s="1"/>
  <c r="Q39" i="2" s="1"/>
  <c r="G38" i="1" s="1"/>
  <c r="O51" i="2"/>
  <c r="P51" i="2" s="1"/>
  <c r="Q51" i="2" s="1"/>
  <c r="G50" i="1" s="1"/>
  <c r="O57" i="2"/>
  <c r="P57" i="2" s="1"/>
  <c r="Q57" i="2" s="1"/>
  <c r="G56" i="1" s="1"/>
  <c r="O63" i="2"/>
  <c r="P63" i="2" s="1"/>
  <c r="Q63" i="2" s="1"/>
  <c r="G62" i="1" s="1"/>
  <c r="O69" i="2"/>
  <c r="P69" i="2" s="1"/>
  <c r="Q69" i="2" s="1"/>
  <c r="G68" i="1" s="1"/>
  <c r="AE14" i="2"/>
  <c r="AE20" i="2"/>
  <c r="AE26" i="2"/>
  <c r="AE32" i="2"/>
  <c r="AE38" i="2"/>
  <c r="AE44" i="2"/>
  <c r="AE50" i="2"/>
  <c r="AE56" i="2"/>
  <c r="AE62" i="2"/>
  <c r="AE68" i="2"/>
  <c r="AM44" i="2"/>
  <c r="AM56" i="2"/>
  <c r="AM68" i="2"/>
  <c r="AE15" i="2"/>
  <c r="AE63" i="2"/>
  <c r="O28" i="2"/>
  <c r="P28" i="2" s="1"/>
  <c r="Q28" i="2" s="1"/>
  <c r="G27" i="1" s="1"/>
  <c r="AM48" i="2"/>
  <c r="AM72" i="2"/>
  <c r="AF35" i="2"/>
  <c r="AG35" i="2" s="1"/>
  <c r="I34" i="1" s="1"/>
  <c r="O21" i="2"/>
  <c r="P21" i="2" s="1"/>
  <c r="Q21" i="2" s="1"/>
  <c r="G20" i="1" s="1"/>
  <c r="O27" i="2"/>
  <c r="P27" i="2" s="1"/>
  <c r="Q27" i="2" s="1"/>
  <c r="G26" i="1" s="1"/>
  <c r="O33" i="2"/>
  <c r="P33" i="2" s="1"/>
  <c r="Q33" i="2" s="1"/>
  <c r="G32" i="1" s="1"/>
  <c r="AE74" i="2"/>
  <c r="X9" i="2"/>
  <c r="Y9" i="2" s="1"/>
  <c r="H8" i="1" s="1"/>
  <c r="W15" i="2"/>
  <c r="X15" i="2" s="1"/>
  <c r="Y15" i="2" s="1"/>
  <c r="H14" i="1" s="1"/>
  <c r="W21" i="2"/>
  <c r="X21" i="2" s="1"/>
  <c r="Y21" i="2" s="1"/>
  <c r="H20" i="1" s="1"/>
  <c r="W27" i="2"/>
  <c r="X27" i="2" s="1"/>
  <c r="Y27" i="2" s="1"/>
  <c r="H26" i="1" s="1"/>
  <c r="W33" i="2"/>
  <c r="X33" i="2" s="1"/>
  <c r="Y33" i="2" s="1"/>
  <c r="H32" i="1" s="1"/>
  <c r="W39" i="2"/>
  <c r="X39" i="2" s="1"/>
  <c r="Y39" i="2" s="1"/>
  <c r="H38" i="1" s="1"/>
  <c r="W45" i="2"/>
  <c r="X45" i="2" s="1"/>
  <c r="Y45" i="2" s="1"/>
  <c r="H44" i="1" s="1"/>
  <c r="W51" i="2"/>
  <c r="X51" i="2" s="1"/>
  <c r="Y51" i="2" s="1"/>
  <c r="H50" i="1" s="1"/>
  <c r="W57" i="2"/>
  <c r="X57" i="2" s="1"/>
  <c r="Y57" i="2" s="1"/>
  <c r="H56" i="1" s="1"/>
  <c r="W63" i="2"/>
  <c r="X63" i="2" s="1"/>
  <c r="Y63" i="2" s="1"/>
  <c r="H62" i="1" s="1"/>
  <c r="W69" i="2"/>
  <c r="X69" i="2" s="1"/>
  <c r="Y69" i="2" s="1"/>
  <c r="H68" i="1" s="1"/>
  <c r="AM3" i="2"/>
  <c r="AM9" i="2"/>
  <c r="AM15" i="2"/>
  <c r="AM21" i="2"/>
  <c r="AM27" i="2"/>
  <c r="AM33" i="2"/>
  <c r="AM39" i="2"/>
  <c r="AM45" i="2"/>
  <c r="AM51" i="2"/>
  <c r="AM57" i="2"/>
  <c r="AM63" i="2"/>
  <c r="AM69" i="2"/>
  <c r="O45" i="2"/>
  <c r="P45" i="2" s="1"/>
  <c r="Q45" i="2" s="1"/>
  <c r="G44" i="1" s="1"/>
  <c r="O22" i="2"/>
  <c r="P22" i="2" s="1"/>
  <c r="Q22" i="2" s="1"/>
  <c r="G21" i="1" s="1"/>
  <c r="O40" i="2"/>
  <c r="P40" i="2" s="1"/>
  <c r="Q40" i="2" s="1"/>
  <c r="G39" i="1" s="1"/>
  <c r="O52" i="2"/>
  <c r="P52" i="2" s="1"/>
  <c r="Q52" i="2" s="1"/>
  <c r="G51" i="1" s="1"/>
  <c r="O64" i="2"/>
  <c r="P64" i="2" s="1"/>
  <c r="Q64" i="2" s="1"/>
  <c r="G63" i="1" s="1"/>
  <c r="O8" i="2"/>
  <c r="P8" i="2" s="1"/>
  <c r="Q8" i="2" s="1"/>
  <c r="G7" i="1" s="1"/>
  <c r="O16" i="2"/>
  <c r="P16" i="2" s="1"/>
  <c r="Q16" i="2" s="1"/>
  <c r="G15" i="1" s="1"/>
  <c r="I36" i="2"/>
  <c r="F35" i="1" s="1"/>
  <c r="O4" i="2"/>
  <c r="P4" i="2" s="1"/>
  <c r="Q4" i="2" s="1"/>
  <c r="G3" i="1" s="1"/>
  <c r="G8" i="2"/>
  <c r="H8" i="2" s="1"/>
  <c r="I8" i="2" s="1"/>
  <c r="F7" i="1" s="1"/>
  <c r="G14" i="2"/>
  <c r="H14" i="2" s="1"/>
  <c r="I14" i="2" s="1"/>
  <c r="F13" i="1" s="1"/>
  <c r="G20" i="2"/>
  <c r="H20" i="2" s="1"/>
  <c r="I20" i="2" s="1"/>
  <c r="F19" i="1" s="1"/>
  <c r="G26" i="2"/>
  <c r="H26" i="2" s="1"/>
  <c r="I26" i="2" s="1"/>
  <c r="F25" i="1" s="1"/>
  <c r="G32" i="2"/>
  <c r="H32" i="2" s="1"/>
  <c r="I32" i="2" s="1"/>
  <c r="F31" i="1" s="1"/>
  <c r="G38" i="2"/>
  <c r="H38" i="2" s="1"/>
  <c r="I38" i="2" s="1"/>
  <c r="F37" i="1" s="1"/>
  <c r="G44" i="2"/>
  <c r="H44" i="2" s="1"/>
  <c r="I44" i="2" s="1"/>
  <c r="F43" i="1" s="1"/>
  <c r="G50" i="2"/>
  <c r="H50" i="2" s="1"/>
  <c r="I50" i="2" s="1"/>
  <c r="F49" i="1" s="1"/>
  <c r="G56" i="2"/>
  <c r="H56" i="2" s="1"/>
  <c r="I56" i="2" s="1"/>
  <c r="F55" i="1" s="1"/>
  <c r="G62" i="2"/>
  <c r="H62" i="2" s="1"/>
  <c r="I62" i="2" s="1"/>
  <c r="F61" i="1" s="1"/>
  <c r="G68" i="2"/>
  <c r="H68" i="2" s="1"/>
  <c r="I68" i="2" s="1"/>
  <c r="F67" i="1" s="1"/>
  <c r="G74" i="2"/>
  <c r="H74" i="2" s="1"/>
  <c r="I74" i="2" s="1"/>
  <c r="F73" i="1" s="1"/>
  <c r="O12" i="2"/>
  <c r="P12" i="2" s="1"/>
  <c r="Q12" i="2" s="1"/>
  <c r="G11" i="1" s="1"/>
  <c r="O19" i="2"/>
  <c r="P19" i="2" s="1"/>
  <c r="Q19" i="2" s="1"/>
  <c r="G18" i="1" s="1"/>
  <c r="O25" i="2"/>
  <c r="P25" i="2" s="1"/>
  <c r="Q25" i="2" s="1"/>
  <c r="G24" i="1" s="1"/>
  <c r="O31" i="2"/>
  <c r="P31" i="2" s="1"/>
  <c r="Q31" i="2" s="1"/>
  <c r="G30" i="1" s="1"/>
  <c r="H36" i="2"/>
  <c r="I42" i="2"/>
  <c r="F41" i="1" s="1"/>
  <c r="O36" i="2"/>
  <c r="P36" i="2" s="1"/>
  <c r="Q36" i="2" s="1"/>
  <c r="G35" i="1" s="1"/>
  <c r="O60" i="2"/>
  <c r="P60" i="2" s="1"/>
  <c r="Q60" i="2" s="1"/>
  <c r="G59" i="1" s="1"/>
  <c r="O24" i="2"/>
  <c r="P24" i="2" s="1"/>
  <c r="Q24" i="2" s="1"/>
  <c r="G23" i="1" s="1"/>
  <c r="I24" i="2"/>
  <c r="F23" i="1" s="1"/>
  <c r="O48" i="2"/>
  <c r="P48" i="2" s="1"/>
  <c r="Q48" i="2" s="1"/>
  <c r="G47" i="1" s="1"/>
  <c r="O72" i="2"/>
  <c r="P72" i="2" s="1"/>
  <c r="Q72" i="2" s="1"/>
  <c r="G71" i="1" s="1"/>
  <c r="G15" i="2"/>
  <c r="H15" i="2" s="1"/>
  <c r="I15" i="2" s="1"/>
  <c r="F14" i="1" s="1"/>
  <c r="G27" i="2"/>
  <c r="H27" i="2" s="1"/>
  <c r="G39" i="2"/>
  <c r="H39" i="2" s="1"/>
  <c r="I39" i="2" s="1"/>
  <c r="F38" i="1" s="1"/>
  <c r="O26" i="2"/>
  <c r="P26" i="2" s="1"/>
  <c r="Q26" i="2" s="1"/>
  <c r="G25" i="1" s="1"/>
  <c r="O44" i="2"/>
  <c r="P44" i="2" s="1"/>
  <c r="Q44" i="2" s="1"/>
  <c r="G43" i="1" s="1"/>
  <c r="O56" i="2"/>
  <c r="P56" i="2" s="1"/>
  <c r="Q56" i="2" s="1"/>
  <c r="G55" i="1" s="1"/>
  <c r="O68" i="2"/>
  <c r="P68" i="2" s="1"/>
  <c r="Q68" i="2" s="1"/>
  <c r="G67" i="1" s="1"/>
  <c r="O74" i="2"/>
  <c r="P74" i="2" s="1"/>
  <c r="Q74" i="2" s="1"/>
  <c r="G73" i="1" s="1"/>
  <c r="I55" i="2"/>
  <c r="F54" i="1" s="1"/>
  <c r="I19" i="2"/>
  <c r="F18" i="1" s="1"/>
  <c r="I73" i="2"/>
  <c r="F72" i="1" s="1"/>
  <c r="I52" i="2"/>
  <c r="F51" i="1" s="1"/>
  <c r="I70" i="2"/>
  <c r="F69" i="1" s="1"/>
  <c r="I27" i="2"/>
  <c r="F26" i="1" s="1"/>
  <c r="I4" i="2"/>
  <c r="F3" i="1" s="1"/>
  <c r="I22" i="2"/>
  <c r="F21" i="1" s="1"/>
  <c r="I46" i="2"/>
  <c r="F45" i="1" s="1"/>
  <c r="I64" i="2"/>
  <c r="F63" i="1" s="1"/>
  <c r="G11" i="2"/>
  <c r="G23" i="2"/>
  <c r="G35" i="2"/>
  <c r="G47" i="2"/>
  <c r="G59" i="2"/>
  <c r="G71" i="2"/>
  <c r="G57" i="2"/>
  <c r="G33" i="2"/>
  <c r="G5" i="2"/>
  <c r="G17" i="2"/>
  <c r="G29" i="2"/>
  <c r="G41" i="2"/>
  <c r="G53" i="2"/>
  <c r="G65" i="2"/>
  <c r="G51" i="2"/>
  <c r="G69" i="2"/>
  <c r="G63" i="2"/>
  <c r="G9" i="2"/>
  <c r="G45" i="2"/>
  <c r="G21" i="2"/>
  <c r="G13" i="2"/>
  <c r="G25" i="2"/>
  <c r="G37" i="2"/>
  <c r="G49" i="2"/>
  <c r="G61" i="2"/>
  <c r="F19" i="3"/>
  <c r="F18" i="4" s="1"/>
  <c r="F34" i="3"/>
  <c r="F33" i="4" s="1"/>
  <c r="F58" i="3"/>
  <c r="F57" i="4" s="1"/>
  <c r="F70" i="3"/>
  <c r="F69" i="4" s="1"/>
  <c r="F23" i="3"/>
  <c r="F22" i="4" s="1"/>
  <c r="F35" i="3"/>
  <c r="F34" i="4" s="1"/>
  <c r="F49" i="3"/>
  <c r="F48" i="4" s="1"/>
  <c r="H2" i="1"/>
  <c r="AE3" i="2"/>
  <c r="P3" i="2"/>
  <c r="Q3" i="2" s="1"/>
  <c r="G2" i="1" s="1"/>
  <c r="N321" i="7" l="1"/>
  <c r="M321" i="7" s="1"/>
  <c r="I321" i="7"/>
  <c r="H321" i="7" s="1"/>
  <c r="J67" i="1"/>
  <c r="C373" i="7"/>
  <c r="J30" i="1"/>
  <c r="C336" i="7"/>
  <c r="J64" i="1"/>
  <c r="C370" i="7"/>
  <c r="I331" i="7"/>
  <c r="H331" i="7" s="1"/>
  <c r="N331" i="7"/>
  <c r="M331" i="7" s="1"/>
  <c r="I332" i="7"/>
  <c r="H332" i="7" s="1"/>
  <c r="N332" i="7"/>
  <c r="M332" i="7" s="1"/>
  <c r="J66" i="1"/>
  <c r="C372" i="7"/>
  <c r="J52" i="1"/>
  <c r="C358" i="7"/>
  <c r="I311" i="7"/>
  <c r="H311" i="7" s="1"/>
  <c r="N311" i="7"/>
  <c r="M311" i="7" s="1"/>
  <c r="N319" i="7"/>
  <c r="M319" i="7" s="1"/>
  <c r="I319" i="7"/>
  <c r="H319" i="7" s="1"/>
  <c r="J71" i="1"/>
  <c r="C377" i="7"/>
  <c r="J46" i="1"/>
  <c r="C352" i="7"/>
  <c r="N359" i="7"/>
  <c r="M359" i="7" s="1"/>
  <c r="I359" i="7"/>
  <c r="H359" i="7" s="1"/>
  <c r="N351" i="7"/>
  <c r="M351" i="7" s="1"/>
  <c r="I351" i="7"/>
  <c r="H351" i="7" s="1"/>
  <c r="N315" i="7"/>
  <c r="M315" i="7" s="1"/>
  <c r="I315" i="7"/>
  <c r="H315" i="7" s="1"/>
  <c r="I362" i="7"/>
  <c r="H362" i="7" s="1"/>
  <c r="N362" i="7"/>
  <c r="M362" i="7" s="1"/>
  <c r="N326" i="7"/>
  <c r="M326" i="7" s="1"/>
  <c r="I326" i="7"/>
  <c r="H326" i="7" s="1"/>
  <c r="J59" i="1"/>
  <c r="C365" i="7"/>
  <c r="J40" i="1"/>
  <c r="C346" i="7"/>
  <c r="I378" i="7"/>
  <c r="H378" i="7" s="1"/>
  <c r="N378" i="7"/>
  <c r="M378" i="7" s="1"/>
  <c r="I366" i="7"/>
  <c r="H366" i="7" s="1"/>
  <c r="N366" i="7"/>
  <c r="M366" i="7" s="1"/>
  <c r="J34" i="1"/>
  <c r="C340" i="7"/>
  <c r="I347" i="7"/>
  <c r="H347" i="7" s="1"/>
  <c r="N347" i="7"/>
  <c r="M347" i="7" s="1"/>
  <c r="N345" i="7"/>
  <c r="M345" i="7" s="1"/>
  <c r="I345" i="7"/>
  <c r="H345" i="7" s="1"/>
  <c r="N309" i="7"/>
  <c r="M309" i="7" s="1"/>
  <c r="I309" i="7"/>
  <c r="H309" i="7" s="1"/>
  <c r="I356" i="7"/>
  <c r="H356" i="7" s="1"/>
  <c r="N356" i="7"/>
  <c r="M356" i="7" s="1"/>
  <c r="N320" i="7"/>
  <c r="M320" i="7" s="1"/>
  <c r="I320" i="7"/>
  <c r="H320" i="7" s="1"/>
  <c r="J43" i="1"/>
  <c r="C349" i="7"/>
  <c r="J35" i="1"/>
  <c r="C341" i="7"/>
  <c r="J28" i="1"/>
  <c r="C334" i="7"/>
  <c r="I379" i="7"/>
  <c r="H379" i="7" s="1"/>
  <c r="N379" i="7"/>
  <c r="M379" i="7" s="1"/>
  <c r="I342" i="7"/>
  <c r="H342" i="7" s="1"/>
  <c r="N342" i="7"/>
  <c r="M342" i="7" s="1"/>
  <c r="N367" i="7"/>
  <c r="M367" i="7" s="1"/>
  <c r="I367" i="7"/>
  <c r="H367" i="7" s="1"/>
  <c r="J23" i="1"/>
  <c r="C329" i="7"/>
  <c r="I339" i="7"/>
  <c r="H339" i="7" s="1"/>
  <c r="N339" i="7"/>
  <c r="M339" i="7" s="1"/>
  <c r="I314" i="7"/>
  <c r="H314" i="7" s="1"/>
  <c r="N314" i="7"/>
  <c r="M314" i="7" s="1"/>
  <c r="J47" i="1"/>
  <c r="C353" i="7"/>
  <c r="J16" i="1"/>
  <c r="C322" i="7"/>
  <c r="N355" i="7"/>
  <c r="M355" i="7" s="1"/>
  <c r="I355" i="7"/>
  <c r="H355" i="7" s="1"/>
  <c r="N318" i="7"/>
  <c r="M318" i="7" s="1"/>
  <c r="I318" i="7"/>
  <c r="H318" i="7" s="1"/>
  <c r="J55" i="1"/>
  <c r="C361" i="7"/>
  <c r="J31" i="1"/>
  <c r="C337" i="7"/>
  <c r="J22" i="1"/>
  <c r="C328" i="7"/>
  <c r="I335" i="7"/>
  <c r="H335" i="7" s="1"/>
  <c r="N335" i="7"/>
  <c r="M335" i="7" s="1"/>
  <c r="J19" i="1"/>
  <c r="C325" i="7"/>
  <c r="J42" i="1"/>
  <c r="C348" i="7"/>
  <c r="J11" i="1"/>
  <c r="C317" i="7"/>
  <c r="J7" i="1"/>
  <c r="C313" i="7"/>
  <c r="J54" i="1"/>
  <c r="C360" i="7"/>
  <c r="J10" i="1"/>
  <c r="C316" i="7"/>
  <c r="I369" i="7"/>
  <c r="H369" i="7" s="1"/>
  <c r="N369" i="7"/>
  <c r="M369" i="7" s="1"/>
  <c r="I333" i="7"/>
  <c r="H333" i="7" s="1"/>
  <c r="N333" i="7"/>
  <c r="M333" i="7" s="1"/>
  <c r="I323" i="7"/>
  <c r="H323" i="7" s="1"/>
  <c r="N323" i="7"/>
  <c r="M323" i="7" s="1"/>
  <c r="N344" i="7"/>
  <c r="M344" i="7" s="1"/>
  <c r="I344" i="7"/>
  <c r="H344" i="7" s="1"/>
  <c r="I354" i="7"/>
  <c r="H354" i="7" s="1"/>
  <c r="N354" i="7"/>
  <c r="M354" i="7" s="1"/>
  <c r="J58" i="1"/>
  <c r="C364" i="7"/>
  <c r="I357" i="7"/>
  <c r="H357" i="7" s="1"/>
  <c r="N357" i="7"/>
  <c r="M357" i="7" s="1"/>
  <c r="I375" i="7"/>
  <c r="H375" i="7" s="1"/>
  <c r="N375" i="7"/>
  <c r="M375" i="7" s="1"/>
  <c r="J4" i="1"/>
  <c r="C310" i="7"/>
  <c r="I343" i="7"/>
  <c r="H343" i="7" s="1"/>
  <c r="N343" i="7"/>
  <c r="M343" i="7" s="1"/>
  <c r="N371" i="7"/>
  <c r="M371" i="7" s="1"/>
  <c r="I371" i="7"/>
  <c r="H371" i="7" s="1"/>
  <c r="I350" i="7"/>
  <c r="H350" i="7" s="1"/>
  <c r="N350" i="7"/>
  <c r="M350" i="7" s="1"/>
  <c r="J6" i="1"/>
  <c r="C312" i="7"/>
  <c r="J18" i="1"/>
  <c r="C324" i="7"/>
  <c r="J70" i="1"/>
  <c r="C376" i="7"/>
  <c r="I363" i="7"/>
  <c r="H363" i="7" s="1"/>
  <c r="N363" i="7"/>
  <c r="M363" i="7" s="1"/>
  <c r="N327" i="7"/>
  <c r="M327" i="7" s="1"/>
  <c r="I327" i="7"/>
  <c r="H327" i="7" s="1"/>
  <c r="N374" i="7"/>
  <c r="M374" i="7" s="1"/>
  <c r="I374" i="7"/>
  <c r="H374" i="7" s="1"/>
  <c r="I338" i="7"/>
  <c r="H338" i="7" s="1"/>
  <c r="N338" i="7"/>
  <c r="M338" i="7" s="1"/>
  <c r="N330" i="7"/>
  <c r="M330" i="7" s="1"/>
  <c r="I330" i="7"/>
  <c r="H330" i="7" s="1"/>
  <c r="I308" i="7"/>
  <c r="H308" i="7" s="1"/>
  <c r="N308" i="7"/>
  <c r="M308" i="7" s="1"/>
  <c r="L31" i="6"/>
  <c r="M31" i="6" s="1"/>
  <c r="L58" i="6"/>
  <c r="M58" i="6" s="1"/>
  <c r="L13" i="6"/>
  <c r="M13" i="6" s="1"/>
  <c r="L43" i="6"/>
  <c r="M43" i="6" s="1"/>
  <c r="L63" i="6"/>
  <c r="M63" i="6" s="1"/>
  <c r="L15" i="6"/>
  <c r="M15" i="6" s="1"/>
  <c r="L61" i="6"/>
  <c r="M61" i="6" s="1"/>
  <c r="L55" i="6"/>
  <c r="M55" i="6" s="1"/>
  <c r="L37" i="6"/>
  <c r="M37" i="6" s="1"/>
  <c r="L51" i="6"/>
  <c r="M51" i="6" s="1"/>
  <c r="L17" i="6"/>
  <c r="M17" i="6" s="1"/>
  <c r="L52" i="6"/>
  <c r="M52" i="6" s="1"/>
  <c r="L28" i="6"/>
  <c r="M28" i="6" s="1"/>
  <c r="L4" i="6"/>
  <c r="M4" i="6" s="1"/>
  <c r="L49" i="6"/>
  <c r="M49" i="6" s="1"/>
  <c r="L18" i="6"/>
  <c r="M18" i="6" s="1"/>
  <c r="L25" i="6"/>
  <c r="M25" i="6" s="1"/>
  <c r="L5" i="6"/>
  <c r="M5" i="6" s="1"/>
  <c r="L69" i="6"/>
  <c r="M69" i="6" s="1"/>
  <c r="L64" i="6"/>
  <c r="M64" i="6" s="1"/>
  <c r="L40" i="6"/>
  <c r="M40" i="6" s="1"/>
  <c r="L27" i="6"/>
  <c r="M27" i="6" s="1"/>
  <c r="L10" i="6"/>
  <c r="M10" i="6" s="1"/>
  <c r="L19" i="6"/>
  <c r="M19" i="6" s="1"/>
  <c r="L39" i="6"/>
  <c r="M39" i="6" s="1"/>
  <c r="L41" i="6"/>
  <c r="M41" i="6" s="1"/>
  <c r="L67" i="6"/>
  <c r="M67" i="6" s="1"/>
  <c r="L29" i="6"/>
  <c r="M29" i="6" s="1"/>
  <c r="M3" i="6"/>
  <c r="H63" i="2"/>
  <c r="I63" i="2" s="1"/>
  <c r="F62" i="1" s="1"/>
  <c r="H59" i="2"/>
  <c r="I59" i="2" s="1"/>
  <c r="F58" i="1" s="1"/>
  <c r="H47" i="2"/>
  <c r="I47" i="2" s="1"/>
  <c r="F46" i="1" s="1"/>
  <c r="H35" i="2"/>
  <c r="I35" i="2" s="1"/>
  <c r="F34" i="1" s="1"/>
  <c r="H37" i="2"/>
  <c r="I37" i="2" s="1"/>
  <c r="F36" i="1" s="1"/>
  <c r="H61" i="2"/>
  <c r="I61" i="2" s="1"/>
  <c r="F60" i="1" s="1"/>
  <c r="H25" i="2"/>
  <c r="I25" i="2" s="1"/>
  <c r="F24" i="1" s="1"/>
  <c r="H13" i="2"/>
  <c r="I13" i="2" s="1"/>
  <c r="F12" i="1" s="1"/>
  <c r="H41" i="2"/>
  <c r="I41" i="2" s="1"/>
  <c r="F40" i="1" s="1"/>
  <c r="H3" i="2"/>
  <c r="I3" i="2" s="1"/>
  <c r="F2" i="1" s="1"/>
  <c r="H29" i="2"/>
  <c r="I29" i="2" s="1"/>
  <c r="F28" i="1" s="1"/>
  <c r="H69" i="2"/>
  <c r="I69" i="2" s="1"/>
  <c r="F68" i="1" s="1"/>
  <c r="H51" i="2"/>
  <c r="I51" i="2" s="1"/>
  <c r="F50" i="1" s="1"/>
  <c r="H53" i="2"/>
  <c r="I53" i="2" s="1"/>
  <c r="F52" i="1" s="1"/>
  <c r="H21" i="2"/>
  <c r="I21" i="2" s="1"/>
  <c r="F20" i="1" s="1"/>
  <c r="H17" i="2"/>
  <c r="I17" i="2" s="1"/>
  <c r="F16" i="1" s="1"/>
  <c r="H49" i="2"/>
  <c r="I49" i="2" s="1"/>
  <c r="F48" i="1" s="1"/>
  <c r="H5" i="2"/>
  <c r="I5" i="2" s="1"/>
  <c r="F4" i="1" s="1"/>
  <c r="H23" i="2"/>
  <c r="I23" i="2" s="1"/>
  <c r="F22" i="1" s="1"/>
  <c r="H33" i="2"/>
  <c r="I33" i="2" s="1"/>
  <c r="F32" i="1" s="1"/>
  <c r="H11" i="2"/>
  <c r="I11" i="2" s="1"/>
  <c r="F10" i="1" s="1"/>
  <c r="H45" i="2"/>
  <c r="I45" i="2" s="1"/>
  <c r="F44" i="1" s="1"/>
  <c r="H57" i="2"/>
  <c r="I57" i="2" s="1"/>
  <c r="F56" i="1" s="1"/>
  <c r="H65" i="2"/>
  <c r="I65" i="2" s="1"/>
  <c r="F64" i="1" s="1"/>
  <c r="H9" i="2"/>
  <c r="I9" i="2" s="1"/>
  <c r="F8" i="1" s="1"/>
  <c r="H71" i="2"/>
  <c r="I71" i="2" s="1"/>
  <c r="F70" i="1" s="1"/>
  <c r="I376" i="7" l="1"/>
  <c r="H376" i="7" s="1"/>
  <c r="N376" i="7"/>
  <c r="M376" i="7" s="1"/>
  <c r="I334" i="7"/>
  <c r="H334" i="7" s="1"/>
  <c r="N334" i="7"/>
  <c r="M334" i="7" s="1"/>
  <c r="I352" i="7"/>
  <c r="H352" i="7" s="1"/>
  <c r="N352" i="7"/>
  <c r="M352" i="7" s="1"/>
  <c r="I370" i="7"/>
  <c r="H370" i="7" s="1"/>
  <c r="N370" i="7"/>
  <c r="M370" i="7" s="1"/>
  <c r="N324" i="7"/>
  <c r="M324" i="7" s="1"/>
  <c r="I324" i="7"/>
  <c r="H324" i="7" s="1"/>
  <c r="I348" i="7"/>
  <c r="H348" i="7" s="1"/>
  <c r="N348" i="7"/>
  <c r="M348" i="7" s="1"/>
  <c r="I329" i="7"/>
  <c r="H329" i="7" s="1"/>
  <c r="N329" i="7"/>
  <c r="M329" i="7" s="1"/>
  <c r="I349" i="7"/>
  <c r="H349" i="7" s="1"/>
  <c r="N349" i="7"/>
  <c r="M349" i="7" s="1"/>
  <c r="N340" i="7"/>
  <c r="M340" i="7" s="1"/>
  <c r="I340" i="7"/>
  <c r="H340" i="7" s="1"/>
  <c r="N310" i="7"/>
  <c r="M310" i="7" s="1"/>
  <c r="I310" i="7"/>
  <c r="H310" i="7" s="1"/>
  <c r="I317" i="7"/>
  <c r="H317" i="7" s="1"/>
  <c r="N317" i="7"/>
  <c r="M317" i="7" s="1"/>
  <c r="I361" i="7"/>
  <c r="H361" i="7" s="1"/>
  <c r="N361" i="7"/>
  <c r="M361" i="7" s="1"/>
  <c r="I341" i="7"/>
  <c r="H341" i="7" s="1"/>
  <c r="N341" i="7"/>
  <c r="M341" i="7" s="1"/>
  <c r="N312" i="7"/>
  <c r="M312" i="7" s="1"/>
  <c r="I312" i="7"/>
  <c r="H312" i="7" s="1"/>
  <c r="I325" i="7"/>
  <c r="H325" i="7" s="1"/>
  <c r="N325" i="7"/>
  <c r="M325" i="7" s="1"/>
  <c r="I336" i="7"/>
  <c r="H336" i="7" s="1"/>
  <c r="N336" i="7"/>
  <c r="M336" i="7" s="1"/>
  <c r="N313" i="7"/>
  <c r="M313" i="7" s="1"/>
  <c r="I313" i="7"/>
  <c r="H313" i="7" s="1"/>
  <c r="N337" i="7"/>
  <c r="M337" i="7" s="1"/>
  <c r="I337" i="7"/>
  <c r="H337" i="7" s="1"/>
  <c r="N365" i="7"/>
  <c r="M365" i="7" s="1"/>
  <c r="I365" i="7"/>
  <c r="H365" i="7" s="1"/>
  <c r="I373" i="7"/>
  <c r="H373" i="7" s="1"/>
  <c r="N373" i="7"/>
  <c r="M373" i="7" s="1"/>
  <c r="I364" i="7"/>
  <c r="H364" i="7" s="1"/>
  <c r="N364" i="7"/>
  <c r="M364" i="7" s="1"/>
  <c r="I316" i="7"/>
  <c r="H316" i="7" s="1"/>
  <c r="N316" i="7"/>
  <c r="M316" i="7" s="1"/>
  <c r="N322" i="7"/>
  <c r="M322" i="7" s="1"/>
  <c r="I322" i="7"/>
  <c r="H322" i="7" s="1"/>
  <c r="N358" i="7"/>
  <c r="M358" i="7" s="1"/>
  <c r="I358" i="7"/>
  <c r="H358" i="7" s="1"/>
  <c r="I377" i="7"/>
  <c r="H377" i="7" s="1"/>
  <c r="N377" i="7"/>
  <c r="M377" i="7" s="1"/>
  <c r="I360" i="7"/>
  <c r="H360" i="7" s="1"/>
  <c r="N360" i="7"/>
  <c r="M360" i="7" s="1"/>
  <c r="N328" i="7"/>
  <c r="M328" i="7" s="1"/>
  <c r="I328" i="7"/>
  <c r="H328" i="7" s="1"/>
  <c r="I353" i="7"/>
  <c r="H353" i="7" s="1"/>
  <c r="N353" i="7"/>
  <c r="M353" i="7" s="1"/>
  <c r="I346" i="7"/>
  <c r="H346" i="7" s="1"/>
  <c r="N346" i="7"/>
  <c r="M346" i="7" s="1"/>
  <c r="N372" i="7"/>
  <c r="M372" i="7" s="1"/>
  <c r="I372" i="7"/>
  <c r="H372" i="7" s="1"/>
</calcChain>
</file>

<file path=xl/sharedStrings.xml><?xml version="1.0" encoding="utf-8"?>
<sst xmlns="http://schemas.openxmlformats.org/spreadsheetml/2006/main" count="1993" uniqueCount="250">
  <si>
    <t>SF ABF180_1_R1</t>
  </si>
  <si>
    <t>SF ABF180_1_R2</t>
  </si>
  <si>
    <t>SF ABF180_1_R3</t>
  </si>
  <si>
    <t>Line Name</t>
  </si>
  <si>
    <t>Omics Sample ID</t>
  </si>
  <si>
    <t>Strain (ICE)</t>
  </si>
  <si>
    <t>Genotype</t>
  </si>
  <si>
    <t>growth_rate</t>
  </si>
  <si>
    <t>glucose_uptake_rates (mmol/gDCW * hr)</t>
  </si>
  <si>
    <t>ABF_008340</t>
  </si>
  <si>
    <t>ABF_008343</t>
  </si>
  <si>
    <t>ABF_008345</t>
  </si>
  <si>
    <t>ABF_008348</t>
  </si>
  <si>
    <t>ABF_011231</t>
  </si>
  <si>
    <t>ABF_011232</t>
  </si>
  <si>
    <t>ABF_011233</t>
  </si>
  <si>
    <t>ABF_011234</t>
  </si>
  <si>
    <t>ABF_011236</t>
  </si>
  <si>
    <t>ABF_011239</t>
  </si>
  <si>
    <t>ABF_011240</t>
  </si>
  <si>
    <t>ABF_011241</t>
  </si>
  <si>
    <t>ABF_011242</t>
  </si>
  <si>
    <t>ABF_011243</t>
  </si>
  <si>
    <t>ABF_011244</t>
  </si>
  <si>
    <t>ABF_010216</t>
  </si>
  <si>
    <t>ABF_011245</t>
  </si>
  <si>
    <t>ABF_011249</t>
  </si>
  <si>
    <t>ABF_011250</t>
  </si>
  <si>
    <t>ABF_011253</t>
  </si>
  <si>
    <t>ABF_011254</t>
  </si>
  <si>
    <t>ABF_011255</t>
  </si>
  <si>
    <t>ABF_011256</t>
  </si>
  <si>
    <t>ABF_010214</t>
  </si>
  <si>
    <t>SF ABF180_2_R1</t>
  </si>
  <si>
    <t>SF ABF180_2_R2</t>
  </si>
  <si>
    <t>SF ABF180_2_R3</t>
  </si>
  <si>
    <t>SF ABF180_3_R1</t>
  </si>
  <si>
    <t>SF ABF180_3_R2</t>
  </si>
  <si>
    <t>SF ABF180_3_R3</t>
  </si>
  <si>
    <t>SF ABF180_4_R1</t>
  </si>
  <si>
    <t>SF ABF180_4_R2</t>
  </si>
  <si>
    <t>SF ABF180_4_R3</t>
  </si>
  <si>
    <t>SF ABF180_5_R1</t>
  </si>
  <si>
    <t>SF ABF180_5_R2</t>
  </si>
  <si>
    <t>SF ABF180_5_R3</t>
  </si>
  <si>
    <t>SF ABF180_6_R1</t>
  </si>
  <si>
    <t>SF ABF180_6_R2</t>
  </si>
  <si>
    <t>SF ABF180_6_R3</t>
  </si>
  <si>
    <t>SF ABF180_7_R1</t>
  </si>
  <si>
    <t>SF ABF180_7_R2</t>
  </si>
  <si>
    <t>SF ABF180_7_R3</t>
  </si>
  <si>
    <t>SF ABF180_8_R1</t>
  </si>
  <si>
    <t>SF ABF180_8_R2</t>
  </si>
  <si>
    <t>SF ABF180_8_R3</t>
  </si>
  <si>
    <t>SF ABF180_9_R1</t>
  </si>
  <si>
    <t>SF ABF180_9_R2</t>
  </si>
  <si>
    <t>SF ABF180_9_R3</t>
  </si>
  <si>
    <t>SF ABF180_10_R1</t>
  </si>
  <si>
    <t>SF ABF180_10_R2</t>
  </si>
  <si>
    <t>SF ABF180_10_R3</t>
  </si>
  <si>
    <t>SF ABF180_11_R1</t>
  </si>
  <si>
    <t>SF ABF180_11_R2</t>
  </si>
  <si>
    <t>SF ABF180_11_R3</t>
  </si>
  <si>
    <t>SF ABF180_12_R1</t>
  </si>
  <si>
    <t>SF ABF180_12_R2</t>
  </si>
  <si>
    <t>SF ABF180_12_R3</t>
  </si>
  <si>
    <t>SF ABF180_13_R1</t>
  </si>
  <si>
    <t>SF ABF180_13_R2</t>
  </si>
  <si>
    <t>SF ABF180_13_R3</t>
  </si>
  <si>
    <t>SF ABF180_14_R1</t>
  </si>
  <si>
    <t>SF ABF180_14_R2</t>
  </si>
  <si>
    <t>SF ABF180_14_R3</t>
  </si>
  <si>
    <t>SF ABF180_15_R1</t>
  </si>
  <si>
    <t>SF ABF180_15_R2</t>
  </si>
  <si>
    <t>SF ABF180_15_R3</t>
  </si>
  <si>
    <t>SF ABF180_16_R1</t>
  </si>
  <si>
    <t>SF ABF180_16_R2</t>
  </si>
  <si>
    <t>SF ABF180_16_R3</t>
  </si>
  <si>
    <t>SF ABF180_17_R1</t>
  </si>
  <si>
    <t>SF ABF180_17_R2</t>
  </si>
  <si>
    <t>SF ABF180_17_R3</t>
  </si>
  <si>
    <t>SF ABF180_18_R1</t>
  </si>
  <si>
    <t>SF ABF180_18_R2</t>
  </si>
  <si>
    <t>SF ABF180_18_R3</t>
  </si>
  <si>
    <t>SF ABF180_19_R1</t>
  </si>
  <si>
    <t>SF ABF180_19_R2</t>
  </si>
  <si>
    <t>SF ABF180_19_R3</t>
  </si>
  <si>
    <t>SF ABF180_20_R1</t>
  </si>
  <si>
    <t>SF ABF180_20_R2</t>
  </si>
  <si>
    <t>SF ABF180_20_R3</t>
  </si>
  <si>
    <t>SF ABF180_21_R1</t>
  </si>
  <si>
    <t>SF ABF180_21_R2</t>
  </si>
  <si>
    <t>SF ABF180_21_R3</t>
  </si>
  <si>
    <t>SF ABF180_22_R1</t>
  </si>
  <si>
    <t>SF ABF180_22_R2</t>
  </si>
  <si>
    <t>SF ABF180_22_R3</t>
  </si>
  <si>
    <t>SF ABF180_23_R1</t>
  </si>
  <si>
    <t>SF ABF180_23_R2</t>
  </si>
  <si>
    <t>SF ABF180_23_R3</t>
  </si>
  <si>
    <t>SF ABF180_24_R1</t>
  </si>
  <si>
    <t>SF ABF180_24_R2</t>
  </si>
  <si>
    <t>SF ABF180_24_R3</t>
  </si>
  <si>
    <t>SF ABF180_73</t>
  </si>
  <si>
    <t>SF ABF180_74</t>
  </si>
  <si>
    <t>SF ABF180_75</t>
  </si>
  <si>
    <t>SF ABF180_76</t>
  </si>
  <si>
    <t>SF ABF180_77</t>
  </si>
  <si>
    <t>SF ABF180_78</t>
  </si>
  <si>
    <t>SF ABF180_79</t>
  </si>
  <si>
    <t>SF ABF180_80</t>
  </si>
  <si>
    <t>SF ABF180_81</t>
  </si>
  <si>
    <t>SF ABF180_82</t>
  </si>
  <si>
    <t>SF ABF180_83</t>
  </si>
  <si>
    <t>SF ABF180_84</t>
  </si>
  <si>
    <t>SF ABF180_85</t>
  </si>
  <si>
    <t>SF ABF180_86</t>
  </si>
  <si>
    <t>SF ABF180_87</t>
  </si>
  <si>
    <t>SF ABF180_88</t>
  </si>
  <si>
    <t>SF ABF180_89</t>
  </si>
  <si>
    <t>SF ABF180_90</t>
  </si>
  <si>
    <t>SF ABF180_91</t>
  </si>
  <si>
    <t>SF ABF180_92</t>
  </si>
  <si>
    <t>SF ABF180_93</t>
  </si>
  <si>
    <t>SF ABF180_94</t>
  </si>
  <si>
    <t>SF ABF180_95</t>
  </si>
  <si>
    <t>SF ABF180_96</t>
  </si>
  <si>
    <t>SF ABF180_97</t>
  </si>
  <si>
    <t>SF ABF180_98</t>
  </si>
  <si>
    <t>SF ABF180_99</t>
  </si>
  <si>
    <t>SF ABF180_100</t>
  </si>
  <si>
    <t>SF ABF180_101</t>
  </si>
  <si>
    <t>SF ABF180_102</t>
  </si>
  <si>
    <t>SF ABF180_103</t>
  </si>
  <si>
    <t>SF ABF180_104</t>
  </si>
  <si>
    <t>SF ABF180_105</t>
  </si>
  <si>
    <t>SF ABF180_106</t>
  </si>
  <si>
    <t>SF ABF180_107</t>
  </si>
  <si>
    <t>SF ABF180_108</t>
  </si>
  <si>
    <t>SF ABF180_109</t>
  </si>
  <si>
    <t>SF ABF180_110</t>
  </si>
  <si>
    <t>SF ABF180_111</t>
  </si>
  <si>
    <t>SF ABF180_112</t>
  </si>
  <si>
    <t>SF ABF180_113</t>
  </si>
  <si>
    <t>SF ABF180_114</t>
  </si>
  <si>
    <t>SF ABF180_115</t>
  </si>
  <si>
    <t>SF ABF180_116</t>
  </si>
  <si>
    <t>SF ABF180_117</t>
  </si>
  <si>
    <t>SF ABF180_118</t>
  </si>
  <si>
    <t>SF ABF180_119</t>
  </si>
  <si>
    <t>SF ABF180_120</t>
  </si>
  <si>
    <t>SF ABF180_121</t>
  </si>
  <si>
    <t>SF ABF180_122</t>
  </si>
  <si>
    <t>SF ABF180_123</t>
  </si>
  <si>
    <t>SF ABF180_124</t>
  </si>
  <si>
    <t>SF ABF180_125</t>
  </si>
  <si>
    <t>SF ABF180_126</t>
  </si>
  <si>
    <t>SF ABF180_127</t>
  </si>
  <si>
    <t>SF ABF180_128</t>
  </si>
  <si>
    <t>SF ABF180_129</t>
  </si>
  <si>
    <t>SF ABF180_130</t>
  </si>
  <si>
    <t>SF ABF180_131</t>
  </si>
  <si>
    <t>SF ABF180_132</t>
  </si>
  <si>
    <t>SF ABF180_133</t>
  </si>
  <si>
    <t>SF ABF180_134</t>
  </si>
  <si>
    <t>SF ABF180_135</t>
  </si>
  <si>
    <t>SF ABF180_136</t>
  </si>
  <si>
    <t>SF ABF180_137</t>
  </si>
  <si>
    <t>SF ABF180_138</t>
  </si>
  <si>
    <t>SF ABF180_139</t>
  </si>
  <si>
    <t>SF ABF180_140</t>
  </si>
  <si>
    <t>SF ABF180_141</t>
  </si>
  <si>
    <t>SF ABF180_142</t>
  </si>
  <si>
    <t>SF ABF180_143</t>
  </si>
  <si>
    <t>SF ABF180_144</t>
  </si>
  <si>
    <t>wild-type</t>
  </si>
  <si>
    <t>(βAl-3HP)+</t>
  </si>
  <si>
    <t>(βAl-3HP)+, pyc2+</t>
  </si>
  <si>
    <t>(βAl-3HP)+, pyc2+, Δald6a</t>
  </si>
  <si>
    <t>(βAl-3HP)+, pyc2+, Δald6a, aat2(cy)+</t>
  </si>
  <si>
    <t>(βAl-3HP)+, pyc2+, Δald6a, aat2(mt)+</t>
  </si>
  <si>
    <t>(βAl-3HP)+, pyc2++, Δald6a</t>
  </si>
  <si>
    <t>(βAl-3HP)+, pyc2+, Δald6a, mdhA+</t>
  </si>
  <si>
    <t>(βAl-3HP)+, pyc2+, Δald6a, purU+</t>
  </si>
  <si>
    <t>(βAl-3HP)+, pyc2+, Δald6a, Δadh1</t>
  </si>
  <si>
    <t>(βAl-3HP)+, pyc2+, Δald6a, ΔiscA</t>
  </si>
  <si>
    <t>(βAl-3HP)+, pyc2+, Δald6a, ΔiscB</t>
  </si>
  <si>
    <t>(βAl-3HP)+, pyc2+, Δald6a, ΔscotA</t>
  </si>
  <si>
    <t>(βAl-3HP)+, pyc2+, Δald6a, Δech3</t>
  </si>
  <si>
    <t>(βAl-3HP)+, pyc2+, Δald6a, ΔcoaT</t>
  </si>
  <si>
    <t>(βAl-3HP)++, pyc2++, Δald6a</t>
  </si>
  <si>
    <t>(βAl-3HP)++, pyc2++, Δald6a+NeoR</t>
  </si>
  <si>
    <t xml:space="preserve">(βAl-3HP)++, pyc2++, Δald6a, ΔiscA, ΔoahA-C5 </t>
  </si>
  <si>
    <t>(βAl-3HP)++, pyc2++, Δald6a, ΔiscA, ΔoahA-C7</t>
  </si>
  <si>
    <t>(βAl-3HP)++, pyc2++, Δald6a, ΔiscA, ΔoahA, Δald3</t>
  </si>
  <si>
    <t>(βAl-3HP)++, pyc2++, Δald6a, ΔiscA, ΔoahA, Δald3, ΔcoaT</t>
  </si>
  <si>
    <t>(βAl-3HP)++, pyc2++, Δald6a, ΔiscA, ΔoahA, Dald6b, Δald3, ΔcoaT-4</t>
  </si>
  <si>
    <t>(βAl-3HP)++, pyc2++, Δald6a, ΔiscA, ΔoahA, Dald6b, Δald3, ΔcoaT-10</t>
  </si>
  <si>
    <t>(βAl-3HP)++, pyc2+, Δald6a</t>
  </si>
  <si>
    <t>Glucose  (g/L)</t>
  </si>
  <si>
    <t>rate_0_92</t>
  </si>
  <si>
    <t>rate_92_160</t>
  </si>
  <si>
    <t>avg_rate</t>
  </si>
  <si>
    <t>Glucose  (g/L*hr)</t>
  </si>
  <si>
    <t>3-Hydroxy-propionic Acid  (g/L)</t>
  </si>
  <si>
    <t>Ethanol (g/L)</t>
  </si>
  <si>
    <t>Erythritol (g/L)</t>
  </si>
  <si>
    <t>Citric Acid (g/L)</t>
  </si>
  <si>
    <t>3-Hydroxy-propionic Acid  (g/L * hr)</t>
  </si>
  <si>
    <t>Glucose  (g/L * hr)</t>
  </si>
  <si>
    <t>3hpacid_secretion_rates (mmol/gDCW * hr)</t>
  </si>
  <si>
    <t>Ethanol (g/L * hr)</t>
  </si>
  <si>
    <t>ethanol_uptake_rates (mmol/gDCW * hr)</t>
  </si>
  <si>
    <t>Erythritol (g/L * hr)</t>
  </si>
  <si>
    <t>Citric Acid (g/L * hr)</t>
  </si>
  <si>
    <t>citricacid_uptake_rates (mmol/gDCW * hr)</t>
  </si>
  <si>
    <t>g/mol</t>
  </si>
  <si>
    <t>g/mmol</t>
  </si>
  <si>
    <t>Glucose</t>
  </si>
  <si>
    <t xml:space="preserve">3-Hydroxy-propionic Acid </t>
  </si>
  <si>
    <t>Ethanol</t>
  </si>
  <si>
    <t>Erythritol</t>
  </si>
  <si>
    <t xml:space="preserve">Citric Acid </t>
  </si>
  <si>
    <t>glucose_rates (mmol/gDCW * hr)</t>
  </si>
  <si>
    <t xml:space="preserve">Glucose  (g/L)		</t>
  </si>
  <si>
    <t>DCW (g/L) @ 160h</t>
  </si>
  <si>
    <t>3hpacid_rates (mmol/gDCW * hr)</t>
  </si>
  <si>
    <t>ethanol_rates (mmol/gDCW * hr)</t>
  </si>
  <si>
    <t>erythritol_rates (mmol/gDCW * hr)</t>
  </si>
  <si>
    <t>citricacid_rates (mmol/gDCW * hr)</t>
  </si>
  <si>
    <t>Molecular mass:</t>
  </si>
  <si>
    <t xml:space="preserve">3-Hydroxy-propionic Acid  (g/L * hr)		</t>
  </si>
  <si>
    <t>erythritol_secretion_rates (mmol/gDCW * hr)</t>
  </si>
  <si>
    <t>ethanol_secretion_rates (mmol/gDCW * hr)</t>
  </si>
  <si>
    <t>citricacid_secretion_rates (mmol/gDCW * hr)</t>
  </si>
  <si>
    <t>slope</t>
  </si>
  <si>
    <t>glucose</t>
  </si>
  <si>
    <t>3hpacid</t>
  </si>
  <si>
    <t>ethanol</t>
  </si>
  <si>
    <t>erythritol</t>
  </si>
  <si>
    <t>citricacid</t>
  </si>
  <si>
    <t>Exclude 0hr</t>
  </si>
  <si>
    <t>Include 0hr</t>
  </si>
  <si>
    <t>Nonnegative Correction</t>
  </si>
  <si>
    <t>LinReg Slope</t>
  </si>
  <si>
    <t>"LinReg Slope " vs "Include 0hr"</t>
  </si>
  <si>
    <t>"LinReg Slope " vs "Exclude 0hr"</t>
  </si>
  <si>
    <t>"LinReg Slope " vs "Nonneg Correction"</t>
  </si>
  <si>
    <t>Calculated Rates</t>
  </si>
  <si>
    <t>Difference from Linear Regression Slopes (absolute value)</t>
  </si>
  <si>
    <t>Relative Difference from Linear Regression Slopes (absolute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</si>
</sst>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4" fontId="3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3" xfId="0" applyBorder="1"/>
    <xf numFmtId="3" fontId="2" fillId="0" borderId="3" xfId="0" applyNumberFormat="1" applyFont="1" applyBorder="1" applyAlignment="1">
      <alignment horizontal="right"/>
    </xf>
    <xf numFmtId="4" fontId="3" fillId="0" borderId="3" xfId="0" applyNumberFormat="1" applyFont="1" applyBorder="1" applyAlignment="1">
      <alignment horizontal="right"/>
    </xf>
    <xf numFmtId="0" fontId="0" fillId="0" borderId="4" xfId="0" applyBorder="1"/>
    <xf numFmtId="3" fontId="2" fillId="0" borderId="9" xfId="0" applyNumberFormat="1" applyFont="1" applyBorder="1" applyAlignment="1">
      <alignment horizontal="right"/>
    </xf>
    <xf numFmtId="0" fontId="0" fillId="0" borderId="10" xfId="0" applyBorder="1"/>
    <xf numFmtId="3" fontId="3" fillId="0" borderId="9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4" fontId="3" fillId="0" borderId="12" xfId="0" applyNumberFormat="1" applyFont="1" applyBorder="1" applyAlignment="1">
      <alignment horizontal="right"/>
    </xf>
    <xf numFmtId="4" fontId="3" fillId="0" borderId="13" xfId="0" applyNumberFormat="1" applyFont="1" applyBorder="1" applyAlignment="1">
      <alignment horizontal="right"/>
    </xf>
    <xf numFmtId="0" fontId="0" fillId="0" borderId="12" xfId="0" applyBorder="1"/>
    <xf numFmtId="0" fontId="0" fillId="0" borderId="14" xfId="0" applyBorder="1"/>
    <xf numFmtId="0" fontId="0" fillId="0" borderId="9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0" fillId="0" borderId="2" xfId="0" applyBorder="1"/>
    <xf numFmtId="0" fontId="0" fillId="0" borderId="18" xfId="0" applyBorder="1"/>
    <xf numFmtId="0" fontId="0" fillId="0" borderId="13" xfId="0" applyBorder="1"/>
    <xf numFmtId="0" fontId="1" fillId="0" borderId="6" xfId="0" applyFont="1" applyBorder="1" applyAlignment="1">
      <alignment horizontal="center"/>
    </xf>
    <xf numFmtId="0" fontId="1" fillId="0" borderId="0" xfId="0" applyFont="1"/>
    <xf numFmtId="0" fontId="1" fillId="0" borderId="9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4" xfId="0" applyFont="1" applyBorder="1"/>
    <xf numFmtId="0" fontId="0" fillId="0" borderId="23" xfId="0" applyBorder="1"/>
    <xf numFmtId="4" fontId="3" fillId="0" borderId="19" xfId="0" applyNumberFormat="1" applyFont="1" applyBorder="1" applyAlignment="1">
      <alignment horizontal="right"/>
    </xf>
    <xf numFmtId="4" fontId="3" fillId="0" borderId="21" xfId="0" applyNumberFormat="1" applyFont="1" applyBorder="1" applyAlignment="1">
      <alignment horizontal="right"/>
    </xf>
    <xf numFmtId="0" fontId="0" fillId="0" borderId="1" xfId="0" applyBorder="1"/>
    <xf numFmtId="4" fontId="2" fillId="0" borderId="1" xfId="0" applyNumberFormat="1" applyFont="1" applyBorder="1"/>
    <xf numFmtId="0" fontId="4" fillId="0" borderId="1" xfId="0" applyFont="1" applyBorder="1"/>
    <xf numFmtId="4" fontId="2" fillId="0" borderId="24" xfId="0" applyNumberFormat="1" applyFont="1" applyBorder="1" applyAlignment="1">
      <alignment horizontal="center"/>
    </xf>
    <xf numFmtId="4" fontId="3" fillId="0" borderId="9" xfId="0" applyNumberFormat="1" applyFont="1" applyBorder="1" applyAlignment="1">
      <alignment horizontal="right"/>
    </xf>
    <xf numFmtId="4" fontId="3" fillId="0" borderId="11" xfId="0" applyNumberFormat="1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" fontId="2" fillId="0" borderId="20" xfId="0" applyNumberFormat="1" applyFont="1" applyBorder="1" applyAlignment="1">
      <alignment horizontal="center" vertical="center"/>
    </xf>
    <xf numFmtId="4" fontId="2" fillId="0" borderId="19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4" fontId="2" fillId="0" borderId="5" xfId="0" applyNumberFormat="1" applyFont="1" applyBorder="1" applyAlignment="1">
      <alignment horizontal="center"/>
    </xf>
    <xf numFmtId="4" fontId="2" fillId="0" borderId="6" xfId="0" applyNumberFormat="1" applyFont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4" fontId="2" fillId="0" borderId="22" xfId="0" applyNumberFormat="1" applyFont="1" applyBorder="1" applyAlignment="1">
      <alignment horizontal="center"/>
    </xf>
    <xf numFmtId="4" fontId="2" fillId="0" borderId="24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4" fontId="2" fillId="0" borderId="6" xfId="0" applyNumberFormat="1" applyFont="1" applyBorder="1" applyAlignment="1"/>
    <xf numFmtId="0" fontId="1" fillId="0" borderId="17" xfId="0" applyFont="1" applyBorder="1" applyAlignment="1"/>
    <xf numFmtId="0" fontId="1" fillId="0" borderId="6" xfId="0" applyFont="1" applyBorder="1" applyAlignment="1"/>
    <xf numFmtId="0" fontId="1" fillId="0" borderId="24" xfId="0" applyFont="1" applyBorder="1" applyAlignment="1"/>
    <xf numFmtId="0" fontId="0" fillId="0" borderId="0" xfId="0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textRotation="90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1EDB-32D3-8143-930E-AF424C534115}">
  <dimension ref="A1:J73"/>
  <sheetViews>
    <sheetView workbookViewId="0"/>
  </sheetViews>
  <sheetFormatPr baseColWidth="10" defaultRowHeight="16" x14ac:dyDescent="0.2"/>
  <cols>
    <col min="1" max="1" width="15.5" bestFit="1" customWidth="1"/>
    <col min="2" max="2" width="14.83203125" bestFit="1" customWidth="1"/>
    <col min="3" max="3" width="11.1640625" bestFit="1" customWidth="1"/>
    <col min="4" max="4" width="57.6640625" bestFit="1" customWidth="1"/>
    <col min="6" max="6" width="34.6640625" bestFit="1" customWidth="1"/>
    <col min="7" max="7" width="37.33203125" bestFit="1" customWidth="1"/>
    <col min="8" max="9" width="38.33203125" bestFit="1" customWidth="1"/>
    <col min="10" max="10" width="38.6640625" bestFit="1" customWidth="1"/>
    <col min="11" max="11" width="11.1640625" bestFit="1" customWidth="1"/>
    <col min="12" max="12" width="57.6640625" bestFit="1" customWidth="1"/>
    <col min="13" max="13" width="11.1640625" bestFit="1" customWidth="1"/>
  </cols>
  <sheetData>
    <row r="1" spans="1:10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tr">
        <f>Rate_Calculations_include_0hr!I1</f>
        <v>glucose_uptake_rates (mmol/gDCW * hr)</v>
      </c>
      <c r="G1" t="str">
        <f>Rate_Calculations_include_0hr!Q1</f>
        <v>3hpacid_secretion_rates (mmol/gDCW * hr)</v>
      </c>
      <c r="H1" t="str">
        <f>Rate_Calculations_include_0hr!Y1</f>
        <v>ethanol_secretion_rates (mmol/gDCW * hr)</v>
      </c>
      <c r="I1" t="str">
        <f>Rate_Calculations_include_0hr!AG1</f>
        <v>erythritol_secretion_rates (mmol/gDCW * hr)</v>
      </c>
      <c r="J1" t="str">
        <f>Rate_Calculations_include_0hr!AO1</f>
        <v>citricacid_secretion_rates (mmol/gDCW * hr)</v>
      </c>
    </row>
    <row r="2" spans="1:10" x14ac:dyDescent="0.2">
      <c r="A2" t="s">
        <v>0</v>
      </c>
      <c r="B2" t="s">
        <v>102</v>
      </c>
      <c r="C2" t="s">
        <v>9</v>
      </c>
      <c r="D2" t="s">
        <v>174</v>
      </c>
      <c r="F2">
        <f>Rate_Calculations_include_0hr!I3</f>
        <v>5.0359600404086109</v>
      </c>
      <c r="G2">
        <f>Rate_Calculations_include_0hr!Q3</f>
        <v>0</v>
      </c>
      <c r="H2">
        <f>Rate_Calculations_include_0hr!Y3</f>
        <v>0.12118615676275396</v>
      </c>
      <c r="I2">
        <f>Rate_Calculations_include_0hr!AG3</f>
        <v>3.4066635526845417E-3</v>
      </c>
      <c r="J2">
        <f>Rate_Calculations_include_0hr!AO3</f>
        <v>2.0139135491458387E-2</v>
      </c>
    </row>
    <row r="3" spans="1:10" x14ac:dyDescent="0.2">
      <c r="A3" t="s">
        <v>1</v>
      </c>
      <c r="B3" t="s">
        <v>103</v>
      </c>
      <c r="C3" t="s">
        <v>9</v>
      </c>
      <c r="D3" t="s">
        <v>174</v>
      </c>
      <c r="F3">
        <f>Rate_Calculations_include_0hr!I4</f>
        <v>4.7226202087438276</v>
      </c>
      <c r="G3">
        <f>Rate_Calculations_include_0hr!Q4</f>
        <v>0</v>
      </c>
      <c r="H3">
        <f>Rate_Calculations_include_0hr!Y4</f>
        <v>0.22366147101117273</v>
      </c>
      <c r="I3">
        <f>Rate_Calculations_include_0hr!AG4</f>
        <v>1.2109325646403052E-2</v>
      </c>
      <c r="J3">
        <f>Rate_Calculations_include_0hr!AO4</f>
        <v>1.4698771828595334E-2</v>
      </c>
    </row>
    <row r="4" spans="1:10" x14ac:dyDescent="0.2">
      <c r="A4" t="s">
        <v>2</v>
      </c>
      <c r="B4" t="s">
        <v>104</v>
      </c>
      <c r="C4" t="s">
        <v>9</v>
      </c>
      <c r="D4" t="s">
        <v>174</v>
      </c>
      <c r="F4">
        <f>Rate_Calculations_include_0hr!I5</f>
        <v>4.8644610815582601</v>
      </c>
      <c r="G4">
        <f>Rate_Calculations_include_0hr!Q5</f>
        <v>0</v>
      </c>
      <c r="H4">
        <f>Rate_Calculations_include_0hr!Y5</f>
        <v>5.0814296226922989E-2</v>
      </c>
      <c r="I4">
        <f>Rate_Calculations_include_0hr!AG5</f>
        <v>1.0233669816604694E-2</v>
      </c>
      <c r="J4">
        <f>Rate_Calculations_include_0hr!AO5</f>
        <v>1.519456513295211E-2</v>
      </c>
    </row>
    <row r="5" spans="1:10" x14ac:dyDescent="0.2">
      <c r="A5" t="s">
        <v>33</v>
      </c>
      <c r="B5" t="s">
        <v>105</v>
      </c>
      <c r="C5" t="s">
        <v>10</v>
      </c>
      <c r="D5" t="s">
        <v>175</v>
      </c>
      <c r="F5">
        <f>Rate_Calculations_include_0hr!I6</f>
        <v>8.0614639753267578</v>
      </c>
      <c r="G5">
        <f>Rate_Calculations_include_0hr!Q6</f>
        <v>2.2185355411277801</v>
      </c>
      <c r="H5">
        <f>Rate_Calculations_include_0hr!Y6</f>
        <v>0.45942149997239395</v>
      </c>
      <c r="I5">
        <f>Rate_Calculations_include_0hr!AG6</f>
        <v>2.2627729894437468E-2</v>
      </c>
      <c r="J5">
        <f>Rate_Calculations_include_0hr!AO6</f>
        <v>1.3189945675785606E-2</v>
      </c>
    </row>
    <row r="6" spans="1:10" x14ac:dyDescent="0.2">
      <c r="A6" t="s">
        <v>34</v>
      </c>
      <c r="B6" t="s">
        <v>106</v>
      </c>
      <c r="C6" t="s">
        <v>10</v>
      </c>
      <c r="D6" t="s">
        <v>175</v>
      </c>
      <c r="F6">
        <f>Rate_Calculations_include_0hr!I7</f>
        <v>7.9691059995424238</v>
      </c>
      <c r="G6">
        <f>Rate_Calculations_include_0hr!Q7</f>
        <v>2.3044333058194999</v>
      </c>
      <c r="H6">
        <f>Rate_Calculations_include_0hr!Y7</f>
        <v>0.39569089218391057</v>
      </c>
      <c r="I6">
        <f>Rate_Calculations_include_0hr!AG7</f>
        <v>5.3081900199724403E-3</v>
      </c>
      <c r="J6">
        <f>Rate_Calculations_include_0hr!AO7</f>
        <v>9.6454961594540974E-3</v>
      </c>
    </row>
    <row r="7" spans="1:10" x14ac:dyDescent="0.2">
      <c r="A7" t="s">
        <v>35</v>
      </c>
      <c r="B7" t="s">
        <v>107</v>
      </c>
      <c r="C7" t="s">
        <v>10</v>
      </c>
      <c r="D7" t="s">
        <v>175</v>
      </c>
      <c r="F7">
        <f>Rate_Calculations_include_0hr!I8</f>
        <v>8.2100592445061071</v>
      </c>
      <c r="G7">
        <f>Rate_Calculations_include_0hr!Q8</f>
        <v>2.2773860952878264</v>
      </c>
      <c r="H7">
        <f>Rate_Calculations_include_0hr!Y8</f>
        <v>0.55051726281085256</v>
      </c>
      <c r="I7">
        <f>Rate_Calculations_include_0hr!AG8</f>
        <v>1.8074119254838542E-2</v>
      </c>
      <c r="J7">
        <f>Rate_Calculations_include_0hr!AO8</f>
        <v>1.106932541506379E-2</v>
      </c>
    </row>
    <row r="8" spans="1:10" x14ac:dyDescent="0.2">
      <c r="A8" t="s">
        <v>36</v>
      </c>
      <c r="B8" t="s">
        <v>108</v>
      </c>
      <c r="C8" t="s">
        <v>11</v>
      </c>
      <c r="D8" t="s">
        <v>176</v>
      </c>
      <c r="F8">
        <f>Rate_Calculations_include_0hr!I9</f>
        <v>8.8048926305475632</v>
      </c>
      <c r="G8">
        <f>Rate_Calculations_include_0hr!Q9</f>
        <v>4.2316643671494987</v>
      </c>
      <c r="H8">
        <f>Rate_Calculations_include_0hr!Y9</f>
        <v>-7.0776611118778948E-2</v>
      </c>
      <c r="I8">
        <f>Rate_Calculations_include_0hr!AG9</f>
        <v>3.5116948819320065E-2</v>
      </c>
      <c r="J8">
        <f>Rate_Calculations_include_0hr!AO9</f>
        <v>1.257040519585636E-2</v>
      </c>
    </row>
    <row r="9" spans="1:10" x14ac:dyDescent="0.2">
      <c r="A9" t="s">
        <v>37</v>
      </c>
      <c r="B9" t="s">
        <v>109</v>
      </c>
      <c r="C9" t="s">
        <v>11</v>
      </c>
      <c r="D9" t="s">
        <v>176</v>
      </c>
      <c r="F9">
        <f>Rate_Calculations_include_0hr!I10</f>
        <v>8.7437020240820189</v>
      </c>
      <c r="G9">
        <f>Rate_Calculations_include_0hr!Q10</f>
        <v>4.0718576525728558</v>
      </c>
      <c r="H9">
        <f>Rate_Calculations_include_0hr!Y10</f>
        <v>-8.7866603614229211E-2</v>
      </c>
      <c r="I9">
        <f>Rate_Calculations_include_0hr!AG10</f>
        <v>4.4421482710177825E-2</v>
      </c>
      <c r="J9">
        <f>Rate_Calculations_include_0hr!AO10</f>
        <v>1.6178162057069619E-2</v>
      </c>
    </row>
    <row r="10" spans="1:10" x14ac:dyDescent="0.2">
      <c r="A10" t="s">
        <v>38</v>
      </c>
      <c r="B10" t="s">
        <v>110</v>
      </c>
      <c r="C10" t="s">
        <v>11</v>
      </c>
      <c r="D10" t="s">
        <v>176</v>
      </c>
      <c r="F10">
        <f>Rate_Calculations_include_0hr!I11</f>
        <v>8.3203739194738198</v>
      </c>
      <c r="G10">
        <f>Rate_Calculations_include_0hr!Q11</f>
        <v>3.8856477158108182</v>
      </c>
      <c r="H10">
        <f>Rate_Calculations_include_0hr!Y11</f>
        <v>-8.5117709642507838E-2</v>
      </c>
      <c r="I10">
        <f>Rate_Calculations_include_0hr!AG11</f>
        <v>5.4086227755201104E-2</v>
      </c>
      <c r="J10">
        <f>Rate_Calculations_include_0hr!AO11</f>
        <v>1.7190404181362466E-2</v>
      </c>
    </row>
    <row r="11" spans="1:10" x14ac:dyDescent="0.2">
      <c r="A11" t="s">
        <v>39</v>
      </c>
      <c r="B11" t="s">
        <v>111</v>
      </c>
      <c r="C11" t="s">
        <v>12</v>
      </c>
      <c r="D11" t="s">
        <v>177</v>
      </c>
      <c r="F11">
        <f>Rate_Calculations_include_0hr!I12</f>
        <v>9.5118868885951269</v>
      </c>
      <c r="G11">
        <f>Rate_Calculations_include_0hr!Q12</f>
        <v>5.6298206934564448</v>
      </c>
      <c r="H11">
        <f>Rate_Calculations_include_0hr!Y12</f>
        <v>-7.5608035586255257E-2</v>
      </c>
      <c r="I11">
        <f>Rate_Calculations_include_0hr!AG12</f>
        <v>7.4444851240722851E-2</v>
      </c>
      <c r="J11">
        <f>Rate_Calculations_include_0hr!AO12</f>
        <v>1.4224495975627039E-2</v>
      </c>
    </row>
    <row r="12" spans="1:10" x14ac:dyDescent="0.2">
      <c r="A12" t="s">
        <v>40</v>
      </c>
      <c r="B12" t="s">
        <v>112</v>
      </c>
      <c r="C12" t="s">
        <v>12</v>
      </c>
      <c r="D12" t="s">
        <v>177</v>
      </c>
      <c r="F12">
        <f>Rate_Calculations_include_0hr!I13</f>
        <v>9.3447366507001828</v>
      </c>
      <c r="G12">
        <f>Rate_Calculations_include_0hr!Q13</f>
        <v>5.2425155128701038</v>
      </c>
      <c r="H12">
        <f>Rate_Calculations_include_0hr!Y13</f>
        <v>-0.10037298830314074</v>
      </c>
      <c r="I12">
        <f>Rate_Calculations_include_0hr!AG13</f>
        <v>3.9471894250131465E-2</v>
      </c>
      <c r="J12">
        <f>Rate_Calculations_include_0hr!AO13</f>
        <v>1.826387475449168E-2</v>
      </c>
    </row>
    <row r="13" spans="1:10" x14ac:dyDescent="0.2">
      <c r="A13" t="s">
        <v>41</v>
      </c>
      <c r="B13" t="s">
        <v>113</v>
      </c>
      <c r="C13" t="s">
        <v>12</v>
      </c>
      <c r="D13" t="s">
        <v>177</v>
      </c>
      <c r="F13">
        <f>Rate_Calculations_include_0hr!I14</f>
        <v>9.5061985278156769</v>
      </c>
      <c r="G13">
        <f>Rate_Calculations_include_0hr!Q14</f>
        <v>5.7615792143636035</v>
      </c>
      <c r="H13">
        <f>Rate_Calculations_include_0hr!Y14</f>
        <v>-0.10634552597032744</v>
      </c>
      <c r="I13">
        <f>Rate_Calculations_include_0hr!AG14</f>
        <v>8.748741326326856E-2</v>
      </c>
      <c r="J13">
        <f>Rate_Calculations_include_0hr!AO14</f>
        <v>1.2743651630787113E-2</v>
      </c>
    </row>
    <row r="14" spans="1:10" x14ac:dyDescent="0.2">
      <c r="A14" t="s">
        <v>42</v>
      </c>
      <c r="B14" t="s">
        <v>114</v>
      </c>
      <c r="C14" t="s">
        <v>13</v>
      </c>
      <c r="D14" t="s">
        <v>178</v>
      </c>
      <c r="F14">
        <f>Rate_Calculations_include_0hr!I15</f>
        <v>10.78081716289465</v>
      </c>
      <c r="G14">
        <f>Rate_Calculations_include_0hr!Q15</f>
        <v>6.2373842040169514</v>
      </c>
      <c r="H14">
        <f>Rate_Calculations_include_0hr!Y15</f>
        <v>-0.16138110228196945</v>
      </c>
      <c r="I14">
        <f>Rate_Calculations_include_0hr!AG15</f>
        <v>1.2941132714932821E-2</v>
      </c>
      <c r="J14">
        <f>Rate_Calculations_include_0hr!AO15</f>
        <v>0</v>
      </c>
    </row>
    <row r="15" spans="1:10" x14ac:dyDescent="0.2">
      <c r="A15" t="s">
        <v>43</v>
      </c>
      <c r="B15" t="s">
        <v>115</v>
      </c>
      <c r="C15" t="s">
        <v>13</v>
      </c>
      <c r="D15" t="s">
        <v>178</v>
      </c>
      <c r="F15">
        <f>Rate_Calculations_include_0hr!I16</f>
        <v>10.474404033037121</v>
      </c>
      <c r="G15">
        <f>Rate_Calculations_include_0hr!Q16</f>
        <v>6.406752646681384</v>
      </c>
      <c r="H15">
        <f>Rate_Calculations_include_0hr!Y16</f>
        <v>-0.14039242068352931</v>
      </c>
      <c r="I15">
        <f>Rate_Calculations_include_0hr!AG16</f>
        <v>1.7277309229026809E-2</v>
      </c>
      <c r="J15">
        <f>Rate_Calculations_include_0hr!AO16</f>
        <v>0</v>
      </c>
    </row>
    <row r="16" spans="1:10" x14ac:dyDescent="0.2">
      <c r="A16" t="s">
        <v>44</v>
      </c>
      <c r="B16" t="s">
        <v>116</v>
      </c>
      <c r="C16" t="s">
        <v>13</v>
      </c>
      <c r="D16" t="s">
        <v>178</v>
      </c>
      <c r="F16">
        <f>Rate_Calculations_include_0hr!I17</f>
        <v>11.286842408952289</v>
      </c>
      <c r="G16">
        <f>Rate_Calculations_include_0hr!Q17</f>
        <v>6.7872796914362095</v>
      </c>
      <c r="H16">
        <f>Rate_Calculations_include_0hr!Y17</f>
        <v>-0.15193955617423058</v>
      </c>
      <c r="I16">
        <f>Rate_Calculations_include_0hr!AG17</f>
        <v>2.3991812489562201E-2</v>
      </c>
      <c r="J16">
        <f>Rate_Calculations_include_0hr!AO17</f>
        <v>9.9402616221607384E-3</v>
      </c>
    </row>
    <row r="17" spans="1:10" x14ac:dyDescent="0.2">
      <c r="A17" t="s">
        <v>45</v>
      </c>
      <c r="B17" t="s">
        <v>117</v>
      </c>
      <c r="C17" t="s">
        <v>14</v>
      </c>
      <c r="D17" t="s">
        <v>179</v>
      </c>
      <c r="F17">
        <f>Rate_Calculations_include_0hr!I18</f>
        <v>8.0053702638939868</v>
      </c>
      <c r="G17">
        <f>Rate_Calculations_include_0hr!Q18</f>
        <v>4.0331107365211247</v>
      </c>
      <c r="H17">
        <f>Rate_Calculations_include_0hr!Y18</f>
        <v>-6.414566188121773E-2</v>
      </c>
      <c r="I17">
        <f>Rate_Calculations_include_0hr!AG18</f>
        <v>8.2393185229158492E-2</v>
      </c>
      <c r="J17">
        <f>Rate_Calculations_include_0hr!AO18</f>
        <v>1.2594796049984871E-2</v>
      </c>
    </row>
    <row r="18" spans="1:10" x14ac:dyDescent="0.2">
      <c r="A18" t="s">
        <v>46</v>
      </c>
      <c r="B18" t="s">
        <v>118</v>
      </c>
      <c r="C18" t="s">
        <v>14</v>
      </c>
      <c r="D18" t="s">
        <v>179</v>
      </c>
      <c r="F18">
        <f>Rate_Calculations_include_0hr!I19</f>
        <v>8.4919402434134437</v>
      </c>
      <c r="G18">
        <f>Rate_Calculations_include_0hr!Q19</f>
        <v>4.1590160222240717</v>
      </c>
      <c r="H18">
        <f>Rate_Calculations_include_0hr!Y19</f>
        <v>-6.4735172029511359E-2</v>
      </c>
      <c r="I18">
        <f>Rate_Calculations_include_0hr!AG19</f>
        <v>0.12814082267185292</v>
      </c>
      <c r="J18">
        <f>Rate_Calculations_include_0hr!AO19</f>
        <v>1.5697218634601193E-2</v>
      </c>
    </row>
    <row r="19" spans="1:10" x14ac:dyDescent="0.2">
      <c r="A19" t="s">
        <v>47</v>
      </c>
      <c r="B19" t="s">
        <v>119</v>
      </c>
      <c r="C19" t="s">
        <v>14</v>
      </c>
      <c r="D19" t="s">
        <v>179</v>
      </c>
      <c r="F19">
        <f>Rate_Calculations_include_0hr!I20</f>
        <v>8.4382699484720689</v>
      </c>
      <c r="G19">
        <f>Rate_Calculations_include_0hr!Q20</f>
        <v>3.9514736980084826</v>
      </c>
      <c r="H19">
        <f>Rate_Calculations_include_0hr!Y20</f>
        <v>-7.4304888524263923E-2</v>
      </c>
      <c r="I19">
        <f>Rate_Calculations_include_0hr!AG20</f>
        <v>8.7872384477389806E-2</v>
      </c>
      <c r="J19">
        <f>Rate_Calculations_include_0hr!AO20</f>
        <v>9.7076538375051105E-3</v>
      </c>
    </row>
    <row r="20" spans="1:10" x14ac:dyDescent="0.2">
      <c r="A20" t="s">
        <v>48</v>
      </c>
      <c r="B20" t="s">
        <v>120</v>
      </c>
      <c r="C20" t="s">
        <v>15</v>
      </c>
      <c r="D20" t="s">
        <v>180</v>
      </c>
      <c r="F20">
        <f>Rate_Calculations_include_0hr!I21</f>
        <v>8.7512773705607447</v>
      </c>
      <c r="G20">
        <f>Rate_Calculations_include_0hr!Q21</f>
        <v>5.5637657777658065</v>
      </c>
      <c r="H20">
        <f>Rate_Calculations_include_0hr!Y21</f>
        <v>-7.8149042632822074E-2</v>
      </c>
      <c r="I20">
        <f>Rate_Calculations_include_0hr!AG21</f>
        <v>6.0219134117176734E-2</v>
      </c>
      <c r="J20">
        <f>Rate_Calculations_include_0hr!AO21</f>
        <v>1.8140412214845875E-2</v>
      </c>
    </row>
    <row r="21" spans="1:10" x14ac:dyDescent="0.2">
      <c r="A21" t="s">
        <v>49</v>
      </c>
      <c r="B21" t="s">
        <v>121</v>
      </c>
      <c r="C21" t="s">
        <v>15</v>
      </c>
      <c r="D21" t="s">
        <v>180</v>
      </c>
      <c r="F21">
        <f>Rate_Calculations_include_0hr!I22</f>
        <v>10.070903139420492</v>
      </c>
      <c r="G21">
        <f>Rate_Calculations_include_0hr!Q22</f>
        <v>6.6256934492385717</v>
      </c>
      <c r="H21">
        <f>Rate_Calculations_include_0hr!Y22</f>
        <v>-6.30837686282021E-2</v>
      </c>
      <c r="I21">
        <f>Rate_Calculations_include_0hr!AG22</f>
        <v>4.0290295126919978E-2</v>
      </c>
      <c r="J21">
        <f>Rate_Calculations_include_0hr!AO22</f>
        <v>0</v>
      </c>
    </row>
    <row r="22" spans="1:10" x14ac:dyDescent="0.2">
      <c r="A22" t="s">
        <v>50</v>
      </c>
      <c r="B22" t="s">
        <v>122</v>
      </c>
      <c r="C22" t="s">
        <v>15</v>
      </c>
      <c r="D22" t="s">
        <v>180</v>
      </c>
      <c r="F22">
        <f>Rate_Calculations_include_0hr!I23</f>
        <v>9.3097342291546887</v>
      </c>
      <c r="G22">
        <f>Rate_Calculations_include_0hr!Q23</f>
        <v>5.8631087920999718</v>
      </c>
      <c r="H22">
        <f>Rate_Calculations_include_0hr!Y23</f>
        <v>-7.6109016252408027E-2</v>
      </c>
      <c r="I22">
        <f>Rate_Calculations_include_0hr!AG23</f>
        <v>3.8707233312953157E-2</v>
      </c>
      <c r="J22">
        <f>Rate_Calculations_include_0hr!AO23</f>
        <v>0</v>
      </c>
    </row>
    <row r="23" spans="1:10" x14ac:dyDescent="0.2">
      <c r="A23" t="s">
        <v>51</v>
      </c>
      <c r="B23" t="s">
        <v>123</v>
      </c>
      <c r="C23" t="s">
        <v>16</v>
      </c>
      <c r="D23" t="s">
        <v>181</v>
      </c>
      <c r="F23">
        <f>Rate_Calculations_include_0hr!I24</f>
        <v>8.6863558079060663</v>
      </c>
      <c r="G23">
        <f>Rate_Calculations_include_0hr!Q24</f>
        <v>5.0727900349442443</v>
      </c>
      <c r="H23">
        <f>Rate_Calculations_include_0hr!Y24</f>
        <v>-6.5676205788952377E-2</v>
      </c>
      <c r="I23">
        <f>Rate_Calculations_include_0hr!AG24</f>
        <v>6.4939460493242201E-2</v>
      </c>
      <c r="J23">
        <f>Rate_Calculations_include_0hr!AO24</f>
        <v>0</v>
      </c>
    </row>
    <row r="24" spans="1:10" x14ac:dyDescent="0.2">
      <c r="A24" t="s">
        <v>52</v>
      </c>
      <c r="B24" t="s">
        <v>124</v>
      </c>
      <c r="C24" t="s">
        <v>16</v>
      </c>
      <c r="D24" t="s">
        <v>181</v>
      </c>
      <c r="F24">
        <f>Rate_Calculations_include_0hr!I25</f>
        <v>8.3627955210914209</v>
      </c>
      <c r="G24">
        <f>Rate_Calculations_include_0hr!Q25</f>
        <v>4.8240197125360824</v>
      </c>
      <c r="H24">
        <f>Rate_Calculations_include_0hr!Y25</f>
        <v>-8.9165509995032463E-2</v>
      </c>
      <c r="I24">
        <f>Rate_Calculations_include_0hr!AG25</f>
        <v>5.5275093879612436E-2</v>
      </c>
      <c r="J24">
        <f>Rate_Calculations_include_0hr!AO25</f>
        <v>0</v>
      </c>
    </row>
    <row r="25" spans="1:10" x14ac:dyDescent="0.2">
      <c r="A25" t="s">
        <v>53</v>
      </c>
      <c r="B25" t="s">
        <v>125</v>
      </c>
      <c r="C25" t="s">
        <v>16</v>
      </c>
      <c r="D25" t="s">
        <v>181</v>
      </c>
      <c r="F25">
        <f>Rate_Calculations_include_0hr!I26</f>
        <v>9.3527399606924426</v>
      </c>
      <c r="G25">
        <f>Rate_Calculations_include_0hr!Q26</f>
        <v>5.8828034006767815</v>
      </c>
      <c r="H25">
        <f>Rate_Calculations_include_0hr!Y26</f>
        <v>-0.12778020804344903</v>
      </c>
      <c r="I25">
        <f>Rate_Calculations_include_0hr!AG26</f>
        <v>8.7980830262074969E-2</v>
      </c>
      <c r="J25">
        <f>Rate_Calculations_include_0hr!AO26</f>
        <v>0</v>
      </c>
    </row>
    <row r="26" spans="1:10" x14ac:dyDescent="0.2">
      <c r="A26" t="s">
        <v>54</v>
      </c>
      <c r="B26" t="s">
        <v>126</v>
      </c>
      <c r="C26" t="s">
        <v>17</v>
      </c>
      <c r="D26" t="s">
        <v>182</v>
      </c>
      <c r="F26">
        <f>Rate_Calculations_include_0hr!I27</f>
        <v>8.953090168661376</v>
      </c>
      <c r="G26">
        <f>Rate_Calculations_include_0hr!Q27</f>
        <v>4.9061070363698205</v>
      </c>
      <c r="H26">
        <f>Rate_Calculations_include_0hr!Y27</f>
        <v>-9.6327394098021379E-2</v>
      </c>
      <c r="I26">
        <f>Rate_Calculations_include_0hr!AG27</f>
        <v>7.4020761896182535E-2</v>
      </c>
      <c r="J26">
        <f>Rate_Calculations_include_0hr!AO27</f>
        <v>0</v>
      </c>
    </row>
    <row r="27" spans="1:10" x14ac:dyDescent="0.2">
      <c r="A27" t="s">
        <v>55</v>
      </c>
      <c r="B27" t="s">
        <v>127</v>
      </c>
      <c r="C27" t="s">
        <v>17</v>
      </c>
      <c r="D27" t="s">
        <v>182</v>
      </c>
      <c r="F27">
        <f>Rate_Calculations_include_0hr!I28</f>
        <v>8.6621825287249123</v>
      </c>
      <c r="G27">
        <f>Rate_Calculations_include_0hr!Q28</f>
        <v>4.8797252717361186</v>
      </c>
      <c r="H27">
        <f>Rate_Calculations_include_0hr!Y28</f>
        <v>-0.12184377897021491</v>
      </c>
      <c r="I27">
        <f>Rate_Calculations_include_0hr!AG28</f>
        <v>8.0056097581274105E-2</v>
      </c>
      <c r="J27">
        <f>Rate_Calculations_include_0hr!AO28</f>
        <v>0</v>
      </c>
    </row>
    <row r="28" spans="1:10" x14ac:dyDescent="0.2">
      <c r="A28" t="s">
        <v>56</v>
      </c>
      <c r="B28" t="s">
        <v>128</v>
      </c>
      <c r="C28" t="s">
        <v>17</v>
      </c>
      <c r="D28" t="s">
        <v>182</v>
      </c>
      <c r="F28">
        <f>Rate_Calculations_include_0hr!I29</f>
        <v>9.054582858796504</v>
      </c>
      <c r="G28">
        <f>Rate_Calculations_include_0hr!Q29</f>
        <v>4.9430934925125598</v>
      </c>
      <c r="H28">
        <f>Rate_Calculations_include_0hr!Y29</f>
        <v>-8.8878519076565521E-2</v>
      </c>
      <c r="I28">
        <f>Rate_Calculations_include_0hr!AG29</f>
        <v>6.5879063192727932E-2</v>
      </c>
      <c r="J28">
        <f>Rate_Calculations_include_0hr!AO29</f>
        <v>0</v>
      </c>
    </row>
    <row r="29" spans="1:10" x14ac:dyDescent="0.2">
      <c r="A29" t="s">
        <v>57</v>
      </c>
      <c r="B29" t="s">
        <v>129</v>
      </c>
      <c r="C29" t="s">
        <v>18</v>
      </c>
      <c r="D29" t="s">
        <v>183</v>
      </c>
      <c r="F29">
        <f>Rate_Calculations_include_0hr!I30</f>
        <v>8.4484335190809432</v>
      </c>
      <c r="G29">
        <f>Rate_Calculations_include_0hr!Q30</f>
        <v>5.1810841070618894</v>
      </c>
      <c r="H29">
        <f>Rate_Calculations_include_0hr!Y30</f>
        <v>0</v>
      </c>
      <c r="I29">
        <f>Rate_Calculations_include_0hr!AG30</f>
        <v>5.7671544500875756E-2</v>
      </c>
      <c r="J29">
        <f>Rate_Calculations_include_0hr!AO30</f>
        <v>0</v>
      </c>
    </row>
    <row r="30" spans="1:10" x14ac:dyDescent="0.2">
      <c r="A30" t="s">
        <v>58</v>
      </c>
      <c r="B30" t="s">
        <v>130</v>
      </c>
      <c r="C30" t="s">
        <v>18</v>
      </c>
      <c r="D30" t="s">
        <v>183</v>
      </c>
      <c r="F30">
        <f>Rate_Calculations_include_0hr!I31</f>
        <v>9.3840898930588654</v>
      </c>
      <c r="G30">
        <f>Rate_Calculations_include_0hr!Q31</f>
        <v>5.8436453592854471</v>
      </c>
      <c r="H30">
        <f>Rate_Calculations_include_0hr!Y31</f>
        <v>0</v>
      </c>
      <c r="I30">
        <f>Rate_Calculations_include_0hr!AG31</f>
        <v>5.6851966250388068E-2</v>
      </c>
      <c r="J30">
        <f>Rate_Calculations_include_0hr!AO31</f>
        <v>0</v>
      </c>
    </row>
    <row r="31" spans="1:10" x14ac:dyDescent="0.2">
      <c r="A31" t="s">
        <v>59</v>
      </c>
      <c r="B31" t="s">
        <v>131</v>
      </c>
      <c r="C31" t="s">
        <v>18</v>
      </c>
      <c r="D31" t="s">
        <v>183</v>
      </c>
      <c r="F31">
        <f>Rate_Calculations_include_0hr!I32</f>
        <v>5.3718898355333016</v>
      </c>
      <c r="G31">
        <f>Rate_Calculations_include_0hr!Q32</f>
        <v>3.4825754743029278</v>
      </c>
      <c r="H31">
        <f>Rate_Calculations_include_0hr!Y32</f>
        <v>0</v>
      </c>
      <c r="I31">
        <f>Rate_Calculations_include_0hr!AG32</f>
        <v>4.3894828399151736E-2</v>
      </c>
      <c r="J31">
        <f>Rate_Calculations_include_0hr!AO32</f>
        <v>0</v>
      </c>
    </row>
    <row r="32" spans="1:10" x14ac:dyDescent="0.2">
      <c r="A32" t="s">
        <v>60</v>
      </c>
      <c r="B32" t="s">
        <v>132</v>
      </c>
      <c r="C32" t="s">
        <v>19</v>
      </c>
      <c r="D32" t="s">
        <v>184</v>
      </c>
      <c r="F32">
        <f>Rate_Calculations_include_0hr!I33</f>
        <v>8.3103112653248772</v>
      </c>
      <c r="G32">
        <f>Rate_Calculations_include_0hr!Q33</f>
        <v>4.2924490748455009</v>
      </c>
      <c r="H32">
        <f>Rate_Calculations_include_0hr!Y33</f>
        <v>-5.3914211975552642E-2</v>
      </c>
      <c r="I32">
        <f>Rate_Calculations_include_0hr!AG33</f>
        <v>0.13532357884780788</v>
      </c>
      <c r="J32">
        <f>Rate_Calculations_include_0hr!AO33</f>
        <v>-2.3229115279020684E-3</v>
      </c>
    </row>
    <row r="33" spans="1:10" x14ac:dyDescent="0.2">
      <c r="A33" t="s">
        <v>61</v>
      </c>
      <c r="B33" t="s">
        <v>133</v>
      </c>
      <c r="C33" t="s">
        <v>19</v>
      </c>
      <c r="D33" t="s">
        <v>184</v>
      </c>
      <c r="F33">
        <f>Rate_Calculations_include_0hr!I34</f>
        <v>8.8837592258144458</v>
      </c>
      <c r="G33">
        <f>Rate_Calculations_include_0hr!Q34</f>
        <v>4.3174791050410022</v>
      </c>
      <c r="H33">
        <f>Rate_Calculations_include_0hr!Y34</f>
        <v>-6.5708115763122507E-2</v>
      </c>
      <c r="I33">
        <f>Rate_Calculations_include_0hr!AG34</f>
        <v>0.11198662101862476</v>
      </c>
      <c r="J33">
        <f>Rate_Calculations_include_0hr!AO34</f>
        <v>-2.6762554481609057E-3</v>
      </c>
    </row>
    <row r="34" spans="1:10" x14ac:dyDescent="0.2">
      <c r="A34" t="s">
        <v>62</v>
      </c>
      <c r="B34" t="s">
        <v>134</v>
      </c>
      <c r="C34" t="s">
        <v>19</v>
      </c>
      <c r="D34" t="s">
        <v>184</v>
      </c>
      <c r="F34">
        <f>Rate_Calculations_include_0hr!I35</f>
        <v>8.3880979097695239</v>
      </c>
      <c r="G34">
        <f>Rate_Calculations_include_0hr!Q35</f>
        <v>4.2573636657037568</v>
      </c>
      <c r="H34">
        <f>Rate_Calculations_include_0hr!Y35</f>
        <v>-6.667323679438357E-2</v>
      </c>
      <c r="I34">
        <f>Rate_Calculations_include_0hr!AG35</f>
        <v>7.0182413076004091E-2</v>
      </c>
      <c r="J34">
        <f>Rate_Calculations_include_0hr!AO35</f>
        <v>-2.3620944576523768E-3</v>
      </c>
    </row>
    <row r="35" spans="1:10" x14ac:dyDescent="0.2">
      <c r="A35" t="s">
        <v>63</v>
      </c>
      <c r="B35" t="s">
        <v>135</v>
      </c>
      <c r="C35" t="s">
        <v>20</v>
      </c>
      <c r="D35" t="s">
        <v>185</v>
      </c>
      <c r="F35">
        <f>Rate_Calculations_include_0hr!I36</f>
        <v>8.800331403750576</v>
      </c>
      <c r="G35">
        <f>Rate_Calculations_include_0hr!Q36</f>
        <v>4.2197950234786594</v>
      </c>
      <c r="H35">
        <f>Rate_Calculations_include_0hr!Y36</f>
        <v>-7.5772798040366754E-2</v>
      </c>
      <c r="I35">
        <f>Rate_Calculations_include_0hr!AG36</f>
        <v>0.12868124789464011</v>
      </c>
      <c r="J35">
        <f>Rate_Calculations_include_0hr!AO36</f>
        <v>-2.0475925825149564E-3</v>
      </c>
    </row>
    <row r="36" spans="1:10" x14ac:dyDescent="0.2">
      <c r="A36" t="s">
        <v>64</v>
      </c>
      <c r="B36" t="s">
        <v>136</v>
      </c>
      <c r="C36" t="s">
        <v>20</v>
      </c>
      <c r="D36" t="s">
        <v>185</v>
      </c>
      <c r="F36">
        <f>Rate_Calculations_include_0hr!I37</f>
        <v>8.829554097854313</v>
      </c>
      <c r="G36">
        <f>Rate_Calculations_include_0hr!Q37</f>
        <v>4.0014476554175316</v>
      </c>
      <c r="H36">
        <f>Rate_Calculations_include_0hr!Y37</f>
        <v>-5.6866707630891147E-2</v>
      </c>
      <c r="I36">
        <f>Rate_Calculations_include_0hr!AG37</f>
        <v>9.7872015689452821E-2</v>
      </c>
      <c r="J36">
        <f>Rate_Calculations_include_0hr!AO37</f>
        <v>-3.0063717248760518E-3</v>
      </c>
    </row>
    <row r="37" spans="1:10" x14ac:dyDescent="0.2">
      <c r="A37" t="s">
        <v>65</v>
      </c>
      <c r="B37" t="s">
        <v>137</v>
      </c>
      <c r="C37" t="s">
        <v>20</v>
      </c>
      <c r="D37" t="s">
        <v>185</v>
      </c>
      <c r="F37">
        <f>Rate_Calculations_include_0hr!I38</f>
        <v>8.7315362761311217</v>
      </c>
      <c r="G37">
        <f>Rate_Calculations_include_0hr!Q38</f>
        <v>3.8928174442004622</v>
      </c>
      <c r="H37">
        <f>Rate_Calculations_include_0hr!Y38</f>
        <v>-6.596012971862486E-2</v>
      </c>
      <c r="I37">
        <f>Rate_Calculations_include_0hr!AG38</f>
        <v>0.10232960616875457</v>
      </c>
      <c r="J37">
        <f>Rate_Calculations_include_0hr!AO38</f>
        <v>-2.5876484171354825E-3</v>
      </c>
    </row>
    <row r="38" spans="1:10" x14ac:dyDescent="0.2">
      <c r="A38" t="s">
        <v>66</v>
      </c>
      <c r="B38" t="s">
        <v>138</v>
      </c>
      <c r="C38" t="s">
        <v>21</v>
      </c>
      <c r="D38" t="s">
        <v>186</v>
      </c>
      <c r="F38">
        <f>Rate_Calculations_include_0hr!I39</f>
        <v>9.1571611641977722</v>
      </c>
      <c r="G38">
        <f>Rate_Calculations_include_0hr!Q39</f>
        <v>5.0444674111936774</v>
      </c>
      <c r="H38">
        <f>Rate_Calculations_include_0hr!Y39</f>
        <v>-7.1080278178245887E-2</v>
      </c>
      <c r="I38">
        <f>Rate_Calculations_include_0hr!AG39</f>
        <v>5.1863323208839289E-2</v>
      </c>
      <c r="J38">
        <f>Rate_Calculations_include_0hr!AO39</f>
        <v>0</v>
      </c>
    </row>
    <row r="39" spans="1:10" x14ac:dyDescent="0.2">
      <c r="A39" t="s">
        <v>67</v>
      </c>
      <c r="B39" t="s">
        <v>139</v>
      </c>
      <c r="C39" t="s">
        <v>21</v>
      </c>
      <c r="D39" t="s">
        <v>186</v>
      </c>
      <c r="F39">
        <f>Rate_Calculations_include_0hr!I40</f>
        <v>9.8092677481857642</v>
      </c>
      <c r="G39">
        <f>Rate_Calculations_include_0hr!Q40</f>
        <v>5.4838642413332783</v>
      </c>
      <c r="H39">
        <f>Rate_Calculations_include_0hr!Y40</f>
        <v>-8.668864355811276E-2</v>
      </c>
      <c r="I39">
        <f>Rate_Calculations_include_0hr!AG40</f>
        <v>6.4560594416384162E-2</v>
      </c>
      <c r="J39">
        <f>Rate_Calculations_include_0hr!AO40</f>
        <v>0</v>
      </c>
    </row>
    <row r="40" spans="1:10" x14ac:dyDescent="0.2">
      <c r="A40" t="s">
        <v>68</v>
      </c>
      <c r="B40" t="s">
        <v>140</v>
      </c>
      <c r="C40" t="s">
        <v>21</v>
      </c>
      <c r="D40" t="s">
        <v>186</v>
      </c>
      <c r="F40">
        <f>Rate_Calculations_include_0hr!I41</f>
        <v>9.5399722038439574</v>
      </c>
      <c r="G40">
        <f>Rate_Calculations_include_0hr!Q41</f>
        <v>5.3646800215910018</v>
      </c>
      <c r="H40">
        <f>Rate_Calculations_include_0hr!Y41</f>
        <v>-6.1931742093397489E-2</v>
      </c>
      <c r="I40">
        <f>Rate_Calculations_include_0hr!AG41</f>
        <v>5.2869522780127104E-2</v>
      </c>
      <c r="J40">
        <f>Rate_Calculations_include_0hr!AO41</f>
        <v>0</v>
      </c>
    </row>
    <row r="41" spans="1:10" x14ac:dyDescent="0.2">
      <c r="A41" t="s">
        <v>69</v>
      </c>
      <c r="B41" t="s">
        <v>141</v>
      </c>
      <c r="C41" t="s">
        <v>22</v>
      </c>
      <c r="D41" t="s">
        <v>187</v>
      </c>
      <c r="F41">
        <f>Rate_Calculations_include_0hr!I42</f>
        <v>9.9336388217350269</v>
      </c>
      <c r="G41">
        <f>Rate_Calculations_include_0hr!Q42</f>
        <v>5.8004124878533236</v>
      </c>
      <c r="H41">
        <f>Rate_Calculations_include_0hr!Y42</f>
        <v>-6.9541234553616549E-2</v>
      </c>
      <c r="I41">
        <f>Rate_Calculations_include_0hr!AG42</f>
        <v>5.0740464300614879E-2</v>
      </c>
      <c r="J41">
        <f>Rate_Calculations_include_0hr!AO42</f>
        <v>0</v>
      </c>
    </row>
    <row r="42" spans="1:10" x14ac:dyDescent="0.2">
      <c r="A42" t="s">
        <v>70</v>
      </c>
      <c r="B42" t="s">
        <v>142</v>
      </c>
      <c r="C42" t="s">
        <v>22</v>
      </c>
      <c r="D42" t="s">
        <v>187</v>
      </c>
      <c r="F42">
        <f>Rate_Calculations_include_0hr!I43</f>
        <v>10.077191602012062</v>
      </c>
      <c r="G42">
        <f>Rate_Calculations_include_0hr!Q43</f>
        <v>5.7930399007567779</v>
      </c>
      <c r="H42">
        <f>Rate_Calculations_include_0hr!Y43</f>
        <v>-7.0523072589387087E-2</v>
      </c>
      <c r="I42">
        <f>Rate_Calculations_include_0hr!AG43</f>
        <v>5.0215363596403863E-2</v>
      </c>
      <c r="J42">
        <f>Rate_Calculations_include_0hr!AO43</f>
        <v>0</v>
      </c>
    </row>
    <row r="43" spans="1:10" x14ac:dyDescent="0.2">
      <c r="A43" t="s">
        <v>71</v>
      </c>
      <c r="B43" t="s">
        <v>143</v>
      </c>
      <c r="C43" t="s">
        <v>22</v>
      </c>
      <c r="D43" t="s">
        <v>187</v>
      </c>
      <c r="F43">
        <f>Rate_Calculations_include_0hr!I44</f>
        <v>9.4096358128740167</v>
      </c>
      <c r="G43">
        <f>Rate_Calculations_include_0hr!Q44</f>
        <v>5.3369069503857487</v>
      </c>
      <c r="H43">
        <f>Rate_Calculations_include_0hr!Y44</f>
        <v>-5.4695141679149552E-2</v>
      </c>
      <c r="I43">
        <f>Rate_Calculations_include_0hr!AG44</f>
        <v>4.0135098178097482E-2</v>
      </c>
      <c r="J43">
        <f>Rate_Calculations_include_0hr!AO44</f>
        <v>0</v>
      </c>
    </row>
    <row r="44" spans="1:10" x14ac:dyDescent="0.2">
      <c r="A44" t="s">
        <v>72</v>
      </c>
      <c r="B44" t="s">
        <v>144</v>
      </c>
      <c r="C44" t="s">
        <v>23</v>
      </c>
      <c r="D44" t="s">
        <v>188</v>
      </c>
      <c r="F44">
        <f>Rate_Calculations_include_0hr!I45</f>
        <v>9.4024608120489468</v>
      </c>
      <c r="G44">
        <f>Rate_Calculations_include_0hr!Q45</f>
        <v>5.5052653703400889</v>
      </c>
      <c r="H44">
        <f>Rate_Calculations_include_0hr!Y45</f>
        <v>-7.7517509769855983E-2</v>
      </c>
      <c r="I44">
        <f>Rate_Calculations_include_0hr!AG45</f>
        <v>5.7609408627898671E-2</v>
      </c>
      <c r="J44">
        <f>Rate_Calculations_include_0hr!AO45</f>
        <v>0</v>
      </c>
    </row>
    <row r="45" spans="1:10" x14ac:dyDescent="0.2">
      <c r="A45" t="s">
        <v>73</v>
      </c>
      <c r="B45" t="s">
        <v>145</v>
      </c>
      <c r="C45" t="s">
        <v>23</v>
      </c>
      <c r="D45" t="s">
        <v>188</v>
      </c>
      <c r="F45">
        <f>Rate_Calculations_include_0hr!I46</f>
        <v>9.8683736349759279</v>
      </c>
      <c r="G45">
        <f>Rate_Calculations_include_0hr!Q46</f>
        <v>5.9700660104646897</v>
      </c>
      <c r="H45">
        <f>Rate_Calculations_include_0hr!Y46</f>
        <v>-8.3941773508608528E-2</v>
      </c>
      <c r="I45">
        <f>Rate_Calculations_include_0hr!AG46</f>
        <v>7.3514195320185841E-2</v>
      </c>
      <c r="J45">
        <f>Rate_Calculations_include_0hr!AO46</f>
        <v>0</v>
      </c>
    </row>
    <row r="46" spans="1:10" x14ac:dyDescent="0.2">
      <c r="A46" t="s">
        <v>74</v>
      </c>
      <c r="B46" t="s">
        <v>146</v>
      </c>
      <c r="C46" t="s">
        <v>23</v>
      </c>
      <c r="D46" t="s">
        <v>188</v>
      </c>
      <c r="F46">
        <f>Rate_Calculations_include_0hr!I47</f>
        <v>9.7159547093629151</v>
      </c>
      <c r="G46">
        <f>Rate_Calculations_include_0hr!Q47</f>
        <v>5.4106496812568894</v>
      </c>
      <c r="H46">
        <f>Rate_Calculations_include_0hr!Y47</f>
        <v>-7.3677938978203836E-2</v>
      </c>
      <c r="I46">
        <f>Rate_Calculations_include_0hr!AG47</f>
        <v>0.19263224782765198</v>
      </c>
      <c r="J46">
        <f>Rate_Calculations_include_0hr!AO47</f>
        <v>0</v>
      </c>
    </row>
    <row r="47" spans="1:10" x14ac:dyDescent="0.2">
      <c r="A47" t="s">
        <v>75</v>
      </c>
      <c r="B47" t="s">
        <v>147</v>
      </c>
      <c r="C47" t="s">
        <v>24</v>
      </c>
      <c r="D47" t="s">
        <v>189</v>
      </c>
      <c r="F47">
        <f>Rate_Calculations_include_0hr!I48</f>
        <v>11.250102643667827</v>
      </c>
      <c r="G47">
        <f>Rate_Calculations_include_0hr!Q48</f>
        <v>6.9766697492088783</v>
      </c>
      <c r="H47">
        <f>Rate_Calculations_include_0hr!Y48</f>
        <v>0</v>
      </c>
      <c r="I47">
        <f>Rate_Calculations_include_0hr!AG48</f>
        <v>0.14579672303117341</v>
      </c>
      <c r="J47">
        <f>Rate_Calculations_include_0hr!AO48</f>
        <v>2.5208510307601462E-2</v>
      </c>
    </row>
    <row r="48" spans="1:10" x14ac:dyDescent="0.2">
      <c r="A48" t="s">
        <v>76</v>
      </c>
      <c r="B48" t="s">
        <v>148</v>
      </c>
      <c r="C48" t="s">
        <v>24</v>
      </c>
      <c r="D48" t="s">
        <v>189</v>
      </c>
      <c r="F48">
        <f>Rate_Calculations_include_0hr!I49</f>
        <v>11.99953551029971</v>
      </c>
      <c r="G48">
        <f>Rate_Calculations_include_0hr!Q49</f>
        <v>7.9992302324695386</v>
      </c>
      <c r="H48">
        <f>Rate_Calculations_include_0hr!Y49</f>
        <v>0</v>
      </c>
      <c r="I48">
        <f>Rate_Calculations_include_0hr!AG49</f>
        <v>0.18549795792822438</v>
      </c>
      <c r="J48">
        <f>Rate_Calculations_include_0hr!AO49</f>
        <v>2.9018781468098935E-2</v>
      </c>
    </row>
    <row r="49" spans="1:10" x14ac:dyDescent="0.2">
      <c r="A49" t="s">
        <v>77</v>
      </c>
      <c r="B49" t="s">
        <v>149</v>
      </c>
      <c r="C49" t="s">
        <v>24</v>
      </c>
      <c r="D49" t="s">
        <v>189</v>
      </c>
      <c r="F49">
        <f>Rate_Calculations_include_0hr!I50</f>
        <v>11.93244483613436</v>
      </c>
      <c r="G49">
        <f>Rate_Calculations_include_0hr!Q50</f>
        <v>7.4562949812614301</v>
      </c>
      <c r="H49">
        <f>Rate_Calculations_include_0hr!Y50</f>
        <v>0</v>
      </c>
      <c r="I49">
        <f>Rate_Calculations_include_0hr!AG50</f>
        <v>0.23782056160048215</v>
      </c>
      <c r="J49">
        <f>Rate_Calculations_include_0hr!AO50</f>
        <v>2.749131369232255E-2</v>
      </c>
    </row>
    <row r="50" spans="1:10" x14ac:dyDescent="0.2">
      <c r="A50" t="s">
        <v>78</v>
      </c>
      <c r="B50" t="s">
        <v>150</v>
      </c>
      <c r="C50" t="s">
        <v>25</v>
      </c>
      <c r="D50" t="s">
        <v>190</v>
      </c>
      <c r="F50">
        <f>Rate_Calculations_include_0hr!I51</f>
        <v>10.779288420834831</v>
      </c>
      <c r="G50">
        <f>Rate_Calculations_include_0hr!Q51</f>
        <v>8.0555657103598897</v>
      </c>
      <c r="H50">
        <f>Rate_Calculations_include_0hr!Y51</f>
        <v>-4.0406467970963159E-2</v>
      </c>
      <c r="I50">
        <f>Rate_Calculations_include_0hr!AG51</f>
        <v>0.21366092627489569</v>
      </c>
      <c r="J50">
        <f>Rate_Calculations_include_0hr!AO51</f>
        <v>2.1089219126266483E-2</v>
      </c>
    </row>
    <row r="51" spans="1:10" x14ac:dyDescent="0.2">
      <c r="A51" t="s">
        <v>79</v>
      </c>
      <c r="B51" t="s">
        <v>151</v>
      </c>
      <c r="C51" t="s">
        <v>25</v>
      </c>
      <c r="D51" t="s">
        <v>190</v>
      </c>
      <c r="F51">
        <f>Rate_Calculations_include_0hr!I52</f>
        <v>11.611238340394664</v>
      </c>
      <c r="G51">
        <f>Rate_Calculations_include_0hr!Q52</f>
        <v>8.9656399317054198</v>
      </c>
      <c r="H51">
        <f>Rate_Calculations_include_0hr!Y52</f>
        <v>0</v>
      </c>
      <c r="I51">
        <f>Rate_Calculations_include_0hr!AG52</f>
        <v>0.17001791316320036</v>
      </c>
      <c r="J51">
        <f>Rate_Calculations_include_0hr!AO52</f>
        <v>3.0387506941185524E-2</v>
      </c>
    </row>
    <row r="52" spans="1:10" x14ac:dyDescent="0.2">
      <c r="A52" t="s">
        <v>80</v>
      </c>
      <c r="B52" t="s">
        <v>152</v>
      </c>
      <c r="C52" t="s">
        <v>25</v>
      </c>
      <c r="D52" t="s">
        <v>190</v>
      </c>
      <c r="F52">
        <f>Rate_Calculations_include_0hr!I53</f>
        <v>12.024735061804815</v>
      </c>
      <c r="G52">
        <f>Rate_Calculations_include_0hr!Q53</f>
        <v>8.6440194376586099</v>
      </c>
      <c r="H52">
        <f>Rate_Calculations_include_0hr!Y53</f>
        <v>0</v>
      </c>
      <c r="I52">
        <f>Rate_Calculations_include_0hr!AG53</f>
        <v>0.17837381863581364</v>
      </c>
      <c r="J52">
        <f>Rate_Calculations_include_0hr!AO53</f>
        <v>3.1191798997258931E-2</v>
      </c>
    </row>
    <row r="53" spans="1:10" x14ac:dyDescent="0.2">
      <c r="A53" t="s">
        <v>81</v>
      </c>
      <c r="B53" t="s">
        <v>153</v>
      </c>
      <c r="C53" t="s">
        <v>26</v>
      </c>
      <c r="D53" t="s">
        <v>191</v>
      </c>
      <c r="F53">
        <f>Rate_Calculations_include_0hr!I54</f>
        <v>10.941563740958687</v>
      </c>
      <c r="G53">
        <f>Rate_Calculations_include_0hr!Q54</f>
        <v>6.7169943534939094</v>
      </c>
      <c r="H53">
        <f>Rate_Calculations_include_0hr!Y54</f>
        <v>0</v>
      </c>
      <c r="I53">
        <f>Rate_Calculations_include_0hr!AG54</f>
        <v>0.2427909737852296</v>
      </c>
      <c r="J53">
        <f>Rate_Calculations_include_0hr!AO54</f>
        <v>3.0945359610144718E-2</v>
      </c>
    </row>
    <row r="54" spans="1:10" x14ac:dyDescent="0.2">
      <c r="A54" t="s">
        <v>82</v>
      </c>
      <c r="B54" t="s">
        <v>154</v>
      </c>
      <c r="C54" t="s">
        <v>26</v>
      </c>
      <c r="D54" t="s">
        <v>191</v>
      </c>
      <c r="F54">
        <f>Rate_Calculations_include_0hr!I55</f>
        <v>9.3988727059846067</v>
      </c>
      <c r="G54">
        <f>Rate_Calculations_include_0hr!Q55</f>
        <v>5.6997515525390723</v>
      </c>
      <c r="H54">
        <f>Rate_Calculations_include_0hr!Y55</f>
        <v>0</v>
      </c>
      <c r="I54">
        <f>Rate_Calculations_include_0hr!AG55</f>
        <v>0.24650362875977228</v>
      </c>
      <c r="J54">
        <f>Rate_Calculations_include_0hr!AO55</f>
        <v>2.1162928450411643E-2</v>
      </c>
    </row>
    <row r="55" spans="1:10" x14ac:dyDescent="0.2">
      <c r="A55" t="s">
        <v>83</v>
      </c>
      <c r="B55" t="s">
        <v>155</v>
      </c>
      <c r="C55" t="s">
        <v>26</v>
      </c>
      <c r="D55" t="s">
        <v>191</v>
      </c>
      <c r="F55">
        <f>Rate_Calculations_include_0hr!I56</f>
        <v>9.4161263553750079</v>
      </c>
      <c r="G55">
        <f>Rate_Calculations_include_0hr!Q56</f>
        <v>5.9786718249612534</v>
      </c>
      <c r="H55">
        <f>Rate_Calculations_include_0hr!Y56</f>
        <v>0</v>
      </c>
      <c r="I55">
        <f>Rate_Calculations_include_0hr!AG56</f>
        <v>0.24982010687387723</v>
      </c>
      <c r="J55">
        <f>Rate_Calculations_include_0hr!AO56</f>
        <v>2.2064431248600271E-2</v>
      </c>
    </row>
    <row r="56" spans="1:10" x14ac:dyDescent="0.2">
      <c r="A56" t="s">
        <v>84</v>
      </c>
      <c r="B56" t="s">
        <v>156</v>
      </c>
      <c r="C56" t="s">
        <v>27</v>
      </c>
      <c r="D56" t="s">
        <v>192</v>
      </c>
      <c r="F56">
        <f>Rate_Calculations_include_0hr!I57</f>
        <v>10.139260058625728</v>
      </c>
      <c r="G56">
        <f>Rate_Calculations_include_0hr!Q57</f>
        <v>6.6831429883502285</v>
      </c>
      <c r="H56">
        <f>Rate_Calculations_include_0hr!Y57</f>
        <v>-4.2265309380458721E-2</v>
      </c>
      <c r="I56">
        <f>Rate_Calculations_include_0hr!AG57</f>
        <v>0.21890433967863332</v>
      </c>
      <c r="J56">
        <f>Rate_Calculations_include_0hr!AO57</f>
        <v>3.5221155173929111E-2</v>
      </c>
    </row>
    <row r="57" spans="1:10" x14ac:dyDescent="0.2">
      <c r="A57" t="s">
        <v>85</v>
      </c>
      <c r="B57" t="s">
        <v>157</v>
      </c>
      <c r="C57" t="s">
        <v>27</v>
      </c>
      <c r="D57" t="s">
        <v>192</v>
      </c>
      <c r="F57">
        <f>Rate_Calculations_include_0hr!I58</f>
        <v>7.7238576312980651</v>
      </c>
      <c r="G57">
        <f>Rate_Calculations_include_0hr!Q58</f>
        <v>4.4339090641614192</v>
      </c>
      <c r="H57">
        <f>Rate_Calculations_include_0hr!Y58</f>
        <v>-4.7371340936819259E-2</v>
      </c>
      <c r="I57">
        <f>Rate_Calculations_include_0hr!AG58</f>
        <v>0.18822516373248391</v>
      </c>
      <c r="J57">
        <f>Rate_Calculations_include_0hr!AO58</f>
        <v>2.2823846317722499E-2</v>
      </c>
    </row>
    <row r="58" spans="1:10" x14ac:dyDescent="0.2">
      <c r="A58" t="s">
        <v>86</v>
      </c>
      <c r="B58" t="s">
        <v>158</v>
      </c>
      <c r="C58" t="s">
        <v>27</v>
      </c>
      <c r="D58" t="s">
        <v>192</v>
      </c>
      <c r="F58">
        <f>Rate_Calculations_include_0hr!I59</f>
        <v>9.6916013058611874</v>
      </c>
      <c r="G58">
        <f>Rate_Calculations_include_0hr!Q59</f>
        <v>6.5876979586094997</v>
      </c>
      <c r="H58">
        <f>Rate_Calculations_include_0hr!Y59</f>
        <v>-5.597376524766684E-2</v>
      </c>
      <c r="I58">
        <f>Rate_Calculations_include_0hr!AG59</f>
        <v>0.19906527176067215</v>
      </c>
      <c r="J58">
        <f>Rate_Calculations_include_0hr!AO59</f>
        <v>2.8501659848603162E-2</v>
      </c>
    </row>
    <row r="59" spans="1:10" x14ac:dyDescent="0.2">
      <c r="A59" t="s">
        <v>87</v>
      </c>
      <c r="B59" t="s">
        <v>159</v>
      </c>
      <c r="C59" t="s">
        <v>28</v>
      </c>
      <c r="D59" t="s">
        <v>193</v>
      </c>
      <c r="F59">
        <f>Rate_Calculations_include_0hr!I60</f>
        <v>10.175963662975509</v>
      </c>
      <c r="G59">
        <f>Rate_Calculations_include_0hr!Q60</f>
        <v>7.0576140800141616</v>
      </c>
      <c r="H59">
        <f>Rate_Calculations_include_0hr!Y60</f>
        <v>-0.10651720452123005</v>
      </c>
      <c r="I59">
        <f>Rate_Calculations_include_0hr!AG60</f>
        <v>0.19466873705093521</v>
      </c>
      <c r="J59">
        <f>Rate_Calculations_include_0hr!AO60</f>
        <v>2.3983277379967846E-2</v>
      </c>
    </row>
    <row r="60" spans="1:10" x14ac:dyDescent="0.2">
      <c r="A60" t="s">
        <v>88</v>
      </c>
      <c r="B60" t="s">
        <v>160</v>
      </c>
      <c r="C60" t="s">
        <v>28</v>
      </c>
      <c r="D60" t="s">
        <v>193</v>
      </c>
      <c r="F60">
        <f>Rate_Calculations_include_0hr!I61</f>
        <v>11.136592929158754</v>
      </c>
      <c r="G60">
        <f>Rate_Calculations_include_0hr!Q61</f>
        <v>7.3974252580957378</v>
      </c>
      <c r="H60">
        <f>Rate_Calculations_include_0hr!Y61</f>
        <v>-6.6032558232675717E-2</v>
      </c>
      <c r="I60">
        <f>Rate_Calculations_include_0hr!AG61</f>
        <v>0.11374321919913294</v>
      </c>
      <c r="J60">
        <f>Rate_Calculations_include_0hr!AO61</f>
        <v>3.0812568399815724E-2</v>
      </c>
    </row>
    <row r="61" spans="1:10" x14ac:dyDescent="0.2">
      <c r="A61" t="s">
        <v>89</v>
      </c>
      <c r="B61" t="s">
        <v>161</v>
      </c>
      <c r="C61" t="s">
        <v>28</v>
      </c>
      <c r="D61" t="s">
        <v>193</v>
      </c>
      <c r="F61">
        <f>Rate_Calculations_include_0hr!I62</f>
        <v>10.345897083212398</v>
      </c>
      <c r="G61">
        <f>Rate_Calculations_include_0hr!Q62</f>
        <v>6.4962553535671725</v>
      </c>
      <c r="H61">
        <f>Rate_Calculations_include_0hr!Y62</f>
        <v>-6.9508537058943498E-2</v>
      </c>
      <c r="I61">
        <f>Rate_Calculations_include_0hr!AG62</f>
        <v>0.13464022607395854</v>
      </c>
      <c r="J61">
        <f>Rate_Calculations_include_0hr!AO62</f>
        <v>3.2322598714275404E-2</v>
      </c>
    </row>
    <row r="62" spans="1:10" x14ac:dyDescent="0.2">
      <c r="A62" t="s">
        <v>90</v>
      </c>
      <c r="B62" t="s">
        <v>162</v>
      </c>
      <c r="C62" t="s">
        <v>29</v>
      </c>
      <c r="D62" t="s">
        <v>194</v>
      </c>
      <c r="F62">
        <f>Rate_Calculations_include_0hr!I63</f>
        <v>10.500443494496459</v>
      </c>
      <c r="G62">
        <f>Rate_Calculations_include_0hr!Q63</f>
        <v>7.3631828956542726</v>
      </c>
      <c r="H62">
        <f>Rate_Calculations_include_0hr!Y63</f>
        <v>-8.6233448501360291E-2</v>
      </c>
      <c r="I62">
        <f>Rate_Calculations_include_0hr!AG63</f>
        <v>0.19468787695785697</v>
      </c>
      <c r="J62">
        <f>Rate_Calculations_include_0hr!AO63</f>
        <v>2.7649048719785269E-2</v>
      </c>
    </row>
    <row r="63" spans="1:10" x14ac:dyDescent="0.2">
      <c r="A63" t="s">
        <v>91</v>
      </c>
      <c r="B63" t="s">
        <v>163</v>
      </c>
      <c r="C63" t="s">
        <v>29</v>
      </c>
      <c r="D63" t="s">
        <v>194</v>
      </c>
      <c r="F63">
        <f>Rate_Calculations_include_0hr!I64</f>
        <v>11.427307711532444</v>
      </c>
      <c r="G63">
        <f>Rate_Calculations_include_0hr!Q64</f>
        <v>7.6989433944139973</v>
      </c>
      <c r="H63">
        <f>Rate_Calculations_include_0hr!Y64</f>
        <v>-6.4881862851112485E-2</v>
      </c>
      <c r="I63">
        <f>Rate_Calculations_include_0hr!AG64</f>
        <v>0.15218528106677212</v>
      </c>
      <c r="J63">
        <f>Rate_Calculations_include_0hr!AO64</f>
        <v>3.3500721440355263E-2</v>
      </c>
    </row>
    <row r="64" spans="1:10" x14ac:dyDescent="0.2">
      <c r="A64" t="s">
        <v>92</v>
      </c>
      <c r="B64" t="s">
        <v>164</v>
      </c>
      <c r="C64" t="s">
        <v>29</v>
      </c>
      <c r="D64" t="s">
        <v>194</v>
      </c>
      <c r="F64">
        <f>Rate_Calculations_include_0hr!I65</f>
        <v>10.752251709398626</v>
      </c>
      <c r="G64">
        <f>Rate_Calculations_include_0hr!Q65</f>
        <v>7.6024434486853325</v>
      </c>
      <c r="H64">
        <f>Rate_Calculations_include_0hr!Y65</f>
        <v>-9.0689085828992128E-2</v>
      </c>
      <c r="I64">
        <f>Rate_Calculations_include_0hr!AG65</f>
        <v>0.16976280507272309</v>
      </c>
      <c r="J64">
        <f>Rate_Calculations_include_0hr!AO65</f>
        <v>3.5890291998355126E-2</v>
      </c>
    </row>
    <row r="65" spans="1:10" x14ac:dyDescent="0.2">
      <c r="A65" t="s">
        <v>93</v>
      </c>
      <c r="B65" t="s">
        <v>165</v>
      </c>
      <c r="C65" t="s">
        <v>30</v>
      </c>
      <c r="D65" t="s">
        <v>195</v>
      </c>
      <c r="F65">
        <f>Rate_Calculations_include_0hr!I66</f>
        <v>11.12173883020137</v>
      </c>
      <c r="G65">
        <f>Rate_Calculations_include_0hr!Q66</f>
        <v>7.1674872623425676</v>
      </c>
      <c r="H65">
        <f>Rate_Calculations_include_0hr!Y66</f>
        <v>-0.11574323266442078</v>
      </c>
      <c r="I65">
        <f>Rate_Calculations_include_0hr!AG66</f>
        <v>0.16024447787482518</v>
      </c>
      <c r="J65">
        <f>Rate_Calculations_include_0hr!AO66</f>
        <v>3.1409251073324707E-2</v>
      </c>
    </row>
    <row r="66" spans="1:10" x14ac:dyDescent="0.2">
      <c r="A66" t="s">
        <v>94</v>
      </c>
      <c r="B66" t="s">
        <v>166</v>
      </c>
      <c r="C66" t="s">
        <v>30</v>
      </c>
      <c r="D66" t="s">
        <v>195</v>
      </c>
      <c r="F66">
        <f>Rate_Calculations_include_0hr!I67</f>
        <v>11.558999760821431</v>
      </c>
      <c r="G66">
        <f>Rate_Calculations_include_0hr!Q67</f>
        <v>7.934000919701802</v>
      </c>
      <c r="H66">
        <f>Rate_Calculations_include_0hr!Y67</f>
        <v>-9.591973889298383E-2</v>
      </c>
      <c r="I66">
        <f>Rate_Calculations_include_0hr!AG67</f>
        <v>0.21466080841639668</v>
      </c>
      <c r="J66">
        <f>Rate_Calculations_include_0hr!AO67</f>
        <v>3.5600093381370837E-2</v>
      </c>
    </row>
    <row r="67" spans="1:10" x14ac:dyDescent="0.2">
      <c r="A67" t="s">
        <v>95</v>
      </c>
      <c r="B67" t="s">
        <v>167</v>
      </c>
      <c r="C67" t="s">
        <v>30</v>
      </c>
      <c r="D67" t="s">
        <v>195</v>
      </c>
      <c r="F67">
        <f>Rate_Calculations_include_0hr!I68</f>
        <v>12.31892423205964</v>
      </c>
      <c r="G67">
        <f>Rate_Calculations_include_0hr!Q68</f>
        <v>8.5708984915436677</v>
      </c>
      <c r="H67">
        <f>Rate_Calculations_include_0hr!Y68</f>
        <v>-0.10655927430187637</v>
      </c>
      <c r="I67">
        <f>Rate_Calculations_include_0hr!AG68</f>
        <v>0.17679298760589116</v>
      </c>
      <c r="J67">
        <f>Rate_Calculations_include_0hr!AO68</f>
        <v>3.0244754450197676E-2</v>
      </c>
    </row>
    <row r="68" spans="1:10" x14ac:dyDescent="0.2">
      <c r="A68" t="s">
        <v>96</v>
      </c>
      <c r="B68" t="s">
        <v>168</v>
      </c>
      <c r="C68" t="s">
        <v>31</v>
      </c>
      <c r="D68" t="s">
        <v>196</v>
      </c>
      <c r="F68">
        <f>Rate_Calculations_include_0hr!I69</f>
        <v>8.9422627312912635</v>
      </c>
      <c r="G68">
        <f>Rate_Calculations_include_0hr!Q69</f>
        <v>3.1440642008801096</v>
      </c>
      <c r="H68">
        <f>Rate_Calculations_include_0hr!Y69</f>
        <v>0.2933386526938751</v>
      </c>
      <c r="I68">
        <f>Rate_Calculations_include_0hr!AG69</f>
        <v>6.7356931486895588E-2</v>
      </c>
      <c r="J68">
        <f>Rate_Calculations_include_0hr!AO69</f>
        <v>1.5659489034690673E-2</v>
      </c>
    </row>
    <row r="69" spans="1:10" x14ac:dyDescent="0.2">
      <c r="A69" t="s">
        <v>97</v>
      </c>
      <c r="B69" t="s">
        <v>169</v>
      </c>
      <c r="C69" t="s">
        <v>31</v>
      </c>
      <c r="D69" t="s">
        <v>196</v>
      </c>
      <c r="F69">
        <f>Rate_Calculations_include_0hr!I70</f>
        <v>8.7919616287299522</v>
      </c>
      <c r="G69">
        <f>Rate_Calculations_include_0hr!Q70</f>
        <v>3.3963126751367572</v>
      </c>
      <c r="H69">
        <f>Rate_Calculations_include_0hr!Y70</f>
        <v>0.25749721111210111</v>
      </c>
      <c r="I69">
        <f>Rate_Calculations_include_0hr!AG70</f>
        <v>8.1345353316172084E-2</v>
      </c>
      <c r="J69">
        <f>Rate_Calculations_include_0hr!AO70</f>
        <v>1.4217657198014063E-2</v>
      </c>
    </row>
    <row r="70" spans="1:10" x14ac:dyDescent="0.2">
      <c r="A70" t="s">
        <v>98</v>
      </c>
      <c r="B70" t="s">
        <v>170</v>
      </c>
      <c r="C70" t="s">
        <v>31</v>
      </c>
      <c r="D70" t="s">
        <v>196</v>
      </c>
      <c r="F70">
        <f>Rate_Calculations_include_0hr!I71</f>
        <v>9.0896576999546141</v>
      </c>
      <c r="G70">
        <f>Rate_Calculations_include_0hr!Q71</f>
        <v>3.4249044065184138</v>
      </c>
      <c r="H70">
        <f>Rate_Calculations_include_0hr!Y71</f>
        <v>0.25608510270963564</v>
      </c>
      <c r="I70">
        <f>Rate_Calculations_include_0hr!AG71</f>
        <v>8.6070548654003071E-2</v>
      </c>
      <c r="J70">
        <f>Rate_Calculations_include_0hr!AO71</f>
        <v>1.4268888512232679E-2</v>
      </c>
    </row>
    <row r="71" spans="1:10" x14ac:dyDescent="0.2">
      <c r="A71" t="s">
        <v>99</v>
      </c>
      <c r="B71" t="s">
        <v>171</v>
      </c>
      <c r="C71" t="s">
        <v>32</v>
      </c>
      <c r="D71" t="s">
        <v>197</v>
      </c>
      <c r="F71">
        <f>Rate_Calculations_include_0hr!I72</f>
        <v>10.380079398763874</v>
      </c>
      <c r="G71">
        <f>Rate_Calculations_include_0hr!Q72</f>
        <v>6.829131642006196</v>
      </c>
      <c r="H71">
        <f>Rate_Calculations_include_0hr!Y72</f>
        <v>-3.5899608867988313E-2</v>
      </c>
      <c r="I71">
        <f>Rate_Calculations_include_0hr!AG72</f>
        <v>0.15153138010968137</v>
      </c>
      <c r="J71">
        <f>Rate_Calculations_include_0hr!AO72</f>
        <v>2.195985933273565E-2</v>
      </c>
    </row>
    <row r="72" spans="1:10" x14ac:dyDescent="0.2">
      <c r="A72" t="s">
        <v>100</v>
      </c>
      <c r="B72" t="s">
        <v>172</v>
      </c>
      <c r="C72" t="s">
        <v>32</v>
      </c>
      <c r="D72" t="s">
        <v>197</v>
      </c>
      <c r="F72">
        <f>Rate_Calculations_include_0hr!I73</f>
        <v>9.6095746882953019</v>
      </c>
      <c r="G72">
        <f>Rate_Calculations_include_0hr!Q73</f>
        <v>6.337761552227108</v>
      </c>
      <c r="H72">
        <f>Rate_Calculations_include_0hr!Y73</f>
        <v>-3.4880675159290872E-2</v>
      </c>
      <c r="I72">
        <f>Rate_Calculations_include_0hr!AG73</f>
        <v>0.19230016080546983</v>
      </c>
      <c r="J72">
        <f>Rate_Calculations_include_0hr!AO73</f>
        <v>2.1628095144814015E-2</v>
      </c>
    </row>
    <row r="73" spans="1:10" x14ac:dyDescent="0.2">
      <c r="A73" t="s">
        <v>101</v>
      </c>
      <c r="B73" t="s">
        <v>173</v>
      </c>
      <c r="C73" t="s">
        <v>32</v>
      </c>
      <c r="D73" t="s">
        <v>197</v>
      </c>
      <c r="F73">
        <f>Rate_Calculations_include_0hr!I74</f>
        <v>10.790428364455689</v>
      </c>
      <c r="G73">
        <f>Rate_Calculations_include_0hr!Q74</f>
        <v>7.0571278069379382</v>
      </c>
      <c r="H73">
        <f>Rate_Calculations_include_0hr!Y74</f>
        <v>0</v>
      </c>
      <c r="I73">
        <f>Rate_Calculations_include_0hr!AG74</f>
        <v>0.12732219619809718</v>
      </c>
      <c r="J73">
        <f>Rate_Calculations_include_0hr!AO74</f>
        <v>2.2399369326581712E-2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5407-870B-FA46-BC18-8ED60FDCCCDA}">
  <dimension ref="A1:J73"/>
  <sheetViews>
    <sheetView workbookViewId="0"/>
  </sheetViews>
  <sheetFormatPr baseColWidth="10" defaultRowHeight="16" x14ac:dyDescent="0.2"/>
  <cols>
    <col min="1" max="1" width="15.5" bestFit="1" customWidth="1"/>
    <col min="2" max="2" width="14.83203125" bestFit="1" customWidth="1"/>
    <col min="3" max="3" width="11.1640625" bestFit="1" customWidth="1"/>
    <col min="4" max="4" width="57.6640625" bestFit="1" customWidth="1"/>
    <col min="6" max="6" width="34.6640625" bestFit="1" customWidth="1"/>
    <col min="7" max="7" width="37.33203125" bestFit="1" customWidth="1"/>
    <col min="8" max="8" width="37" bestFit="1" customWidth="1"/>
    <col min="9" max="9" width="38.33203125" bestFit="1" customWidth="1"/>
    <col min="10" max="10" width="38.6640625" bestFit="1" customWidth="1"/>
  </cols>
  <sheetData>
    <row r="1" spans="1:10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tr">
        <f>Rate_Calculations_exclude_0hr!F1</f>
        <v>glucose_uptake_rates (mmol/gDCW * hr)</v>
      </c>
      <c r="G1" t="str">
        <f>Rate_Calculations_exclude_0hr!K1</f>
        <v>3hpacid_secretion_rates (mmol/gDCW * hr)</v>
      </c>
      <c r="H1" t="str">
        <f>Rate_Calculations_exclude_0hr!P1</f>
        <v>ethanol_uptake_rates (mmol/gDCW * hr)</v>
      </c>
      <c r="I1" t="str">
        <f>Rate_Calculations_exclude_0hr!U1</f>
        <v>erythritol_secretion_rates (mmol/gDCW * hr)</v>
      </c>
      <c r="J1" t="str">
        <f>Rate_Calculations_exclude_0hr!Z1</f>
        <v>citricacid_uptake_rates (mmol/gDCW * hr)</v>
      </c>
    </row>
    <row r="2" spans="1:10" x14ac:dyDescent="0.2">
      <c r="A2" t="s">
        <v>0</v>
      </c>
      <c r="B2" t="s">
        <v>102</v>
      </c>
      <c r="C2" t="s">
        <v>9</v>
      </c>
      <c r="D2" t="s">
        <v>174</v>
      </c>
      <c r="F2">
        <f>Rate_Calculations_exclude_0hr!F3</f>
        <v>3.8249335954974004</v>
      </c>
      <c r="G2">
        <f>Rate_Calculations_exclude_0hr!K3</f>
        <v>0</v>
      </c>
      <c r="H2">
        <f>Rate_Calculations_exclude_0hr!P3</f>
        <v>0.79261610591939902</v>
      </c>
      <c r="I2">
        <f>Rate_Calculations_exclude_0hr!U3</f>
        <v>3.4066635526845417E-3</v>
      </c>
      <c r="J2">
        <f>Rate_Calculations_exclude_0hr!Z3</f>
        <v>1.3740098186399909E-2</v>
      </c>
    </row>
    <row r="3" spans="1:10" x14ac:dyDescent="0.2">
      <c r="A3" t="s">
        <v>1</v>
      </c>
      <c r="B3" t="s">
        <v>103</v>
      </c>
      <c r="C3" t="s">
        <v>9</v>
      </c>
      <c r="D3" t="s">
        <v>174</v>
      </c>
      <c r="F3">
        <f>Rate_Calculations_exclude_0hr!F4</f>
        <v>3.5572463211537357</v>
      </c>
      <c r="G3">
        <f>Rate_Calculations_exclude_0hr!K4</f>
        <v>0</v>
      </c>
      <c r="H3">
        <f>Rate_Calculations_exclude_0hr!P4</f>
        <v>0.67801162518914071</v>
      </c>
      <c r="I3">
        <f>Rate_Calculations_exclude_0hr!U4</f>
        <v>1.2109325646403052E-2</v>
      </c>
      <c r="J3">
        <f>Rate_Calculations_exclude_0hr!Z4</f>
        <v>9.9792540060924424E-3</v>
      </c>
    </row>
    <row r="4" spans="1:10" x14ac:dyDescent="0.2">
      <c r="A4" t="s">
        <v>2</v>
      </c>
      <c r="B4" t="s">
        <v>104</v>
      </c>
      <c r="C4" t="s">
        <v>9</v>
      </c>
      <c r="D4" t="s">
        <v>174</v>
      </c>
      <c r="F4">
        <f>Rate_Calculations_exclude_0hr!F5</f>
        <v>3.4154685467004753</v>
      </c>
      <c r="G4">
        <f>Rate_Calculations_exclude_0hr!K5</f>
        <v>0</v>
      </c>
      <c r="H4">
        <f>Rate_Calculations_exclude_0hr!P5</f>
        <v>1.0805347475246894</v>
      </c>
      <c r="I4">
        <f>Rate_Calculations_exclude_0hr!U5</f>
        <v>1.0233669816604694E-2</v>
      </c>
      <c r="J4">
        <f>Rate_Calculations_exclude_0hr!Z5</f>
        <v>9.554367395251737E-3</v>
      </c>
    </row>
    <row r="5" spans="1:10" x14ac:dyDescent="0.2">
      <c r="A5" t="s">
        <v>33</v>
      </c>
      <c r="B5" t="s">
        <v>105</v>
      </c>
      <c r="C5" t="s">
        <v>10</v>
      </c>
      <c r="D5" t="s">
        <v>175</v>
      </c>
      <c r="F5">
        <f>Rate_Calculations_exclude_0hr!F6</f>
        <v>5.9285386321398965</v>
      </c>
      <c r="G5">
        <f>Rate_Calculations_exclude_0hr!K6</f>
        <v>2.0403500510331205</v>
      </c>
      <c r="H5">
        <f>Rate_Calculations_exclude_0hr!P6</f>
        <v>0.35273926108634784</v>
      </c>
      <c r="I5">
        <f>Rate_Calculations_exclude_0hr!U6</f>
        <v>2.2627729894437468E-2</v>
      </c>
      <c r="J5">
        <f>Rate_Calculations_exclude_0hr!Z6</f>
        <v>-1.3119387027008174E-3</v>
      </c>
    </row>
    <row r="6" spans="1:10" x14ac:dyDescent="0.2">
      <c r="A6" t="s">
        <v>34</v>
      </c>
      <c r="B6" t="s">
        <v>106</v>
      </c>
      <c r="C6" t="s">
        <v>10</v>
      </c>
      <c r="D6" t="s">
        <v>175</v>
      </c>
      <c r="F6">
        <f>Rate_Calculations_exclude_0hr!F7</f>
        <v>5.7920727152589011</v>
      </c>
      <c r="G6">
        <f>Rate_Calculations_exclude_0hr!K7</f>
        <v>2.0992507583342737</v>
      </c>
      <c r="H6">
        <f>Rate_Calculations_exclude_0hr!P7</f>
        <v>0.53926527433622484</v>
      </c>
      <c r="I6">
        <f>Rate_Calculations_exclude_0hr!U7</f>
        <v>5.3081900199724403E-3</v>
      </c>
      <c r="J6">
        <f>Rate_Calculations_exclude_0hr!Z7</f>
        <v>-2.9345446974146016E-3</v>
      </c>
    </row>
    <row r="7" spans="1:10" x14ac:dyDescent="0.2">
      <c r="A7" t="s">
        <v>35</v>
      </c>
      <c r="B7" t="s">
        <v>107</v>
      </c>
      <c r="C7" t="s">
        <v>10</v>
      </c>
      <c r="D7" t="s">
        <v>175</v>
      </c>
      <c r="F7">
        <f>Rate_Calculations_exclude_0hr!F8</f>
        <v>6.361505960337027</v>
      </c>
      <c r="G7">
        <f>Rate_Calculations_exclude_0hr!K8</f>
        <v>2.1628425807471281</v>
      </c>
      <c r="H7">
        <f>Rate_Calculations_exclude_0hr!P8</f>
        <v>0.19048297467036909</v>
      </c>
      <c r="I7">
        <f>Rate_Calculations_exclude_0hr!U8</f>
        <v>1.8074119254838542E-2</v>
      </c>
      <c r="J7">
        <f>Rate_Calculations_exclude_0hr!Z8</f>
        <v>2.1340597211761151E-3</v>
      </c>
    </row>
    <row r="8" spans="1:10" x14ac:dyDescent="0.2">
      <c r="A8" t="s">
        <v>36</v>
      </c>
      <c r="B8" t="s">
        <v>108</v>
      </c>
      <c r="C8" t="s">
        <v>11</v>
      </c>
      <c r="D8" t="s">
        <v>176</v>
      </c>
      <c r="F8">
        <f>Rate_Calculations_exclude_0hr!F9</f>
        <v>6.0353892359087595</v>
      </c>
      <c r="G8">
        <f>Rate_Calculations_exclude_0hr!K9</f>
        <v>3.3785054525164018</v>
      </c>
      <c r="H8">
        <f>Rate_Calculations_exclude_0hr!P9</f>
        <v>0.54262068524397189</v>
      </c>
      <c r="I8">
        <f>Rate_Calculations_exclude_0hr!U9</f>
        <v>3.5116948819320065E-2</v>
      </c>
      <c r="J8">
        <f>Rate_Calculations_exclude_0hr!Z9</f>
        <v>2.5140810391712721E-2</v>
      </c>
    </row>
    <row r="9" spans="1:10" x14ac:dyDescent="0.2">
      <c r="A9" t="s">
        <v>37</v>
      </c>
      <c r="B9" t="s">
        <v>109</v>
      </c>
      <c r="C9" t="s">
        <v>11</v>
      </c>
      <c r="D9" t="s">
        <v>176</v>
      </c>
      <c r="F9">
        <f>Rate_Calculations_exclude_0hr!F10</f>
        <v>6.1509031663887557</v>
      </c>
      <c r="G9">
        <f>Rate_Calculations_exclude_0hr!K10</f>
        <v>3.0905572939331529</v>
      </c>
      <c r="H9">
        <f>Rate_Calculations_exclude_0hr!P10</f>
        <v>0.67364396104242386</v>
      </c>
      <c r="I9">
        <f>Rate_Calculations_exclude_0hr!U10</f>
        <v>4.4421482710177825E-2</v>
      </c>
      <c r="J9">
        <f>Rate_Calculations_exclude_0hr!Z10</f>
        <v>3.2356324114139239E-2</v>
      </c>
    </row>
    <row r="10" spans="1:10" x14ac:dyDescent="0.2">
      <c r="A10" t="s">
        <v>38</v>
      </c>
      <c r="B10" t="s">
        <v>110</v>
      </c>
      <c r="C10" t="s">
        <v>11</v>
      </c>
      <c r="D10" t="s">
        <v>176</v>
      </c>
      <c r="F10">
        <f>Rate_Calculations_exclude_0hr!F11</f>
        <v>5.683479104653558</v>
      </c>
      <c r="G10">
        <f>Rate_Calculations_exclude_0hr!K11</f>
        <v>2.9580889588585717</v>
      </c>
      <c r="H10">
        <f>Rate_Calculations_exclude_0hr!P11</f>
        <v>0.65256910725922646</v>
      </c>
      <c r="I10">
        <f>Rate_Calculations_exclude_0hr!U11</f>
        <v>5.4086227755201104E-2</v>
      </c>
      <c r="J10">
        <f>Rate_Calculations_exclude_0hr!Z11</f>
        <v>3.4380808362724932E-2</v>
      </c>
    </row>
    <row r="11" spans="1:10" x14ac:dyDescent="0.2">
      <c r="A11" t="s">
        <v>39</v>
      </c>
      <c r="B11" t="s">
        <v>111</v>
      </c>
      <c r="C11" t="s">
        <v>12</v>
      </c>
      <c r="D11" t="s">
        <v>177</v>
      </c>
      <c r="F11">
        <f>Rate_Calculations_exclude_0hr!F12</f>
        <v>7.5294919228493402</v>
      </c>
      <c r="G11">
        <f>Rate_Calculations_exclude_0hr!K12</f>
        <v>5.7370780615527162</v>
      </c>
      <c r="H11">
        <f>Rate_Calculations_exclude_0hr!P12</f>
        <v>0.57966160616129025</v>
      </c>
      <c r="I11">
        <f>Rate_Calculations_exclude_0hr!U12</f>
        <v>7.4444851240722851E-2</v>
      </c>
      <c r="J11">
        <f>Rate_Calculations_exclude_0hr!Z12</f>
        <v>2.8448991951254079E-2</v>
      </c>
    </row>
    <row r="12" spans="1:10" x14ac:dyDescent="0.2">
      <c r="A12" t="s">
        <v>40</v>
      </c>
      <c r="B12" t="s">
        <v>112</v>
      </c>
      <c r="C12" t="s">
        <v>12</v>
      </c>
      <c r="D12" t="s">
        <v>177</v>
      </c>
      <c r="F12">
        <f>Rate_Calculations_exclude_0hr!F13</f>
        <v>6.2857923104373441</v>
      </c>
      <c r="G12">
        <f>Rate_Calculations_exclude_0hr!K13</f>
        <v>4.6011682277601569</v>
      </c>
      <c r="H12">
        <f>Rate_Calculations_exclude_0hr!P13</f>
        <v>0.76952624365741229</v>
      </c>
      <c r="I12">
        <f>Rate_Calculations_exclude_0hr!U13</f>
        <v>3.9471894250131465E-2</v>
      </c>
      <c r="J12">
        <f>Rate_Calculations_exclude_0hr!Z13</f>
        <v>3.6527749508983361E-2</v>
      </c>
    </row>
    <row r="13" spans="1:10" x14ac:dyDescent="0.2">
      <c r="A13" t="s">
        <v>41</v>
      </c>
      <c r="B13" t="s">
        <v>113</v>
      </c>
      <c r="C13" t="s">
        <v>12</v>
      </c>
      <c r="D13" t="s">
        <v>177</v>
      </c>
      <c r="F13">
        <f>Rate_Calculations_exclude_0hr!F14</f>
        <v>6.4077350407691993</v>
      </c>
      <c r="G13">
        <f>Rate_Calculations_exclude_0hr!K14</f>
        <v>5.6336384793256675</v>
      </c>
      <c r="H13">
        <f>Rate_Calculations_exclude_0hr!P14</f>
        <v>0.81531569910584367</v>
      </c>
      <c r="I13">
        <f>Rate_Calculations_exclude_0hr!U14</f>
        <v>8.748741326326856E-2</v>
      </c>
      <c r="J13">
        <f>Rate_Calculations_exclude_0hr!Z14</f>
        <v>2.5487303261574227E-2</v>
      </c>
    </row>
    <row r="14" spans="1:10" x14ac:dyDescent="0.2">
      <c r="A14" t="s">
        <v>42</v>
      </c>
      <c r="B14" t="s">
        <v>114</v>
      </c>
      <c r="C14" t="s">
        <v>13</v>
      </c>
      <c r="D14" t="s">
        <v>178</v>
      </c>
      <c r="F14">
        <f>Rate_Calculations_exclude_0hr!F15</f>
        <v>7.9621068690271457</v>
      </c>
      <c r="G14">
        <f>Rate_Calculations_exclude_0hr!K15</f>
        <v>6.693842719429167</v>
      </c>
      <c r="H14">
        <f>Rate_Calculations_exclude_0hr!P15</f>
        <v>1.2372551174950996</v>
      </c>
      <c r="I14">
        <f>Rate_Calculations_exclude_0hr!U15</f>
        <v>1.2941132714932821E-2</v>
      </c>
      <c r="J14">
        <f>Rate_Calculations_exclude_0hr!Z15</f>
        <v>0</v>
      </c>
    </row>
    <row r="15" spans="1:10" x14ac:dyDescent="0.2">
      <c r="A15" t="s">
        <v>43</v>
      </c>
      <c r="B15" t="s">
        <v>115</v>
      </c>
      <c r="C15" t="s">
        <v>13</v>
      </c>
      <c r="D15" t="s">
        <v>178</v>
      </c>
      <c r="F15">
        <f>Rate_Calculations_exclude_0hr!F16</f>
        <v>6.6996774228751601</v>
      </c>
      <c r="G15">
        <f>Rate_Calculations_exclude_0hr!K16</f>
        <v>6.3714389815399537</v>
      </c>
      <c r="H15">
        <f>Rate_Calculations_exclude_0hr!P16</f>
        <v>1.0763418919070578</v>
      </c>
      <c r="I15">
        <f>Rate_Calculations_exclude_0hr!U16</f>
        <v>1.7277309229026809E-2</v>
      </c>
      <c r="J15">
        <f>Rate_Calculations_exclude_0hr!Z16</f>
        <v>0</v>
      </c>
    </row>
    <row r="16" spans="1:10" x14ac:dyDescent="0.2">
      <c r="A16" t="s">
        <v>44</v>
      </c>
      <c r="B16" t="s">
        <v>116</v>
      </c>
      <c r="C16" t="s">
        <v>13</v>
      </c>
      <c r="D16" t="s">
        <v>178</v>
      </c>
      <c r="F16">
        <f>Rate_Calculations_exclude_0hr!F17</f>
        <v>8.5629365344031765</v>
      </c>
      <c r="G16">
        <f>Rate_Calculations_exclude_0hr!K17</f>
        <v>7.2751500873421469</v>
      </c>
      <c r="H16">
        <f>Rate_Calculations_exclude_0hr!P17</f>
        <v>1.1648699306691013</v>
      </c>
      <c r="I16">
        <f>Rate_Calculations_exclude_0hr!U17</f>
        <v>2.3991812489562201E-2</v>
      </c>
      <c r="J16">
        <f>Rate_Calculations_exclude_0hr!Z17</f>
        <v>1.9880523244321477E-2</v>
      </c>
    </row>
    <row r="17" spans="1:10" x14ac:dyDescent="0.2">
      <c r="A17" t="s">
        <v>45</v>
      </c>
      <c r="B17" t="s">
        <v>117</v>
      </c>
      <c r="C17" t="s">
        <v>14</v>
      </c>
      <c r="D17" t="s">
        <v>179</v>
      </c>
      <c r="F17">
        <f>Rate_Calculations_exclude_0hr!F18</f>
        <v>4.6852978692189575</v>
      </c>
      <c r="G17">
        <f>Rate_Calculations_exclude_0hr!K18</f>
        <v>3.1050993208614215</v>
      </c>
      <c r="H17">
        <f>Rate_Calculations_exclude_0hr!P18</f>
        <v>0.4917834077560026</v>
      </c>
      <c r="I17">
        <f>Rate_Calculations_exclude_0hr!U18</f>
        <v>8.2393185229158492E-2</v>
      </c>
      <c r="J17">
        <f>Rate_Calculations_exclude_0hr!Z18</f>
        <v>1.0887329959125037E-3</v>
      </c>
    </row>
    <row r="18" spans="1:10" x14ac:dyDescent="0.2">
      <c r="A18" t="s">
        <v>46</v>
      </c>
      <c r="B18" t="s">
        <v>118</v>
      </c>
      <c r="C18" t="s">
        <v>14</v>
      </c>
      <c r="D18" t="s">
        <v>179</v>
      </c>
      <c r="F18">
        <f>Rate_Calculations_exclude_0hr!F19</f>
        <v>5.6182199259002878</v>
      </c>
      <c r="G18">
        <f>Rate_Calculations_exclude_0hr!K19</f>
        <v>3.1106071032172955</v>
      </c>
      <c r="H18">
        <f>Rate_Calculations_exclude_0hr!P19</f>
        <v>0.49630298555958702</v>
      </c>
      <c r="I18">
        <f>Rate_Calculations_exclude_0hr!U19</f>
        <v>0.12814082267185292</v>
      </c>
      <c r="J18">
        <f>Rate_Calculations_exclude_0hr!Z19</f>
        <v>1.3127267146085192E-2</v>
      </c>
    </row>
    <row r="19" spans="1:10" x14ac:dyDescent="0.2">
      <c r="A19" t="s">
        <v>47</v>
      </c>
      <c r="B19" t="s">
        <v>119</v>
      </c>
      <c r="C19" t="s">
        <v>14</v>
      </c>
      <c r="D19" t="s">
        <v>179</v>
      </c>
      <c r="F19">
        <f>Rate_Calculations_exclude_0hr!F20</f>
        <v>5.5427755495285336</v>
      </c>
      <c r="G19">
        <f>Rate_Calculations_exclude_0hr!K20</f>
        <v>2.7463610069728723</v>
      </c>
      <c r="H19">
        <f>Rate_Calculations_exclude_0hr!P20</f>
        <v>0.56967081201935676</v>
      </c>
      <c r="I19">
        <f>Rate_Calculations_exclude_0hr!U20</f>
        <v>8.7872384477389806E-2</v>
      </c>
      <c r="J19">
        <f>Rate_Calculations_exclude_0hr!Z20</f>
        <v>-1.6020494035807399E-3</v>
      </c>
    </row>
    <row r="20" spans="1:10" x14ac:dyDescent="0.2">
      <c r="A20" t="s">
        <v>48</v>
      </c>
      <c r="B20" t="s">
        <v>120</v>
      </c>
      <c r="C20" t="s">
        <v>15</v>
      </c>
      <c r="D20" t="s">
        <v>180</v>
      </c>
      <c r="F20">
        <f>Rate_Calculations_exclude_0hr!F21</f>
        <v>5.098403069672754</v>
      </c>
      <c r="G20">
        <f>Rate_Calculations_exclude_0hr!K21</f>
        <v>4.5861035949922799</v>
      </c>
      <c r="H20">
        <f>Rate_Calculations_exclude_0hr!P21</f>
        <v>0.59914266018496909</v>
      </c>
      <c r="I20">
        <f>Rate_Calculations_exclude_0hr!U21</f>
        <v>6.0219134117176734E-2</v>
      </c>
      <c r="J20">
        <f>Rate_Calculations_exclude_0hr!Z21</f>
        <v>3.6280824429691751E-2</v>
      </c>
    </row>
    <row r="21" spans="1:10" x14ac:dyDescent="0.2">
      <c r="A21" t="s">
        <v>49</v>
      </c>
      <c r="B21" t="s">
        <v>121</v>
      </c>
      <c r="C21" t="s">
        <v>15</v>
      </c>
      <c r="D21" t="s">
        <v>180</v>
      </c>
      <c r="F21">
        <f>Rate_Calculations_exclude_0hr!F22</f>
        <v>6.2740346563899898</v>
      </c>
      <c r="G21">
        <f>Rate_Calculations_exclude_0hr!K22</f>
        <v>5.9700229532178959</v>
      </c>
      <c r="H21">
        <f>Rate_Calculations_exclude_0hr!P22</f>
        <v>0.48364222614954927</v>
      </c>
      <c r="I21">
        <f>Rate_Calculations_exclude_0hr!U22</f>
        <v>4.0290295126919978E-2</v>
      </c>
      <c r="J21">
        <f>Rate_Calculations_exclude_0hr!Z22</f>
        <v>0</v>
      </c>
    </row>
    <row r="22" spans="1:10" x14ac:dyDescent="0.2">
      <c r="A22" t="s">
        <v>50</v>
      </c>
      <c r="B22" t="s">
        <v>122</v>
      </c>
      <c r="C22" t="s">
        <v>15</v>
      </c>
      <c r="D22" t="s">
        <v>180</v>
      </c>
      <c r="F22">
        <f>Rate_Calculations_exclude_0hr!F23</f>
        <v>5.7816734267778784</v>
      </c>
      <c r="G22">
        <f>Rate_Calculations_exclude_0hr!K23</f>
        <v>5.1875357114972891</v>
      </c>
      <c r="H22">
        <f>Rate_Calculations_exclude_0hr!P23</f>
        <v>0.58350245793512834</v>
      </c>
      <c r="I22">
        <f>Rate_Calculations_exclude_0hr!U23</f>
        <v>3.8707233312953157E-2</v>
      </c>
      <c r="J22">
        <f>Rate_Calculations_exclude_0hr!Z23</f>
        <v>0</v>
      </c>
    </row>
    <row r="23" spans="1:10" x14ac:dyDescent="0.2">
      <c r="A23" t="s">
        <v>51</v>
      </c>
      <c r="B23" t="s">
        <v>123</v>
      </c>
      <c r="C23" t="s">
        <v>16</v>
      </c>
      <c r="D23" t="s">
        <v>181</v>
      </c>
      <c r="F23">
        <f>Rate_Calculations_exclude_0hr!F24</f>
        <v>5.759327989357109</v>
      </c>
      <c r="G23">
        <f>Rate_Calculations_exclude_0hr!K24</f>
        <v>4.2270335139985002</v>
      </c>
      <c r="H23">
        <f>Rate_Calculations_exclude_0hr!P24</f>
        <v>0.50351757771530159</v>
      </c>
      <c r="I23">
        <f>Rate_Calculations_exclude_0hr!U24</f>
        <v>6.4939460493242201E-2</v>
      </c>
      <c r="J23">
        <f>Rate_Calculations_exclude_0hr!Z24</f>
        <v>0</v>
      </c>
    </row>
    <row r="24" spans="1:10" x14ac:dyDescent="0.2">
      <c r="A24" t="s">
        <v>52</v>
      </c>
      <c r="B24" t="s">
        <v>124</v>
      </c>
      <c r="C24" t="s">
        <v>16</v>
      </c>
      <c r="D24" t="s">
        <v>181</v>
      </c>
      <c r="F24">
        <f>Rate_Calculations_exclude_0hr!F25</f>
        <v>4.8754295881021452</v>
      </c>
      <c r="G24">
        <f>Rate_Calculations_exclude_0hr!K25</f>
        <v>3.8251616519762504</v>
      </c>
      <c r="H24">
        <f>Rate_Calculations_exclude_0hr!P25</f>
        <v>0.6836022432952491</v>
      </c>
      <c r="I24">
        <f>Rate_Calculations_exclude_0hr!U25</f>
        <v>5.5275093879612436E-2</v>
      </c>
      <c r="J24">
        <f>Rate_Calculations_exclude_0hr!Z25</f>
        <v>0</v>
      </c>
    </row>
    <row r="25" spans="1:10" x14ac:dyDescent="0.2">
      <c r="A25" t="s">
        <v>53</v>
      </c>
      <c r="B25" t="s">
        <v>125</v>
      </c>
      <c r="C25" t="s">
        <v>16</v>
      </c>
      <c r="D25" t="s">
        <v>181</v>
      </c>
      <c r="F25">
        <f>Rate_Calculations_exclude_0hr!F26</f>
        <v>5.9981487532506481</v>
      </c>
      <c r="G25">
        <f>Rate_Calculations_exclude_0hr!K26</f>
        <v>5.8655402879770895</v>
      </c>
      <c r="H25">
        <f>Rate_Calculations_exclude_0hr!P26</f>
        <v>0.97964826166644259</v>
      </c>
      <c r="I25">
        <f>Rate_Calculations_exclude_0hr!U26</f>
        <v>8.7980830262074969E-2</v>
      </c>
      <c r="J25">
        <f>Rate_Calculations_exclude_0hr!Z26</f>
        <v>0</v>
      </c>
    </row>
    <row r="26" spans="1:10" x14ac:dyDescent="0.2">
      <c r="A26" t="s">
        <v>54</v>
      </c>
      <c r="B26" t="s">
        <v>126</v>
      </c>
      <c r="C26" t="s">
        <v>17</v>
      </c>
      <c r="D26" t="s">
        <v>182</v>
      </c>
      <c r="F26">
        <f>Rate_Calculations_exclude_0hr!F27</f>
        <v>6.8019018280946657</v>
      </c>
      <c r="G26">
        <f>Rate_Calculations_exclude_0hr!K27</f>
        <v>4.3683874263782458</v>
      </c>
      <c r="H26">
        <f>Rate_Calculations_exclude_0hr!P27</f>
        <v>0.73851002141816369</v>
      </c>
      <c r="I26">
        <f>Rate_Calculations_exclude_0hr!U27</f>
        <v>7.4020761896182535E-2</v>
      </c>
      <c r="J26">
        <f>Rate_Calculations_exclude_0hr!Z27</f>
        <v>0</v>
      </c>
    </row>
    <row r="27" spans="1:10" x14ac:dyDescent="0.2">
      <c r="A27" t="s">
        <v>55</v>
      </c>
      <c r="B27" t="s">
        <v>127</v>
      </c>
      <c r="C27" t="s">
        <v>17</v>
      </c>
      <c r="D27" t="s">
        <v>182</v>
      </c>
      <c r="F27">
        <f>Rate_Calculations_exclude_0hr!F28</f>
        <v>5.2072252413021305</v>
      </c>
      <c r="G27">
        <f>Rate_Calculations_exclude_0hr!K28</f>
        <v>4.1001136105466873</v>
      </c>
      <c r="H27">
        <f>Rate_Calculations_exclude_0hr!P28</f>
        <v>0.9341356387716474</v>
      </c>
      <c r="I27">
        <f>Rate_Calculations_exclude_0hr!U28</f>
        <v>8.0056097581274105E-2</v>
      </c>
      <c r="J27">
        <f>Rate_Calculations_exclude_0hr!Z28</f>
        <v>0</v>
      </c>
    </row>
    <row r="28" spans="1:10" x14ac:dyDescent="0.2">
      <c r="A28" t="s">
        <v>56</v>
      </c>
      <c r="B28" t="s">
        <v>128</v>
      </c>
      <c r="C28" t="s">
        <v>17</v>
      </c>
      <c r="D28" t="s">
        <v>182</v>
      </c>
      <c r="F28">
        <f>Rate_Calculations_exclude_0hr!F29</f>
        <v>6.5727958998021725</v>
      </c>
      <c r="G28">
        <f>Rate_Calculations_exclude_0hr!K29</f>
        <v>4.2387246463404669</v>
      </c>
      <c r="H28">
        <f>Rate_Calculations_exclude_0hr!P29</f>
        <v>0.68140197958700244</v>
      </c>
      <c r="I28">
        <f>Rate_Calculations_exclude_0hr!U29</f>
        <v>6.5879063192727932E-2</v>
      </c>
      <c r="J28">
        <f>Rate_Calculations_exclude_0hr!Z29</f>
        <v>0</v>
      </c>
    </row>
    <row r="29" spans="1:10" x14ac:dyDescent="0.2">
      <c r="A29" t="s">
        <v>57</v>
      </c>
      <c r="B29" t="s">
        <v>129</v>
      </c>
      <c r="C29" t="s">
        <v>18</v>
      </c>
      <c r="D29" t="s">
        <v>183</v>
      </c>
      <c r="F29">
        <f>Rate_Calculations_exclude_0hr!F30</f>
        <v>5.6596029986536633</v>
      </c>
      <c r="G29">
        <f>Rate_Calculations_exclude_0hr!K30</f>
        <v>4.6397516258831581</v>
      </c>
      <c r="H29">
        <f>Rate_Calculations_exclude_0hr!P30</f>
        <v>0</v>
      </c>
      <c r="I29">
        <f>Rate_Calculations_exclude_0hr!U30</f>
        <v>5.7671544500875756E-2</v>
      </c>
      <c r="J29">
        <f>Rate_Calculations_exclude_0hr!Z30</f>
        <v>0</v>
      </c>
    </row>
    <row r="30" spans="1:10" x14ac:dyDescent="0.2">
      <c r="A30" t="s">
        <v>58</v>
      </c>
      <c r="B30" t="s">
        <v>130</v>
      </c>
      <c r="C30" t="s">
        <v>18</v>
      </c>
      <c r="D30" t="s">
        <v>183</v>
      </c>
      <c r="F30">
        <f>Rate_Calculations_exclude_0hr!F31</f>
        <v>7.3127321043669218</v>
      </c>
      <c r="G30">
        <f>Rate_Calculations_exclude_0hr!K31</f>
        <v>5.5973298872759818</v>
      </c>
      <c r="H30">
        <f>Rate_Calculations_exclude_0hr!P31</f>
        <v>0</v>
      </c>
      <c r="I30">
        <f>Rate_Calculations_exclude_0hr!U31</f>
        <v>5.6851966250388068E-2</v>
      </c>
      <c r="J30">
        <f>Rate_Calculations_exclude_0hr!Z31</f>
        <v>0</v>
      </c>
    </row>
    <row r="31" spans="1:10" x14ac:dyDescent="0.2">
      <c r="A31" t="s">
        <v>59</v>
      </c>
      <c r="B31" t="s">
        <v>131</v>
      </c>
      <c r="C31" t="s">
        <v>18</v>
      </c>
      <c r="D31" t="s">
        <v>183</v>
      </c>
      <c r="F31">
        <f>Rate_Calculations_exclude_0hr!F32</f>
        <v>3.4788222313052897</v>
      </c>
      <c r="G31">
        <f>Rate_Calculations_exclude_0hr!K32</f>
        <v>3.3795908003159063</v>
      </c>
      <c r="H31">
        <f>Rate_Calculations_exclude_0hr!P32</f>
        <v>0</v>
      </c>
      <c r="I31">
        <f>Rate_Calculations_exclude_0hr!U32</f>
        <v>4.3894828399151736E-2</v>
      </c>
      <c r="J31">
        <f>Rate_Calculations_exclude_0hr!Z32</f>
        <v>0</v>
      </c>
    </row>
    <row r="32" spans="1:10" x14ac:dyDescent="0.2">
      <c r="A32" t="s">
        <v>60</v>
      </c>
      <c r="B32" t="s">
        <v>132</v>
      </c>
      <c r="C32" t="s">
        <v>19</v>
      </c>
      <c r="D32" t="s">
        <v>184</v>
      </c>
      <c r="F32">
        <f>Rate_Calculations_exclude_0hr!F33</f>
        <v>6.5883678713897114</v>
      </c>
      <c r="G32">
        <f>Rate_Calculations_exclude_0hr!K33</f>
        <v>3.9105746648513611</v>
      </c>
      <c r="H32">
        <f>Rate_Calculations_exclude_0hr!P33</f>
        <v>0.41334229181257043</v>
      </c>
      <c r="I32">
        <f>Rate_Calculations_exclude_0hr!U33</f>
        <v>0.13532357884780788</v>
      </c>
      <c r="J32">
        <f>Rate_Calculations_exclude_0hr!Z33</f>
        <v>-1.7808988380582522E-2</v>
      </c>
    </row>
    <row r="33" spans="1:10" x14ac:dyDescent="0.2">
      <c r="A33" t="s">
        <v>61</v>
      </c>
      <c r="B33" t="s">
        <v>133</v>
      </c>
      <c r="C33" t="s">
        <v>19</v>
      </c>
      <c r="D33" t="s">
        <v>184</v>
      </c>
      <c r="F33">
        <f>Rate_Calculations_exclude_0hr!F34</f>
        <v>7.4547269277662283</v>
      </c>
      <c r="G33">
        <f>Rate_Calculations_exclude_0hr!K34</f>
        <v>3.5880637842858136</v>
      </c>
      <c r="H33">
        <f>Rate_Calculations_exclude_0hr!P34</f>
        <v>0.50376222085060596</v>
      </c>
      <c r="I33">
        <f>Rate_Calculations_exclude_0hr!U34</f>
        <v>0.11198662101862476</v>
      </c>
      <c r="J33">
        <f>Rate_Calculations_exclude_0hr!Z34</f>
        <v>-2.0517958435900284E-2</v>
      </c>
    </row>
    <row r="34" spans="1:10" x14ac:dyDescent="0.2">
      <c r="A34" t="s">
        <v>62</v>
      </c>
      <c r="B34" t="s">
        <v>134</v>
      </c>
      <c r="C34" t="s">
        <v>19</v>
      </c>
      <c r="D34" t="s">
        <v>184</v>
      </c>
      <c r="F34">
        <f>Rate_Calculations_exclude_0hr!F35</f>
        <v>7.0632561552006745</v>
      </c>
      <c r="G34">
        <f>Rate_Calculations_exclude_0hr!K35</f>
        <v>4.064556613130442</v>
      </c>
      <c r="H34">
        <f>Rate_Calculations_exclude_0hr!P35</f>
        <v>0.51116148209027423</v>
      </c>
      <c r="I34">
        <f>Rate_Calculations_exclude_0hr!U35</f>
        <v>7.0182413076004091E-2</v>
      </c>
      <c r="J34">
        <f>Rate_Calculations_exclude_0hr!Z35</f>
        <v>-1.8109390842001558E-2</v>
      </c>
    </row>
    <row r="35" spans="1:10" x14ac:dyDescent="0.2">
      <c r="A35" t="s">
        <v>63</v>
      </c>
      <c r="B35" t="s">
        <v>135</v>
      </c>
      <c r="C35" t="s">
        <v>20</v>
      </c>
      <c r="D35" t="s">
        <v>185</v>
      </c>
      <c r="F35">
        <f>Rate_Calculations_exclude_0hr!F36</f>
        <v>7.4609064787819479</v>
      </c>
      <c r="G35">
        <f>Rate_Calculations_exclude_0hr!K36</f>
        <v>3.8365734164769512</v>
      </c>
      <c r="H35">
        <f>Rate_Calculations_exclude_0hr!P36</f>
        <v>0.5809247849761453</v>
      </c>
      <c r="I35">
        <f>Rate_Calculations_exclude_0hr!U36</f>
        <v>0.12868124789464011</v>
      </c>
      <c r="J35">
        <f>Rate_Calculations_exclude_0hr!Z36</f>
        <v>-1.5698209799281326E-2</v>
      </c>
    </row>
    <row r="36" spans="1:10" x14ac:dyDescent="0.2">
      <c r="A36" t="s">
        <v>64</v>
      </c>
      <c r="B36" t="s">
        <v>136</v>
      </c>
      <c r="C36" t="s">
        <v>20</v>
      </c>
      <c r="D36" t="s">
        <v>185</v>
      </c>
      <c r="F36">
        <f>Rate_Calculations_exclude_0hr!F37</f>
        <v>7.8994440960998276</v>
      </c>
      <c r="G36">
        <f>Rate_Calculations_exclude_0hr!K37</f>
        <v>3.1343428883780207</v>
      </c>
      <c r="H36">
        <f>Rate_Calculations_exclude_0hr!P37</f>
        <v>0.43597809183683212</v>
      </c>
      <c r="I36">
        <f>Rate_Calculations_exclude_0hr!U37</f>
        <v>9.7872015689452821E-2</v>
      </c>
      <c r="J36">
        <f>Rate_Calculations_exclude_0hr!Z37</f>
        <v>-2.3048849890716393E-2</v>
      </c>
    </row>
    <row r="37" spans="1:10" x14ac:dyDescent="0.2">
      <c r="A37" t="s">
        <v>65</v>
      </c>
      <c r="B37" t="s">
        <v>137</v>
      </c>
      <c r="C37" t="s">
        <v>20</v>
      </c>
      <c r="D37" t="s">
        <v>185</v>
      </c>
      <c r="F37">
        <f>Rate_Calculations_exclude_0hr!F38</f>
        <v>7.039057522787453</v>
      </c>
      <c r="G37">
        <f>Rate_Calculations_exclude_0hr!K38</f>
        <v>3.0129611450984819</v>
      </c>
      <c r="H37">
        <f>Rate_Calculations_exclude_0hr!P38</f>
        <v>0.50569432784279067</v>
      </c>
      <c r="I37">
        <f>Rate_Calculations_exclude_0hr!U38</f>
        <v>0.10232960616875457</v>
      </c>
      <c r="J37">
        <f>Rate_Calculations_exclude_0hr!Z38</f>
        <v>-1.9838637864705366E-2</v>
      </c>
    </row>
    <row r="38" spans="1:10" x14ac:dyDescent="0.2">
      <c r="A38" t="s">
        <v>66</v>
      </c>
      <c r="B38" t="s">
        <v>138</v>
      </c>
      <c r="C38" t="s">
        <v>21</v>
      </c>
      <c r="D38" t="s">
        <v>186</v>
      </c>
      <c r="F38">
        <f>Rate_Calculations_exclude_0hr!F39</f>
        <v>6.7368402294783021</v>
      </c>
      <c r="G38">
        <f>Rate_Calculations_exclude_0hr!K39</f>
        <v>4.2860938607852299</v>
      </c>
      <c r="H38">
        <f>Rate_Calculations_exclude_0hr!P39</f>
        <v>0.54494879936655172</v>
      </c>
      <c r="I38">
        <f>Rate_Calculations_exclude_0hr!U39</f>
        <v>5.1863323208839289E-2</v>
      </c>
      <c r="J38">
        <f>Rate_Calculations_exclude_0hr!Z39</f>
        <v>0</v>
      </c>
    </row>
    <row r="39" spans="1:10" x14ac:dyDescent="0.2">
      <c r="A39" t="s">
        <v>67</v>
      </c>
      <c r="B39" t="s">
        <v>139</v>
      </c>
      <c r="C39" t="s">
        <v>21</v>
      </c>
      <c r="D39" t="s">
        <v>186</v>
      </c>
      <c r="F39">
        <f>Rate_Calculations_exclude_0hr!F40</f>
        <v>6.9967834203249026</v>
      </c>
      <c r="G39">
        <f>Rate_Calculations_exclude_0hr!K40</f>
        <v>4.6069243257960846</v>
      </c>
      <c r="H39">
        <f>Rate_Calculations_exclude_0hr!P40</f>
        <v>0.664612933945531</v>
      </c>
      <c r="I39">
        <f>Rate_Calculations_exclude_0hr!U40</f>
        <v>6.4560594416384162E-2</v>
      </c>
      <c r="J39">
        <f>Rate_Calculations_exclude_0hr!Z40</f>
        <v>0</v>
      </c>
    </row>
    <row r="40" spans="1:10" x14ac:dyDescent="0.2">
      <c r="A40" t="s">
        <v>68</v>
      </c>
      <c r="B40" t="s">
        <v>140</v>
      </c>
      <c r="C40" t="s">
        <v>21</v>
      </c>
      <c r="D40" t="s">
        <v>186</v>
      </c>
      <c r="F40">
        <f>Rate_Calculations_exclude_0hr!F41</f>
        <v>6.4954885844726133</v>
      </c>
      <c r="G40">
        <f>Rate_Calculations_exclude_0hr!K41</f>
        <v>4.4035443913774346</v>
      </c>
      <c r="H40">
        <f>Rate_Calculations_exclude_0hr!P41</f>
        <v>0.47481002271604761</v>
      </c>
      <c r="I40">
        <f>Rate_Calculations_exclude_0hr!U41</f>
        <v>5.2869522780127104E-2</v>
      </c>
      <c r="J40">
        <f>Rate_Calculations_exclude_0hr!Z41</f>
        <v>0</v>
      </c>
    </row>
    <row r="41" spans="1:10" x14ac:dyDescent="0.2">
      <c r="A41" t="s">
        <v>69</v>
      </c>
      <c r="B41" t="s">
        <v>141</v>
      </c>
      <c r="C41" t="s">
        <v>22</v>
      </c>
      <c r="D41" t="s">
        <v>187</v>
      </c>
      <c r="F41">
        <f>Rate_Calculations_exclude_0hr!F42</f>
        <v>7.0154045526495237</v>
      </c>
      <c r="G41">
        <f>Rate_Calculations_exclude_0hr!K42</f>
        <v>4.9145416035298002</v>
      </c>
      <c r="H41">
        <f>Rate_Calculations_exclude_0hr!P42</f>
        <v>0.53314946491106008</v>
      </c>
      <c r="I41">
        <f>Rate_Calculations_exclude_0hr!U42</f>
        <v>5.0740464300614879E-2</v>
      </c>
      <c r="J41">
        <f>Rate_Calculations_exclude_0hr!Z42</f>
        <v>0</v>
      </c>
    </row>
    <row r="42" spans="1:10" x14ac:dyDescent="0.2">
      <c r="A42" t="s">
        <v>70</v>
      </c>
      <c r="B42" t="s">
        <v>142</v>
      </c>
      <c r="C42" t="s">
        <v>22</v>
      </c>
      <c r="D42" t="s">
        <v>187</v>
      </c>
      <c r="F42">
        <f>Rate_Calculations_exclude_0hr!F43</f>
        <v>6.7280544585390398</v>
      </c>
      <c r="G42">
        <f>Rate_Calculations_exclude_0hr!K43</f>
        <v>4.7651653729359698</v>
      </c>
      <c r="H42">
        <f>Rate_Calculations_exclude_0hr!P43</f>
        <v>0.54067688985196771</v>
      </c>
      <c r="I42">
        <f>Rate_Calculations_exclude_0hr!U43</f>
        <v>5.0215363596403863E-2</v>
      </c>
      <c r="J42">
        <f>Rate_Calculations_exclude_0hr!Z43</f>
        <v>0</v>
      </c>
    </row>
    <row r="43" spans="1:10" x14ac:dyDescent="0.2">
      <c r="A43" t="s">
        <v>71</v>
      </c>
      <c r="B43" t="s">
        <v>143</v>
      </c>
      <c r="C43" t="s">
        <v>22</v>
      </c>
      <c r="D43" t="s">
        <v>187</v>
      </c>
      <c r="F43">
        <f>Rate_Calculations_exclude_0hr!F44</f>
        <v>6.9238952285598589</v>
      </c>
      <c r="G43">
        <f>Rate_Calculations_exclude_0hr!K44</f>
        <v>4.2181032435831218</v>
      </c>
      <c r="H43">
        <f>Rate_Calculations_exclude_0hr!P44</f>
        <v>0.41932941954014663</v>
      </c>
      <c r="I43">
        <f>Rate_Calculations_exclude_0hr!U44</f>
        <v>4.0135098178097482E-2</v>
      </c>
      <c r="J43">
        <f>Rate_Calculations_exclude_0hr!Z44</f>
        <v>0</v>
      </c>
    </row>
    <row r="44" spans="1:10" x14ac:dyDescent="0.2">
      <c r="A44" t="s">
        <v>72</v>
      </c>
      <c r="B44" t="s">
        <v>144</v>
      </c>
      <c r="C44" t="s">
        <v>23</v>
      </c>
      <c r="D44" t="s">
        <v>188</v>
      </c>
      <c r="F44">
        <f>Rate_Calculations_exclude_0hr!F45</f>
        <v>6.8842715681098605</v>
      </c>
      <c r="G44">
        <f>Rate_Calculations_exclude_0hr!K45</f>
        <v>4.8696094142560193</v>
      </c>
      <c r="H44">
        <f>Rate_Calculations_exclude_0hr!P45</f>
        <v>0.59430090823556236</v>
      </c>
      <c r="I44">
        <f>Rate_Calculations_exclude_0hr!U45</f>
        <v>5.7609408627898671E-2</v>
      </c>
      <c r="J44">
        <f>Rate_Calculations_exclude_0hr!Z45</f>
        <v>0</v>
      </c>
    </row>
    <row r="45" spans="1:10" x14ac:dyDescent="0.2">
      <c r="A45" t="s">
        <v>73</v>
      </c>
      <c r="B45" t="s">
        <v>145</v>
      </c>
      <c r="C45" t="s">
        <v>23</v>
      </c>
      <c r="D45" t="s">
        <v>188</v>
      </c>
      <c r="F45">
        <f>Rate_Calculations_exclude_0hr!F46</f>
        <v>6.4420905696537591</v>
      </c>
      <c r="G45">
        <f>Rate_Calculations_exclude_0hr!K46</f>
        <v>5.4549971215312896</v>
      </c>
      <c r="H45">
        <f>Rate_Calculations_exclude_0hr!P46</f>
        <v>0.64355359689933189</v>
      </c>
      <c r="I45">
        <f>Rate_Calculations_exclude_0hr!U46</f>
        <v>7.3514195320185841E-2</v>
      </c>
      <c r="J45">
        <f>Rate_Calculations_exclude_0hr!Z46</f>
        <v>0</v>
      </c>
    </row>
    <row r="46" spans="1:10" x14ac:dyDescent="0.2">
      <c r="A46" t="s">
        <v>74</v>
      </c>
      <c r="B46" t="s">
        <v>146</v>
      </c>
      <c r="C46" t="s">
        <v>23</v>
      </c>
      <c r="D46" t="s">
        <v>188</v>
      </c>
      <c r="F46">
        <f>Rate_Calculations_exclude_0hr!F47</f>
        <v>6.3831862313973371</v>
      </c>
      <c r="G46">
        <f>Rate_Calculations_exclude_0hr!K47</f>
        <v>4.1548527439743044</v>
      </c>
      <c r="H46">
        <f>Rate_Calculations_exclude_0hr!P47</f>
        <v>0.56486419883289585</v>
      </c>
      <c r="I46">
        <f>Rate_Calculations_exclude_0hr!U47</f>
        <v>0.19263224782765198</v>
      </c>
      <c r="J46">
        <f>Rate_Calculations_exclude_0hr!Z47</f>
        <v>0</v>
      </c>
    </row>
    <row r="47" spans="1:10" x14ac:dyDescent="0.2">
      <c r="A47" t="s">
        <v>75</v>
      </c>
      <c r="B47" t="s">
        <v>147</v>
      </c>
      <c r="C47" t="s">
        <v>24</v>
      </c>
      <c r="D47" t="s">
        <v>189</v>
      </c>
      <c r="F47">
        <f>Rate_Calculations_exclude_0hr!F48</f>
        <v>7.0426337851657843</v>
      </c>
      <c r="G47">
        <f>Rate_Calculations_exclude_0hr!K48</f>
        <v>4.7247728717982032</v>
      </c>
      <c r="H47">
        <f>Rate_Calculations_exclude_0hr!P48</f>
        <v>0</v>
      </c>
      <c r="I47">
        <f>Rate_Calculations_exclude_0hr!U48</f>
        <v>0.14579672303117341</v>
      </c>
      <c r="J47">
        <f>Rate_Calculations_exclude_0hr!Z48</f>
        <v>2.1111359452162266E-2</v>
      </c>
    </row>
    <row r="48" spans="1:10" x14ac:dyDescent="0.2">
      <c r="A48" t="s">
        <v>76</v>
      </c>
      <c r="B48" t="s">
        <v>148</v>
      </c>
      <c r="C48" t="s">
        <v>24</v>
      </c>
      <c r="D48" t="s">
        <v>189</v>
      </c>
      <c r="F48">
        <f>Rate_Calculations_exclude_0hr!F49</f>
        <v>7.5006980635821003</v>
      </c>
      <c r="G48">
        <f>Rate_Calculations_exclude_0hr!K49</f>
        <v>5.8874298185691831</v>
      </c>
      <c r="H48">
        <f>Rate_Calculations_exclude_0hr!P49</f>
        <v>0</v>
      </c>
      <c r="I48">
        <f>Rate_Calculations_exclude_0hr!U49</f>
        <v>0.18549795792822438</v>
      </c>
      <c r="J48">
        <f>Rate_Calculations_exclude_0hr!Z49</f>
        <v>1.9576482091408786E-2</v>
      </c>
    </row>
    <row r="49" spans="1:10" x14ac:dyDescent="0.2">
      <c r="A49" t="s">
        <v>77</v>
      </c>
      <c r="B49" t="s">
        <v>149</v>
      </c>
      <c r="C49" t="s">
        <v>24</v>
      </c>
      <c r="D49" t="s">
        <v>189</v>
      </c>
      <c r="F49">
        <f>Rate_Calculations_exclude_0hr!F50</f>
        <v>7.7777947672537167</v>
      </c>
      <c r="G49">
        <f>Rate_Calculations_exclude_0hr!K50</f>
        <v>5.2987868002787355</v>
      </c>
      <c r="H49">
        <f>Rate_Calculations_exclude_0hr!P50</f>
        <v>0</v>
      </c>
      <c r="I49">
        <f>Rate_Calculations_exclude_0hr!U50</f>
        <v>0.23782056160048215</v>
      </c>
      <c r="J49">
        <f>Rate_Calculations_exclude_0hr!Z50</f>
        <v>1.850367246999227E-2</v>
      </c>
    </row>
    <row r="50" spans="1:10" x14ac:dyDescent="0.2">
      <c r="A50" t="s">
        <v>78</v>
      </c>
      <c r="B50" t="s">
        <v>150</v>
      </c>
      <c r="C50" t="s">
        <v>25</v>
      </c>
      <c r="D50" t="s">
        <v>190</v>
      </c>
      <c r="F50">
        <f>Rate_Calculations_exclude_0hr!F51</f>
        <v>5.7528007062074069</v>
      </c>
      <c r="G50">
        <f>Rate_Calculations_exclude_0hr!K51</f>
        <v>7.0278009638321199</v>
      </c>
      <c r="H50">
        <f>Rate_Calculations_exclude_0hr!P51</f>
        <v>0.3097829211107177</v>
      </c>
      <c r="I50">
        <f>Rate_Calculations_exclude_0hr!U51</f>
        <v>0.21366092627489569</v>
      </c>
      <c r="J50">
        <f>Rate_Calculations_exclude_0hr!Z51</f>
        <v>1.2895643957857399E-2</v>
      </c>
    </row>
    <row r="51" spans="1:10" x14ac:dyDescent="0.2">
      <c r="A51" t="s">
        <v>79</v>
      </c>
      <c r="B51" t="s">
        <v>151</v>
      </c>
      <c r="C51" t="s">
        <v>25</v>
      </c>
      <c r="D51" t="s">
        <v>190</v>
      </c>
      <c r="F51">
        <f>Rate_Calculations_exclude_0hr!F52</f>
        <v>6.2771234535834193</v>
      </c>
      <c r="G51">
        <f>Rate_Calculations_exclude_0hr!K52</f>
        <v>7.6897447424555505</v>
      </c>
      <c r="H51">
        <f>Rate_Calculations_exclude_0hr!P52</f>
        <v>0</v>
      </c>
      <c r="I51">
        <f>Rate_Calculations_exclude_0hr!U52</f>
        <v>0.17001791316320036</v>
      </c>
      <c r="J51">
        <f>Rate_Calculations_exclude_0hr!Z52</f>
        <v>2.1938643926411518E-2</v>
      </c>
    </row>
    <row r="52" spans="1:10" x14ac:dyDescent="0.2">
      <c r="A52" t="s">
        <v>80</v>
      </c>
      <c r="B52" t="s">
        <v>152</v>
      </c>
      <c r="C52" t="s">
        <v>25</v>
      </c>
      <c r="D52" t="s">
        <v>190</v>
      </c>
      <c r="F52">
        <f>Rate_Calculations_exclude_0hr!F53</f>
        <v>7.9196362162199367</v>
      </c>
      <c r="G52">
        <f>Rate_Calculations_exclude_0hr!K53</f>
        <v>7.6550708437295576</v>
      </c>
      <c r="H52">
        <f>Rate_Calculations_exclude_0hr!P53</f>
        <v>0</v>
      </c>
      <c r="I52">
        <f>Rate_Calculations_exclude_0hr!U53</f>
        <v>0.17837381863581364</v>
      </c>
      <c r="J52">
        <f>Rate_Calculations_exclude_0hr!Z53</f>
        <v>2.7973353335965335E-2</v>
      </c>
    </row>
    <row r="53" spans="1:10" x14ac:dyDescent="0.2">
      <c r="A53" t="s">
        <v>81</v>
      </c>
      <c r="B53" t="s">
        <v>153</v>
      </c>
      <c r="C53" t="s">
        <v>26</v>
      </c>
      <c r="D53" t="s">
        <v>191</v>
      </c>
      <c r="F53">
        <f>Rate_Calculations_exclude_0hr!F54</f>
        <v>8.1940353574872145</v>
      </c>
      <c r="G53">
        <f>Rate_Calculations_exclude_0hr!K54</f>
        <v>6.2685234715037925</v>
      </c>
      <c r="H53">
        <f>Rate_Calculations_exclude_0hr!P54</f>
        <v>0</v>
      </c>
      <c r="I53">
        <f>Rate_Calculations_exclude_0hr!U54</f>
        <v>0.2427909737852296</v>
      </c>
      <c r="J53">
        <f>Rate_Calculations_exclude_0hr!Z54</f>
        <v>3.0734159733402648E-2</v>
      </c>
    </row>
    <row r="54" spans="1:10" x14ac:dyDescent="0.2">
      <c r="A54" t="s">
        <v>82</v>
      </c>
      <c r="B54" t="s">
        <v>154</v>
      </c>
      <c r="C54" t="s">
        <v>26</v>
      </c>
      <c r="D54" t="s">
        <v>191</v>
      </c>
      <c r="F54">
        <f>Rate_Calculations_exclude_0hr!F55</f>
        <v>6.6872969379065825</v>
      </c>
      <c r="G54">
        <f>Rate_Calculations_exclude_0hr!K55</f>
        <v>4.7298980418970382</v>
      </c>
      <c r="H54">
        <f>Rate_Calculations_exclude_0hr!P55</f>
        <v>0</v>
      </c>
      <c r="I54">
        <f>Rate_Calculations_exclude_0hr!U55</f>
        <v>0.24650362875977228</v>
      </c>
      <c r="J54">
        <f>Rate_Calculations_exclude_0hr!Z55</f>
        <v>1.0092788295963766E-2</v>
      </c>
    </row>
    <row r="55" spans="1:10" x14ac:dyDescent="0.2">
      <c r="A55" t="s">
        <v>83</v>
      </c>
      <c r="B55" t="s">
        <v>155</v>
      </c>
      <c r="C55" t="s">
        <v>26</v>
      </c>
      <c r="D55" t="s">
        <v>191</v>
      </c>
      <c r="F55">
        <f>Rate_Calculations_exclude_0hr!F56</f>
        <v>6.6257276663061546</v>
      </c>
      <c r="G55">
        <f>Rate_Calculations_exclude_0hr!K56</f>
        <v>5.328186361147937</v>
      </c>
      <c r="H55">
        <f>Rate_Calculations_exclude_0hr!P56</f>
        <v>0</v>
      </c>
      <c r="I55">
        <f>Rate_Calculations_exclude_0hr!U56</f>
        <v>0.24982010687387723</v>
      </c>
      <c r="J55">
        <f>Rate_Calculations_exclude_0hr!Z56</f>
        <v>1.4419862101818171E-2</v>
      </c>
    </row>
    <row r="56" spans="1:10" x14ac:dyDescent="0.2">
      <c r="A56" t="s">
        <v>84</v>
      </c>
      <c r="B56" t="s">
        <v>156</v>
      </c>
      <c r="C56" t="s">
        <v>27</v>
      </c>
      <c r="D56" t="s">
        <v>192</v>
      </c>
      <c r="F56">
        <f>Rate_Calculations_exclude_0hr!F57</f>
        <v>8.0631084401598461</v>
      </c>
      <c r="G56">
        <f>Rate_Calculations_exclude_0hr!K57</f>
        <v>6.7561550979231688</v>
      </c>
      <c r="H56">
        <f>Rate_Calculations_exclude_0hr!P57</f>
        <v>0.32403403858351681</v>
      </c>
      <c r="I56">
        <f>Rate_Calculations_exclude_0hr!U57</f>
        <v>0.21890433967863332</v>
      </c>
      <c r="J56">
        <f>Rate_Calculations_exclude_0hr!Z57</f>
        <v>4.328643997682962E-2</v>
      </c>
    </row>
    <row r="57" spans="1:10" x14ac:dyDescent="0.2">
      <c r="A57" t="s">
        <v>85</v>
      </c>
      <c r="B57" t="s">
        <v>157</v>
      </c>
      <c r="C57" t="s">
        <v>27</v>
      </c>
      <c r="D57" t="s">
        <v>192</v>
      </c>
      <c r="F57">
        <f>Rate_Calculations_exclude_0hr!F58</f>
        <v>5.9180472180900479</v>
      </c>
      <c r="G57">
        <f>Rate_Calculations_exclude_0hr!K58</f>
        <v>3.8819081428795252</v>
      </c>
      <c r="H57">
        <f>Rate_Calculations_exclude_0hr!P58</f>
        <v>0.3631802805156143</v>
      </c>
      <c r="I57">
        <f>Rate_Calculations_exclude_0hr!U58</f>
        <v>0.18822516373248391</v>
      </c>
      <c r="J57">
        <f>Rate_Calculations_exclude_0hr!Z58</f>
        <v>2.2638414620426414E-2</v>
      </c>
    </row>
    <row r="58" spans="1:10" x14ac:dyDescent="0.2">
      <c r="A58" t="s">
        <v>86</v>
      </c>
      <c r="B58" t="s">
        <v>158</v>
      </c>
      <c r="C58" t="s">
        <v>27</v>
      </c>
      <c r="D58" t="s">
        <v>192</v>
      </c>
      <c r="F58">
        <f>Rate_Calculations_exclude_0hr!F59</f>
        <v>6.1690271711060918</v>
      </c>
      <c r="G58">
        <f>Rate_Calculations_exclude_0hr!K59</f>
        <v>6.5833987174078468</v>
      </c>
      <c r="H58">
        <f>Rate_Calculations_exclude_0hr!P59</f>
        <v>0.42913220023211235</v>
      </c>
      <c r="I58">
        <f>Rate_Calculations_exclude_0hr!U59</f>
        <v>0.19906527176067215</v>
      </c>
      <c r="J58">
        <f>Rate_Calculations_exclude_0hr!Z59</f>
        <v>2.0261670031905214E-2</v>
      </c>
    </row>
    <row r="59" spans="1:10" x14ac:dyDescent="0.2">
      <c r="A59" t="s">
        <v>87</v>
      </c>
      <c r="B59" t="s">
        <v>159</v>
      </c>
      <c r="C59" t="s">
        <v>28</v>
      </c>
      <c r="D59" t="s">
        <v>193</v>
      </c>
      <c r="F59">
        <f>Rate_Calculations_exclude_0hr!F60</f>
        <v>6.3250033560070031</v>
      </c>
      <c r="G59">
        <f>Rate_Calculations_exclude_0hr!K60</f>
        <v>6.7850467579817231</v>
      </c>
      <c r="H59">
        <f>Rate_Calculations_exclude_0hr!P60</f>
        <v>0.81663190132943053</v>
      </c>
      <c r="I59">
        <f>Rate_Calculations_exclude_0hr!U60</f>
        <v>0.19466873705093521</v>
      </c>
      <c r="J59">
        <f>Rate_Calculations_exclude_0hr!Z60</f>
        <v>1.1775103666604456E-2</v>
      </c>
    </row>
    <row r="60" spans="1:10" x14ac:dyDescent="0.2">
      <c r="A60" t="s">
        <v>88</v>
      </c>
      <c r="B60" t="s">
        <v>160</v>
      </c>
      <c r="C60" t="s">
        <v>28</v>
      </c>
      <c r="D60" t="s">
        <v>193</v>
      </c>
      <c r="F60">
        <f>Rate_Calculations_exclude_0hr!F61</f>
        <v>8.2032280983402366</v>
      </c>
      <c r="G60">
        <f>Rate_Calculations_exclude_0hr!K61</f>
        <v>7.0824654451361564</v>
      </c>
      <c r="H60">
        <f>Rate_Calculations_exclude_0hr!P61</f>
        <v>0.50624961311718053</v>
      </c>
      <c r="I60">
        <f>Rate_Calculations_exclude_0hr!U61</f>
        <v>0.11374321919913294</v>
      </c>
      <c r="J60">
        <f>Rate_Calculations_exclude_0hr!Z61</f>
        <v>2.6442031253554724E-2</v>
      </c>
    </row>
    <row r="61" spans="1:10" x14ac:dyDescent="0.2">
      <c r="A61" t="s">
        <v>89</v>
      </c>
      <c r="B61" t="s">
        <v>161</v>
      </c>
      <c r="C61" t="s">
        <v>28</v>
      </c>
      <c r="D61" t="s">
        <v>193</v>
      </c>
      <c r="F61">
        <f>Rate_Calculations_exclude_0hr!F62</f>
        <v>7.812432795236683</v>
      </c>
      <c r="G61">
        <f>Rate_Calculations_exclude_0hr!K62</f>
        <v>6.1236152435900904</v>
      </c>
      <c r="H61">
        <f>Rate_Calculations_exclude_0hr!P62</f>
        <v>0.53289878411856695</v>
      </c>
      <c r="I61">
        <f>Rate_Calculations_exclude_0hr!U62</f>
        <v>0.13464022607395854</v>
      </c>
      <c r="J61">
        <f>Rate_Calculations_exclude_0hr!Z62</f>
        <v>3.5752855417491125E-2</v>
      </c>
    </row>
    <row r="62" spans="1:10" x14ac:dyDescent="0.2">
      <c r="A62" t="s">
        <v>90</v>
      </c>
      <c r="B62" t="s">
        <v>162</v>
      </c>
      <c r="C62" t="s">
        <v>29</v>
      </c>
      <c r="D62" t="s">
        <v>194</v>
      </c>
      <c r="F62">
        <f>Rate_Calculations_exclude_0hr!F63</f>
        <v>6.4224477599750198</v>
      </c>
      <c r="G62">
        <f>Rate_Calculations_exclude_0hr!K63</f>
        <v>7.0212864728975379</v>
      </c>
      <c r="H62">
        <f>Rate_Calculations_exclude_0hr!P63</f>
        <v>0.66112310517709583</v>
      </c>
      <c r="I62">
        <f>Rate_Calculations_exclude_0hr!U63</f>
        <v>0.19468787695785697</v>
      </c>
      <c r="J62">
        <f>Rate_Calculations_exclude_0hr!Z63</f>
        <v>1.8809625055478892E-2</v>
      </c>
    </row>
    <row r="63" spans="1:10" x14ac:dyDescent="0.2">
      <c r="A63" t="s">
        <v>91</v>
      </c>
      <c r="B63" t="s">
        <v>163</v>
      </c>
      <c r="C63" t="s">
        <v>29</v>
      </c>
      <c r="D63" t="s">
        <v>194</v>
      </c>
      <c r="F63">
        <f>Rate_Calculations_exclude_0hr!F64</f>
        <v>8.07740945102951</v>
      </c>
      <c r="G63">
        <f>Rate_Calculations_exclude_0hr!K64</f>
        <v>7.2377118980152089</v>
      </c>
      <c r="H63">
        <f>Rate_Calculations_exclude_0hr!P64</f>
        <v>0.49742761519186218</v>
      </c>
      <c r="I63">
        <f>Rate_Calculations_exclude_0hr!U64</f>
        <v>0.15218528106677212</v>
      </c>
      <c r="J63">
        <f>Rate_Calculations_exclude_0hr!Z64</f>
        <v>2.2418722088560553E-2</v>
      </c>
    </row>
    <row r="64" spans="1:10" x14ac:dyDescent="0.2">
      <c r="A64" t="s">
        <v>92</v>
      </c>
      <c r="B64" t="s">
        <v>164</v>
      </c>
      <c r="C64" t="s">
        <v>29</v>
      </c>
      <c r="D64" t="s">
        <v>194</v>
      </c>
      <c r="F64">
        <f>Rate_Calculations_exclude_0hr!F65</f>
        <v>7.0274056518002954</v>
      </c>
      <c r="G64">
        <f>Rate_Calculations_exclude_0hr!K65</f>
        <v>7.4223919709151751</v>
      </c>
      <c r="H64">
        <f>Rate_Calculations_exclude_0hr!P65</f>
        <v>0.69528299135560634</v>
      </c>
      <c r="I64">
        <f>Rate_Calculations_exclude_0hr!U65</f>
        <v>0.16976280507272309</v>
      </c>
      <c r="J64">
        <f>Rate_Calculations_exclude_0hr!Z65</f>
        <v>3.9319568823586601E-2</v>
      </c>
    </row>
    <row r="65" spans="1:10" x14ac:dyDescent="0.2">
      <c r="A65" t="s">
        <v>93</v>
      </c>
      <c r="B65" t="s">
        <v>165</v>
      </c>
      <c r="C65" t="s">
        <v>30</v>
      </c>
      <c r="D65" t="s">
        <v>195</v>
      </c>
      <c r="F65">
        <f>Rate_Calculations_exclude_0hr!F66</f>
        <v>7.8921778848903212</v>
      </c>
      <c r="G65">
        <f>Rate_Calculations_exclude_0hr!K66</f>
        <v>7.5286566728290634</v>
      </c>
      <c r="H65">
        <f>Rate_Calculations_exclude_0hr!P66</f>
        <v>0.88736478376055905</v>
      </c>
      <c r="I65">
        <f>Rate_Calculations_exclude_0hr!U66</f>
        <v>0.16024447787482518</v>
      </c>
      <c r="J65">
        <f>Rate_Calculations_exclude_0hr!Z66</f>
        <v>2.514588312574146E-2</v>
      </c>
    </row>
    <row r="66" spans="1:10" x14ac:dyDescent="0.2">
      <c r="A66" t="s">
        <v>94</v>
      </c>
      <c r="B66" t="s">
        <v>166</v>
      </c>
      <c r="C66" t="s">
        <v>30</v>
      </c>
      <c r="D66" t="s">
        <v>195</v>
      </c>
      <c r="F66">
        <f>Rate_Calculations_exclude_0hr!F67</f>
        <v>8.1019419663599148</v>
      </c>
      <c r="G66">
        <f>Rate_Calculations_exclude_0hr!K67</f>
        <v>8.4761770861498302</v>
      </c>
      <c r="H66">
        <f>Rate_Calculations_exclude_0hr!P67</f>
        <v>0.73538466484620935</v>
      </c>
      <c r="I66">
        <f>Rate_Calculations_exclude_0hr!U67</f>
        <v>0.21466080841639668</v>
      </c>
      <c r="J66">
        <f>Rate_Calculations_exclude_0hr!Z67</f>
        <v>3.739945862279756E-2</v>
      </c>
    </row>
    <row r="67" spans="1:10" x14ac:dyDescent="0.2">
      <c r="A67" t="s">
        <v>95</v>
      </c>
      <c r="B67" t="s">
        <v>167</v>
      </c>
      <c r="C67" t="s">
        <v>30</v>
      </c>
      <c r="D67" t="s">
        <v>195</v>
      </c>
      <c r="F67">
        <f>Rate_Calculations_exclude_0hr!F68</f>
        <v>7.8613795623433536</v>
      </c>
      <c r="G67">
        <f>Rate_Calculations_exclude_0hr!K68</f>
        <v>8.7220190539145754</v>
      </c>
      <c r="H67">
        <f>Rate_Calculations_exclude_0hr!P68</f>
        <v>0.81695443631438547</v>
      </c>
      <c r="I67">
        <f>Rate_Calculations_exclude_0hr!U68</f>
        <v>0.17679298760589116</v>
      </c>
      <c r="J67">
        <f>Rate_Calculations_exclude_0hr!Z68</f>
        <v>1.651491078283765E-2</v>
      </c>
    </row>
    <row r="68" spans="1:10" x14ac:dyDescent="0.2">
      <c r="A68" t="s">
        <v>96</v>
      </c>
      <c r="B68" t="s">
        <v>168</v>
      </c>
      <c r="C68" t="s">
        <v>31</v>
      </c>
      <c r="D68" t="s">
        <v>196</v>
      </c>
      <c r="F68">
        <f>Rate_Calculations_exclude_0hr!F69</f>
        <v>6.5552553368373658</v>
      </c>
      <c r="G68">
        <f>Rate_Calculations_exclude_0hr!K69</f>
        <v>2.3092729731159345</v>
      </c>
      <c r="H68">
        <f>Rate_Calculations_exclude_0hr!P69</f>
        <v>0.56987233027429629</v>
      </c>
      <c r="I68">
        <f>Rate_Calculations_exclude_0hr!U69</f>
        <v>6.7356931486895588E-2</v>
      </c>
      <c r="J68">
        <f>Rate_Calculations_exclude_0hr!Z69</f>
        <v>7.5069686455940957E-3</v>
      </c>
    </row>
    <row r="69" spans="1:10" x14ac:dyDescent="0.2">
      <c r="A69" t="s">
        <v>97</v>
      </c>
      <c r="B69" t="s">
        <v>169</v>
      </c>
      <c r="C69" t="s">
        <v>31</v>
      </c>
      <c r="D69" t="s">
        <v>196</v>
      </c>
      <c r="F69">
        <f>Rate_Calculations_exclude_0hr!F70</f>
        <v>6.2089128214718006</v>
      </c>
      <c r="G69">
        <f>Rate_Calculations_exclude_0hr!K70</f>
        <v>3.0060933329065587</v>
      </c>
      <c r="H69">
        <f>Rate_Calculations_exclude_0hr!P70</f>
        <v>0.76063153348685075</v>
      </c>
      <c r="I69">
        <f>Rate_Calculations_exclude_0hr!U70</f>
        <v>8.1345353316172084E-2</v>
      </c>
      <c r="J69">
        <f>Rate_Calculations_exclude_0hr!Z70</f>
        <v>8.5364104457038535E-3</v>
      </c>
    </row>
    <row r="70" spans="1:10" x14ac:dyDescent="0.2">
      <c r="A70" t="s">
        <v>98</v>
      </c>
      <c r="B70" t="s">
        <v>170</v>
      </c>
      <c r="C70" t="s">
        <v>31</v>
      </c>
      <c r="D70" t="s">
        <v>196</v>
      </c>
      <c r="F70">
        <f>Rate_Calculations_exclude_0hr!F71</f>
        <v>7.1406186017106483</v>
      </c>
      <c r="G70">
        <f>Rate_Calculations_exclude_0hr!K71</f>
        <v>3.5416221866230928</v>
      </c>
      <c r="H70">
        <f>Rate_Calculations_exclude_0hr!P71</f>
        <v>0.94318974689204405</v>
      </c>
      <c r="I70">
        <f>Rate_Calculations_exclude_0hr!U71</f>
        <v>8.6070548654003071E-2</v>
      </c>
      <c r="J70">
        <f>Rate_Calculations_exclude_0hr!Z71</f>
        <v>7.8756406192955937E-3</v>
      </c>
    </row>
    <row r="71" spans="1:10" x14ac:dyDescent="0.2">
      <c r="A71" t="s">
        <v>99</v>
      </c>
      <c r="B71" t="s">
        <v>171</v>
      </c>
      <c r="C71" t="s">
        <v>32</v>
      </c>
      <c r="D71" t="s">
        <v>197</v>
      </c>
      <c r="F71">
        <f>Rate_Calculations_exclude_0hr!F72</f>
        <v>7.0611131957887823</v>
      </c>
      <c r="G71">
        <f>Rate_Calculations_exclude_0hr!K72</f>
        <v>5.9596419918815755</v>
      </c>
      <c r="H71">
        <f>Rate_Calculations_exclude_0hr!P72</f>
        <v>0.27523033465457714</v>
      </c>
      <c r="I71">
        <f>Rate_Calculations_exclude_0hr!U72</f>
        <v>0.15153138010968137</v>
      </c>
      <c r="J71">
        <f>Rate_Calculations_exclude_0hr!Z72</f>
        <v>1.6872099823377004E-2</v>
      </c>
    </row>
    <row r="72" spans="1:10" x14ac:dyDescent="0.2">
      <c r="A72" t="s">
        <v>100</v>
      </c>
      <c r="B72" t="s">
        <v>172</v>
      </c>
      <c r="C72" t="s">
        <v>32</v>
      </c>
      <c r="D72" t="s">
        <v>197</v>
      </c>
      <c r="F72">
        <f>Rate_Calculations_exclude_0hr!F73</f>
        <v>5.1017813221884536</v>
      </c>
      <c r="G72">
        <f>Rate_Calculations_exclude_0hr!K73</f>
        <v>4.4216205129290511</v>
      </c>
      <c r="H72">
        <f>Rate_Calculations_exclude_0hr!P73</f>
        <v>0.26741850955456331</v>
      </c>
      <c r="I72">
        <f>Rate_Calculations_exclude_0hr!U73</f>
        <v>0.19230016080546983</v>
      </c>
      <c r="J72">
        <f>Rate_Calculations_exclude_0hr!Z73</f>
        <v>1.5855600572709527E-2</v>
      </c>
    </row>
    <row r="73" spans="1:10" x14ac:dyDescent="0.2">
      <c r="A73" t="s">
        <v>101</v>
      </c>
      <c r="B73" t="s">
        <v>173</v>
      </c>
      <c r="C73" t="s">
        <v>32</v>
      </c>
      <c r="D73" t="s">
        <v>197</v>
      </c>
      <c r="F73">
        <f>Rate_Calculations_exclude_0hr!F74</f>
        <v>6.5311952617815043</v>
      </c>
      <c r="G73">
        <f>Rate_Calculations_exclude_0hr!K74</f>
        <v>5.0229257854029745</v>
      </c>
      <c r="H73">
        <f>Rate_Calculations_exclude_0hr!P74</f>
        <v>0</v>
      </c>
      <c r="I73">
        <f>Rate_Calculations_exclude_0hr!U74</f>
        <v>0.12732219619809718</v>
      </c>
      <c r="J73">
        <f>Rate_Calculations_exclude_0hr!Z74</f>
        <v>1.6068604166845888E-2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1FE8D-3DFE-CD49-9D15-41E46A78E211}">
  <dimension ref="A1:J73"/>
  <sheetViews>
    <sheetView workbookViewId="0"/>
  </sheetViews>
  <sheetFormatPr baseColWidth="10" defaultRowHeight="16" x14ac:dyDescent="0.2"/>
  <cols>
    <col min="1" max="1" width="15.5" bestFit="1" customWidth="1"/>
    <col min="2" max="2" width="14.83203125" bestFit="1" customWidth="1"/>
    <col min="3" max="3" width="11.1640625" bestFit="1" customWidth="1"/>
    <col min="4" max="4" width="57.6640625" bestFit="1" customWidth="1"/>
    <col min="6" max="6" width="34.6640625" bestFit="1" customWidth="1"/>
    <col min="7" max="7" width="37.33203125" bestFit="1" customWidth="1"/>
    <col min="8" max="8" width="37" bestFit="1" customWidth="1"/>
    <col min="9" max="9" width="38.33203125" bestFit="1" customWidth="1"/>
    <col min="10" max="10" width="38.6640625" bestFit="1" customWidth="1"/>
  </cols>
  <sheetData>
    <row r="1" spans="1:10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tr">
        <f>Rate_Calcs_nonneg_correction!F1</f>
        <v>glucose_uptake_rates (mmol/gDCW * hr)</v>
      </c>
      <c r="G1" t="str">
        <f>Rate_Calcs_nonneg_correction!K1</f>
        <v>3hpacid_secretion_rates (mmol/gDCW * hr)</v>
      </c>
      <c r="H1" t="str">
        <f>Rate_Calcs_nonneg_correction!P1</f>
        <v>ethanol_secretion_rates (mmol/gDCW * hr)</v>
      </c>
      <c r="I1" t="str">
        <f>Rate_Calcs_nonneg_correction!U1</f>
        <v>erythritol_secretion_rates (mmol/gDCW * hr)</v>
      </c>
      <c r="J1" t="str">
        <f>Rate_Calcs_nonneg_correction!Z1</f>
        <v>citricacid_secretion_rates (mmol/gDCW * hr)</v>
      </c>
    </row>
    <row r="2" spans="1:10" x14ac:dyDescent="0.2">
      <c r="A2" t="s">
        <v>0</v>
      </c>
      <c r="B2" t="s">
        <v>102</v>
      </c>
      <c r="C2" t="s">
        <v>9</v>
      </c>
      <c r="D2" t="s">
        <v>174</v>
      </c>
      <c r="F2">
        <f>Rate_Calcs_nonneg_correction!F3</f>
        <v>3.8249335954974004</v>
      </c>
      <c r="G2">
        <f>Rate_Calcs_nonneg_correction!K3</f>
        <v>0</v>
      </c>
      <c r="H2">
        <f>Rate_Calcs_nonneg_correction!P3</f>
        <v>1.0349884194449068</v>
      </c>
      <c r="I2">
        <f>Rate_Calcs_nonneg_correction!U3</f>
        <v>3.4066635526845417E-3</v>
      </c>
      <c r="J2">
        <f>Rate_Calcs_nonneg_correction!Z3</f>
        <v>2.6538172796516862E-2</v>
      </c>
    </row>
    <row r="3" spans="1:10" x14ac:dyDescent="0.2">
      <c r="A3" t="s">
        <v>1</v>
      </c>
      <c r="B3" t="s">
        <v>103</v>
      </c>
      <c r="C3" t="s">
        <v>9</v>
      </c>
      <c r="D3" t="s">
        <v>174</v>
      </c>
      <c r="F3">
        <f>Rate_Calcs_nonneg_correction!F4</f>
        <v>3.5572463211537357</v>
      </c>
      <c r="G3">
        <f>Rate_Calcs_nonneg_correction!K4</f>
        <v>0</v>
      </c>
      <c r="H3">
        <f>Rate_Calcs_nonneg_correction!P4</f>
        <v>1.1253345672114861</v>
      </c>
      <c r="I3">
        <f>Rate_Calcs_nonneg_correction!U4</f>
        <v>1.2109325646403052E-2</v>
      </c>
      <c r="J3">
        <f>Rate_Calcs_nonneg_correction!Z4</f>
        <v>1.9418289651098226E-2</v>
      </c>
    </row>
    <row r="4" spans="1:10" x14ac:dyDescent="0.2">
      <c r="A4" t="s">
        <v>2</v>
      </c>
      <c r="B4" t="s">
        <v>104</v>
      </c>
      <c r="C4" t="s">
        <v>9</v>
      </c>
      <c r="D4" t="s">
        <v>174</v>
      </c>
      <c r="F4">
        <f>Rate_Calcs_nonneg_correction!F5</f>
        <v>3.4154685467004753</v>
      </c>
      <c r="G4">
        <f>Rate_Calcs_nonneg_correction!K5</f>
        <v>0</v>
      </c>
      <c r="H4">
        <f>Rate_Calcs_nonneg_correction!P5</f>
        <v>1.1821633399785354</v>
      </c>
      <c r="I4">
        <f>Rate_Calcs_nonneg_correction!U5</f>
        <v>1.0233669816604694E-2</v>
      </c>
      <c r="J4">
        <f>Rate_Calcs_nonneg_correction!Z5</f>
        <v>2.083476287065248E-2</v>
      </c>
    </row>
    <row r="5" spans="1:10" x14ac:dyDescent="0.2">
      <c r="A5" t="s">
        <v>33</v>
      </c>
      <c r="B5" t="s">
        <v>105</v>
      </c>
      <c r="C5" t="s">
        <v>10</v>
      </c>
      <c r="D5" t="s">
        <v>175</v>
      </c>
      <c r="F5">
        <f>Rate_Calcs_nonneg_correction!F6</f>
        <v>5.9285386321398965</v>
      </c>
      <c r="G5">
        <f>Rate_Calcs_nonneg_correction!K6</f>
        <v>2.0403500510331205</v>
      </c>
      <c r="H5">
        <f>Rate_Calcs_nonneg_correction!P6</f>
        <v>1.2715822610311358</v>
      </c>
      <c r="I5">
        <f>Rate_Calcs_nonneg_correction!U6</f>
        <v>2.2627729894437468E-2</v>
      </c>
      <c r="J5">
        <f>Rate_Calcs_nonneg_correction!Z6</f>
        <v>2.7691830054272028E-2</v>
      </c>
    </row>
    <row r="6" spans="1:10" x14ac:dyDescent="0.2">
      <c r="A6" t="s">
        <v>34</v>
      </c>
      <c r="B6" t="s">
        <v>106</v>
      </c>
      <c r="C6" t="s">
        <v>10</v>
      </c>
      <c r="D6" t="s">
        <v>175</v>
      </c>
      <c r="F6">
        <f>Rate_Calcs_nonneg_correction!F7</f>
        <v>5.7920727152589011</v>
      </c>
      <c r="G6">
        <f>Rate_Calcs_nonneg_correction!K7</f>
        <v>2.0992507583342737</v>
      </c>
      <c r="H6">
        <f>Rate_Calcs_nonneg_correction!P7</f>
        <v>1.330647058704046</v>
      </c>
      <c r="I6">
        <f>Rate_Calcs_nonneg_correction!U7</f>
        <v>5.3081900199724403E-3</v>
      </c>
      <c r="J6">
        <f>Rate_Calcs_nonneg_correction!Z7</f>
        <v>2.2225537016322801E-2</v>
      </c>
    </row>
    <row r="7" spans="1:10" x14ac:dyDescent="0.2">
      <c r="A7" t="s">
        <v>35</v>
      </c>
      <c r="B7" t="s">
        <v>107</v>
      </c>
      <c r="C7" t="s">
        <v>10</v>
      </c>
      <c r="D7" t="s">
        <v>175</v>
      </c>
      <c r="F7">
        <f>Rate_Calcs_nonneg_correction!F8</f>
        <v>6.361505960337027</v>
      </c>
      <c r="G7">
        <f>Rate_Calcs_nonneg_correction!K8</f>
        <v>2.1628425807471281</v>
      </c>
      <c r="H7">
        <f>Rate_Calcs_nonneg_correction!P8</f>
        <v>1.2915175002920742</v>
      </c>
      <c r="I7">
        <f>Rate_Calcs_nonneg_correction!U8</f>
        <v>1.8074119254838542E-2</v>
      </c>
      <c r="J7">
        <f>Rate_Calcs_nonneg_correction!Z8</f>
        <v>2.0004591108951461E-2</v>
      </c>
    </row>
    <row r="8" spans="1:10" x14ac:dyDescent="0.2">
      <c r="A8" t="s">
        <v>36</v>
      </c>
      <c r="B8" t="s">
        <v>108</v>
      </c>
      <c r="C8" t="s">
        <v>11</v>
      </c>
      <c r="D8" t="s">
        <v>176</v>
      </c>
      <c r="F8">
        <f>Rate_Calcs_nonneg_correction!F9</f>
        <v>6.0353892359087595</v>
      </c>
      <c r="G8">
        <f>Rate_Calcs_nonneg_correction!K9</f>
        <v>3.3785054525164018</v>
      </c>
      <c r="H8">
        <f>Rate_Calcs_nonneg_correction!P9</f>
        <v>0.40106746300641394</v>
      </c>
      <c r="I8">
        <f>Rate_Calcs_nonneg_correction!U9</f>
        <v>3.5116948819320065E-2</v>
      </c>
      <c r="J8">
        <f>Rate_Calcs_nonneg_correction!Z9</f>
        <v>0</v>
      </c>
    </row>
    <row r="9" spans="1:10" x14ac:dyDescent="0.2">
      <c r="A9" t="s">
        <v>37</v>
      </c>
      <c r="B9" t="s">
        <v>109</v>
      </c>
      <c r="C9" t="s">
        <v>11</v>
      </c>
      <c r="D9" t="s">
        <v>176</v>
      </c>
      <c r="F9">
        <f>Rate_Calcs_nonneg_correction!F10</f>
        <v>6.1509031663887557</v>
      </c>
      <c r="G9">
        <f>Rate_Calcs_nonneg_correction!K10</f>
        <v>3.0905572939331529</v>
      </c>
      <c r="H9">
        <f>Rate_Calcs_nonneg_correction!P10</f>
        <v>0.49791075381396538</v>
      </c>
      <c r="I9">
        <f>Rate_Calcs_nonneg_correction!U10</f>
        <v>4.4421482710177825E-2</v>
      </c>
      <c r="J9">
        <f>Rate_Calcs_nonneg_correction!Z10</f>
        <v>0</v>
      </c>
    </row>
    <row r="10" spans="1:10" x14ac:dyDescent="0.2">
      <c r="A10" t="s">
        <v>38</v>
      </c>
      <c r="B10" t="s">
        <v>110</v>
      </c>
      <c r="C10" t="s">
        <v>11</v>
      </c>
      <c r="D10" t="s">
        <v>176</v>
      </c>
      <c r="F10">
        <f>Rate_Calcs_nonneg_correction!F11</f>
        <v>5.683479104653558</v>
      </c>
      <c r="G10">
        <f>Rate_Calcs_nonneg_correction!K11</f>
        <v>2.9580889588585717</v>
      </c>
      <c r="H10">
        <f>Rate_Calcs_nonneg_correction!P11</f>
        <v>0.48233368797421083</v>
      </c>
      <c r="I10">
        <f>Rate_Calcs_nonneg_correction!U11</f>
        <v>5.4086227755201104E-2</v>
      </c>
      <c r="J10">
        <f>Rate_Calcs_nonneg_correction!Z11</f>
        <v>0</v>
      </c>
    </row>
    <row r="11" spans="1:10" x14ac:dyDescent="0.2">
      <c r="A11" t="s">
        <v>39</v>
      </c>
      <c r="B11" t="s">
        <v>111</v>
      </c>
      <c r="C11" t="s">
        <v>12</v>
      </c>
      <c r="D11" t="s">
        <v>177</v>
      </c>
      <c r="F11">
        <f>Rate_Calcs_nonneg_correction!F12</f>
        <v>7.5294919228493402</v>
      </c>
      <c r="G11">
        <f>Rate_Calcs_nonneg_correction!K12</f>
        <v>5.7370780615527162</v>
      </c>
      <c r="H11">
        <f>Rate_Calcs_nonneg_correction!P12</f>
        <v>0.4284455349887798</v>
      </c>
      <c r="I11">
        <f>Rate_Calcs_nonneg_correction!U12</f>
        <v>7.4444851240722851E-2</v>
      </c>
      <c r="J11">
        <f>Rate_Calcs_nonneg_correction!Z12</f>
        <v>0</v>
      </c>
    </row>
    <row r="12" spans="1:10" x14ac:dyDescent="0.2">
      <c r="A12" t="s">
        <v>40</v>
      </c>
      <c r="B12" t="s">
        <v>112</v>
      </c>
      <c r="C12" t="s">
        <v>12</v>
      </c>
      <c r="D12" t="s">
        <v>177</v>
      </c>
      <c r="F12">
        <f>Rate_Calcs_nonneg_correction!F13</f>
        <v>6.2857923104373441</v>
      </c>
      <c r="G12">
        <f>Rate_Calcs_nonneg_correction!K13</f>
        <v>4.6011682277601569</v>
      </c>
      <c r="H12">
        <f>Rate_Calcs_nonneg_correction!P13</f>
        <v>0.56878026705113072</v>
      </c>
      <c r="I12">
        <f>Rate_Calcs_nonneg_correction!U13</f>
        <v>3.9471894250131465E-2</v>
      </c>
      <c r="J12">
        <f>Rate_Calcs_nonneg_correction!Z13</f>
        <v>0</v>
      </c>
    </row>
    <row r="13" spans="1:10" x14ac:dyDescent="0.2">
      <c r="A13" t="s">
        <v>41</v>
      </c>
      <c r="B13" t="s">
        <v>113</v>
      </c>
      <c r="C13" t="s">
        <v>12</v>
      </c>
      <c r="D13" t="s">
        <v>177</v>
      </c>
      <c r="F13">
        <f>Rate_Calcs_nonneg_correction!F14</f>
        <v>6.4077350407691993</v>
      </c>
      <c r="G13">
        <f>Rate_Calcs_nonneg_correction!K14</f>
        <v>5.6336384793256675</v>
      </c>
      <c r="H13">
        <f>Rate_Calcs_nonneg_correction!P14</f>
        <v>0.60262464716518882</v>
      </c>
      <c r="I13">
        <f>Rate_Calcs_nonneg_correction!U14</f>
        <v>8.748741326326856E-2</v>
      </c>
      <c r="J13">
        <f>Rate_Calcs_nonneg_correction!Z14</f>
        <v>0</v>
      </c>
    </row>
    <row r="14" spans="1:10" x14ac:dyDescent="0.2">
      <c r="A14" t="s">
        <v>42</v>
      </c>
      <c r="B14" t="s">
        <v>114</v>
      </c>
      <c r="C14" t="s">
        <v>13</v>
      </c>
      <c r="D14" t="s">
        <v>178</v>
      </c>
      <c r="F14">
        <f>Rate_Calcs_nonneg_correction!F15</f>
        <v>7.9621068690271457</v>
      </c>
      <c r="G14">
        <f>Rate_Calcs_nonneg_correction!K15</f>
        <v>6.693842719429167</v>
      </c>
      <c r="H14">
        <f>Rate_Calcs_nonneg_correction!P15</f>
        <v>0.91449291293116075</v>
      </c>
      <c r="I14">
        <f>Rate_Calcs_nonneg_correction!U15</f>
        <v>1.2941132714932821E-2</v>
      </c>
      <c r="J14">
        <f>Rate_Calcs_nonneg_correction!Z15</f>
        <v>0</v>
      </c>
    </row>
    <row r="15" spans="1:10" x14ac:dyDescent="0.2">
      <c r="A15" t="s">
        <v>43</v>
      </c>
      <c r="B15" t="s">
        <v>115</v>
      </c>
      <c r="C15" t="s">
        <v>13</v>
      </c>
      <c r="D15" t="s">
        <v>178</v>
      </c>
      <c r="F15">
        <f>Rate_Calcs_nonneg_correction!F16</f>
        <v>6.6996774228751601</v>
      </c>
      <c r="G15">
        <f>Rate_Calcs_nonneg_correction!K16</f>
        <v>6.3714389815399537</v>
      </c>
      <c r="H15">
        <f>Rate_Calcs_nonneg_correction!P16</f>
        <v>0.79555705053999926</v>
      </c>
      <c r="I15">
        <f>Rate_Calcs_nonneg_correction!U16</f>
        <v>1.7277309229026809E-2</v>
      </c>
      <c r="J15">
        <f>Rate_Calcs_nonneg_correction!Z16</f>
        <v>0</v>
      </c>
    </row>
    <row r="16" spans="1:10" x14ac:dyDescent="0.2">
      <c r="A16" t="s">
        <v>44</v>
      </c>
      <c r="B16" t="s">
        <v>116</v>
      </c>
      <c r="C16" t="s">
        <v>13</v>
      </c>
      <c r="D16" t="s">
        <v>178</v>
      </c>
      <c r="F16">
        <f>Rate_Calcs_nonneg_correction!F17</f>
        <v>8.5629365344031765</v>
      </c>
      <c r="G16">
        <f>Rate_Calcs_nonneg_correction!K17</f>
        <v>7.2751500873421469</v>
      </c>
      <c r="H16">
        <f>Rate_Calcs_nonneg_correction!P17</f>
        <v>0.86099081832064006</v>
      </c>
      <c r="I16">
        <f>Rate_Calcs_nonneg_correction!U17</f>
        <v>2.3991812489562201E-2</v>
      </c>
      <c r="J16">
        <f>Rate_Calcs_nonneg_correction!Z17</f>
        <v>0</v>
      </c>
    </row>
    <row r="17" spans="1:10" x14ac:dyDescent="0.2">
      <c r="A17" t="s">
        <v>45</v>
      </c>
      <c r="B17" t="s">
        <v>117</v>
      </c>
      <c r="C17" t="s">
        <v>14</v>
      </c>
      <c r="D17" t="s">
        <v>179</v>
      </c>
      <c r="F17">
        <f>Rate_Calcs_nonneg_correction!F18</f>
        <v>4.6852978692189575</v>
      </c>
      <c r="G17">
        <f>Rate_Calcs_nonneg_correction!K18</f>
        <v>3.1050993208614215</v>
      </c>
      <c r="H17">
        <f>Rate_Calcs_nonneg_correction!P18</f>
        <v>0.36349208399356714</v>
      </c>
      <c r="I17">
        <f>Rate_Calcs_nonneg_correction!U18</f>
        <v>8.2393185229158492E-2</v>
      </c>
      <c r="J17">
        <f>Rate_Calcs_nonneg_correction!Z18</f>
        <v>2.4100859104057241E-2</v>
      </c>
    </row>
    <row r="18" spans="1:10" x14ac:dyDescent="0.2">
      <c r="A18" t="s">
        <v>46</v>
      </c>
      <c r="B18" t="s">
        <v>118</v>
      </c>
      <c r="C18" t="s">
        <v>14</v>
      </c>
      <c r="D18" t="s">
        <v>179</v>
      </c>
      <c r="F18">
        <f>Rate_Calcs_nonneg_correction!F19</f>
        <v>5.6182199259002878</v>
      </c>
      <c r="G18">
        <f>Rate_Calcs_nonneg_correction!K19</f>
        <v>3.1106071032172955</v>
      </c>
      <c r="H18">
        <f>Rate_Calcs_nonneg_correction!P19</f>
        <v>0.36683264150056427</v>
      </c>
      <c r="I18">
        <f>Rate_Calcs_nonneg_correction!U19</f>
        <v>0.12814082267185292</v>
      </c>
      <c r="J18">
        <f>Rate_Calcs_nonneg_correction!Z19</f>
        <v>1.8267170123117196E-2</v>
      </c>
    </row>
    <row r="19" spans="1:10" x14ac:dyDescent="0.2">
      <c r="A19" t="s">
        <v>47</v>
      </c>
      <c r="B19" t="s">
        <v>119</v>
      </c>
      <c r="C19" t="s">
        <v>14</v>
      </c>
      <c r="D19" t="s">
        <v>179</v>
      </c>
      <c r="F19">
        <f>Rate_Calcs_nonneg_correction!F20</f>
        <v>5.5427755495285336</v>
      </c>
      <c r="G19">
        <f>Rate_Calcs_nonneg_correction!K20</f>
        <v>2.7463610069728723</v>
      </c>
      <c r="H19">
        <f>Rate_Calcs_nonneg_correction!P20</f>
        <v>0.42106103497082892</v>
      </c>
      <c r="I19">
        <f>Rate_Calcs_nonneg_correction!U20</f>
        <v>8.7872384477389806E-2</v>
      </c>
      <c r="J19">
        <f>Rate_Calcs_nonneg_correction!Z20</f>
        <v>2.1017357078590961E-2</v>
      </c>
    </row>
    <row r="20" spans="1:10" x14ac:dyDescent="0.2">
      <c r="A20" t="s">
        <v>48</v>
      </c>
      <c r="B20" t="s">
        <v>120</v>
      </c>
      <c r="C20" t="s">
        <v>15</v>
      </c>
      <c r="D20" t="s">
        <v>180</v>
      </c>
      <c r="F20">
        <f>Rate_Calcs_nonneg_correction!F21</f>
        <v>5.098403069672754</v>
      </c>
      <c r="G20">
        <f>Rate_Calcs_nonneg_correction!K21</f>
        <v>4.5861035949922799</v>
      </c>
      <c r="H20">
        <f>Rate_Calcs_nonneg_correction!P21</f>
        <v>0.442844574919325</v>
      </c>
      <c r="I20">
        <f>Rate_Calcs_nonneg_correction!U21</f>
        <v>6.0219134117176734E-2</v>
      </c>
      <c r="J20">
        <f>Rate_Calcs_nonneg_correction!Z21</f>
        <v>0</v>
      </c>
    </row>
    <row r="21" spans="1:10" x14ac:dyDescent="0.2">
      <c r="A21" t="s">
        <v>49</v>
      </c>
      <c r="B21" t="s">
        <v>121</v>
      </c>
      <c r="C21" t="s">
        <v>15</v>
      </c>
      <c r="D21" t="s">
        <v>180</v>
      </c>
      <c r="F21">
        <f>Rate_Calcs_nonneg_correction!F22</f>
        <v>6.2740346563899898</v>
      </c>
      <c r="G21">
        <f>Rate_Calcs_nonneg_correction!K22</f>
        <v>5.9700229532178959</v>
      </c>
      <c r="H21">
        <f>Rate_Calcs_nonneg_correction!P22</f>
        <v>0.35747468889314504</v>
      </c>
      <c r="I21">
        <f>Rate_Calcs_nonneg_correction!U22</f>
        <v>4.0290295126919978E-2</v>
      </c>
      <c r="J21">
        <f>Rate_Calcs_nonneg_correction!Z22</f>
        <v>0</v>
      </c>
    </row>
    <row r="22" spans="1:10" x14ac:dyDescent="0.2">
      <c r="A22" t="s">
        <v>50</v>
      </c>
      <c r="B22" t="s">
        <v>122</v>
      </c>
      <c r="C22" t="s">
        <v>15</v>
      </c>
      <c r="D22" t="s">
        <v>180</v>
      </c>
      <c r="F22">
        <f>Rate_Calcs_nonneg_correction!F23</f>
        <v>5.7816734267778784</v>
      </c>
      <c r="G22">
        <f>Rate_Calcs_nonneg_correction!K23</f>
        <v>5.1875357114972891</v>
      </c>
      <c r="H22">
        <f>Rate_Calcs_nonneg_correction!P23</f>
        <v>0.43128442543031237</v>
      </c>
      <c r="I22">
        <f>Rate_Calcs_nonneg_correction!U23</f>
        <v>3.8707233312953157E-2</v>
      </c>
      <c r="J22">
        <f>Rate_Calcs_nonneg_correction!Z23</f>
        <v>0</v>
      </c>
    </row>
    <row r="23" spans="1:10" x14ac:dyDescent="0.2">
      <c r="A23" t="s">
        <v>51</v>
      </c>
      <c r="B23" t="s">
        <v>123</v>
      </c>
      <c r="C23" t="s">
        <v>16</v>
      </c>
      <c r="D23" t="s">
        <v>181</v>
      </c>
      <c r="F23">
        <f>Rate_Calcs_nonneg_correction!F24</f>
        <v>5.759327989357109</v>
      </c>
      <c r="G23">
        <f>Rate_Calcs_nonneg_correction!K24</f>
        <v>4.2270335139985002</v>
      </c>
      <c r="H23">
        <f>Rate_Calcs_nonneg_correction!P24</f>
        <v>0.37216516613739686</v>
      </c>
      <c r="I23">
        <f>Rate_Calcs_nonneg_correction!U24</f>
        <v>6.4939460493242201E-2</v>
      </c>
      <c r="J23">
        <f>Rate_Calcs_nonneg_correction!Z24</f>
        <v>0</v>
      </c>
    </row>
    <row r="24" spans="1:10" x14ac:dyDescent="0.2">
      <c r="A24" t="s">
        <v>52</v>
      </c>
      <c r="B24" t="s">
        <v>124</v>
      </c>
      <c r="C24" t="s">
        <v>16</v>
      </c>
      <c r="D24" t="s">
        <v>181</v>
      </c>
      <c r="F24">
        <f>Rate_Calcs_nonneg_correction!F25</f>
        <v>4.8754295881021452</v>
      </c>
      <c r="G24">
        <f>Rate_Calcs_nonneg_correction!K25</f>
        <v>3.8251616519762504</v>
      </c>
      <c r="H24">
        <f>Rate_Calcs_nonneg_correction!P25</f>
        <v>0.50527122330518415</v>
      </c>
      <c r="I24">
        <f>Rate_Calcs_nonneg_correction!U25</f>
        <v>5.5275093879612436E-2</v>
      </c>
      <c r="J24">
        <f>Rate_Calcs_nonneg_correction!Z25</f>
        <v>0</v>
      </c>
    </row>
    <row r="25" spans="1:10" x14ac:dyDescent="0.2">
      <c r="A25" t="s">
        <v>53</v>
      </c>
      <c r="B25" t="s">
        <v>125</v>
      </c>
      <c r="C25" t="s">
        <v>16</v>
      </c>
      <c r="D25" t="s">
        <v>181</v>
      </c>
      <c r="F25">
        <f>Rate_Calcs_nonneg_correction!F26</f>
        <v>5.9981487532506481</v>
      </c>
      <c r="G25">
        <f>Rate_Calcs_nonneg_correction!K26</f>
        <v>5.8655402879770895</v>
      </c>
      <c r="H25">
        <f>Rate_Calcs_nonneg_correction!P26</f>
        <v>0.72408784557954453</v>
      </c>
      <c r="I25">
        <f>Rate_Calcs_nonneg_correction!U26</f>
        <v>8.7980830262074969E-2</v>
      </c>
      <c r="J25">
        <f>Rate_Calcs_nonneg_correction!Z26</f>
        <v>0</v>
      </c>
    </row>
    <row r="26" spans="1:10" x14ac:dyDescent="0.2">
      <c r="A26" t="s">
        <v>54</v>
      </c>
      <c r="B26" t="s">
        <v>126</v>
      </c>
      <c r="C26" t="s">
        <v>17</v>
      </c>
      <c r="D26" t="s">
        <v>182</v>
      </c>
      <c r="F26">
        <f>Rate_Calcs_nonneg_correction!F27</f>
        <v>6.8019018280946657</v>
      </c>
      <c r="G26">
        <f>Rate_Calcs_nonneg_correction!K27</f>
        <v>4.3683874263782458</v>
      </c>
      <c r="H26">
        <f>Rate_Calcs_nonneg_correction!P27</f>
        <v>0.54585523322212104</v>
      </c>
      <c r="I26">
        <f>Rate_Calcs_nonneg_correction!U27</f>
        <v>7.4020761896182535E-2</v>
      </c>
      <c r="J26">
        <f>Rate_Calcs_nonneg_correction!Z27</f>
        <v>0</v>
      </c>
    </row>
    <row r="27" spans="1:10" x14ac:dyDescent="0.2">
      <c r="A27" t="s">
        <v>55</v>
      </c>
      <c r="B27" t="s">
        <v>127</v>
      </c>
      <c r="C27" t="s">
        <v>17</v>
      </c>
      <c r="D27" t="s">
        <v>182</v>
      </c>
      <c r="F27">
        <f>Rate_Calcs_nonneg_correction!F28</f>
        <v>5.2072252413021305</v>
      </c>
      <c r="G27">
        <f>Rate_Calcs_nonneg_correction!K28</f>
        <v>4.1001136105466873</v>
      </c>
      <c r="H27">
        <f>Rate_Calcs_nonneg_correction!P28</f>
        <v>0.69044808083121767</v>
      </c>
      <c r="I27">
        <f>Rate_Calcs_nonneg_correction!U28</f>
        <v>8.0056097581274105E-2</v>
      </c>
      <c r="J27">
        <f>Rate_Calcs_nonneg_correction!Z28</f>
        <v>0</v>
      </c>
    </row>
    <row r="28" spans="1:10" x14ac:dyDescent="0.2">
      <c r="A28" t="s">
        <v>56</v>
      </c>
      <c r="B28" t="s">
        <v>128</v>
      </c>
      <c r="C28" t="s">
        <v>17</v>
      </c>
      <c r="D28" t="s">
        <v>182</v>
      </c>
      <c r="F28">
        <f>Rate_Calcs_nonneg_correction!F29</f>
        <v>6.5727958998021725</v>
      </c>
      <c r="G28">
        <f>Rate_Calcs_nonneg_correction!K29</f>
        <v>4.2387246463404669</v>
      </c>
      <c r="H28">
        <f>Rate_Calcs_nonneg_correction!P29</f>
        <v>0.50364494143387128</v>
      </c>
      <c r="I28">
        <f>Rate_Calcs_nonneg_correction!U29</f>
        <v>6.5879063192727932E-2</v>
      </c>
      <c r="J28">
        <f>Rate_Calcs_nonneg_correction!Z29</f>
        <v>0</v>
      </c>
    </row>
    <row r="29" spans="1:10" x14ac:dyDescent="0.2">
      <c r="A29" t="s">
        <v>57</v>
      </c>
      <c r="B29" t="s">
        <v>129</v>
      </c>
      <c r="C29" t="s">
        <v>18</v>
      </c>
      <c r="D29" t="s">
        <v>183</v>
      </c>
      <c r="F29">
        <f>Rate_Calcs_nonneg_correction!F30</f>
        <v>5.6596029986536633</v>
      </c>
      <c r="G29">
        <f>Rate_Calcs_nonneg_correction!K30</f>
        <v>4.6397516258831581</v>
      </c>
      <c r="H29">
        <f>Rate_Calcs_nonneg_correction!P30</f>
        <v>0</v>
      </c>
      <c r="I29">
        <f>Rate_Calcs_nonneg_correction!U30</f>
        <v>5.7671544500875756E-2</v>
      </c>
      <c r="J29">
        <f>Rate_Calcs_nonneg_correction!Z30</f>
        <v>0</v>
      </c>
    </row>
    <row r="30" spans="1:10" x14ac:dyDescent="0.2">
      <c r="A30" t="s">
        <v>58</v>
      </c>
      <c r="B30" t="s">
        <v>130</v>
      </c>
      <c r="C30" t="s">
        <v>18</v>
      </c>
      <c r="D30" t="s">
        <v>183</v>
      </c>
      <c r="F30">
        <f>Rate_Calcs_nonneg_correction!F31</f>
        <v>7.3127321043669218</v>
      </c>
      <c r="G30">
        <f>Rate_Calcs_nonneg_correction!K31</f>
        <v>5.5973298872759818</v>
      </c>
      <c r="H30">
        <f>Rate_Calcs_nonneg_correction!P31</f>
        <v>0</v>
      </c>
      <c r="I30">
        <f>Rate_Calcs_nonneg_correction!U31</f>
        <v>5.6851966250388068E-2</v>
      </c>
      <c r="J30">
        <f>Rate_Calcs_nonneg_correction!Z31</f>
        <v>0</v>
      </c>
    </row>
    <row r="31" spans="1:10" x14ac:dyDescent="0.2">
      <c r="A31" t="s">
        <v>59</v>
      </c>
      <c r="B31" t="s">
        <v>131</v>
      </c>
      <c r="C31" t="s">
        <v>18</v>
      </c>
      <c r="D31" t="s">
        <v>183</v>
      </c>
      <c r="F31">
        <f>Rate_Calcs_nonneg_correction!F32</f>
        <v>3.4788222313052897</v>
      </c>
      <c r="G31">
        <f>Rate_Calcs_nonneg_correction!K32</f>
        <v>3.3795908003159063</v>
      </c>
      <c r="H31">
        <f>Rate_Calcs_nonneg_correction!P32</f>
        <v>0</v>
      </c>
      <c r="I31">
        <f>Rate_Calcs_nonneg_correction!U32</f>
        <v>4.3894828399151736E-2</v>
      </c>
      <c r="J31">
        <f>Rate_Calcs_nonneg_correction!Z32</f>
        <v>0</v>
      </c>
    </row>
    <row r="32" spans="1:10" x14ac:dyDescent="0.2">
      <c r="A32" t="s">
        <v>60</v>
      </c>
      <c r="B32" t="s">
        <v>132</v>
      </c>
      <c r="C32" t="s">
        <v>19</v>
      </c>
      <c r="D32" t="s">
        <v>184</v>
      </c>
      <c r="F32">
        <f>Rate_Calcs_nonneg_correction!F33</f>
        <v>6.5883678713897114</v>
      </c>
      <c r="G32">
        <f>Rate_Calcs_nonneg_correction!K33</f>
        <v>3.9105746648513611</v>
      </c>
      <c r="H32">
        <f>Rate_Calcs_nonneg_correction!P33</f>
        <v>0.30551386786146517</v>
      </c>
      <c r="I32">
        <f>Rate_Calcs_nonneg_correction!U33</f>
        <v>0.13532357884780788</v>
      </c>
      <c r="J32">
        <f>Rate_Calcs_nonneg_correction!Z33</f>
        <v>1.3163165324778387E-2</v>
      </c>
    </row>
    <row r="33" spans="1:10" x14ac:dyDescent="0.2">
      <c r="A33" t="s">
        <v>61</v>
      </c>
      <c r="B33" t="s">
        <v>133</v>
      </c>
      <c r="C33" t="s">
        <v>19</v>
      </c>
      <c r="D33" t="s">
        <v>184</v>
      </c>
      <c r="F33">
        <f>Rate_Calcs_nonneg_correction!F34</f>
        <v>7.4547269277662283</v>
      </c>
      <c r="G33">
        <f>Rate_Calcs_nonneg_correction!K34</f>
        <v>3.5880637842858136</v>
      </c>
      <c r="H33">
        <f>Rate_Calcs_nonneg_correction!P34</f>
        <v>0.37234598932436097</v>
      </c>
      <c r="I33">
        <f>Rate_Calcs_nonneg_correction!U34</f>
        <v>0.11198662101862476</v>
      </c>
      <c r="J33">
        <f>Rate_Calcs_nonneg_correction!Z34</f>
        <v>1.5165447539578469E-2</v>
      </c>
    </row>
    <row r="34" spans="1:10" x14ac:dyDescent="0.2">
      <c r="A34" t="s">
        <v>62</v>
      </c>
      <c r="B34" t="s">
        <v>134</v>
      </c>
      <c r="C34" t="s">
        <v>19</v>
      </c>
      <c r="D34" t="s">
        <v>184</v>
      </c>
      <c r="F34">
        <f>Rate_Calcs_nonneg_correction!F35</f>
        <v>7.0632561552006745</v>
      </c>
      <c r="G34">
        <f>Rate_Calcs_nonneg_correction!K35</f>
        <v>4.064556613130442</v>
      </c>
      <c r="H34">
        <f>Rate_Calcs_nonneg_correction!P35</f>
        <v>0.37781500850150701</v>
      </c>
      <c r="I34">
        <f>Rate_Calcs_nonneg_correction!U35</f>
        <v>7.0182413076004091E-2</v>
      </c>
      <c r="J34">
        <f>Rate_Calcs_nonneg_correction!Z35</f>
        <v>1.3385201926696804E-2</v>
      </c>
    </row>
    <row r="35" spans="1:10" x14ac:dyDescent="0.2">
      <c r="A35" t="s">
        <v>63</v>
      </c>
      <c r="B35" t="s">
        <v>135</v>
      </c>
      <c r="C35" t="s">
        <v>20</v>
      </c>
      <c r="D35" t="s">
        <v>185</v>
      </c>
      <c r="F35">
        <f>Rate_Calcs_nonneg_correction!F36</f>
        <v>7.4609064787819479</v>
      </c>
      <c r="G35">
        <f>Rate_Calcs_nonneg_correction!K36</f>
        <v>3.8365734164769512</v>
      </c>
      <c r="H35">
        <f>Rate_Calcs_nonneg_correction!P36</f>
        <v>0.42937918889541182</v>
      </c>
      <c r="I35">
        <f>Rate_Calcs_nonneg_correction!U36</f>
        <v>0.12868124789464011</v>
      </c>
      <c r="J35">
        <f>Rate_Calcs_nonneg_correction!Z36</f>
        <v>1.1603024634251414E-2</v>
      </c>
    </row>
    <row r="36" spans="1:10" x14ac:dyDescent="0.2">
      <c r="A36" t="s">
        <v>64</v>
      </c>
      <c r="B36" t="s">
        <v>136</v>
      </c>
      <c r="C36" t="s">
        <v>20</v>
      </c>
      <c r="D36" t="s">
        <v>185</v>
      </c>
      <c r="F36">
        <f>Rate_Calcs_nonneg_correction!F37</f>
        <v>7.8994440960998276</v>
      </c>
      <c r="G36">
        <f>Rate_Calcs_nonneg_correction!K37</f>
        <v>3.1343428883780207</v>
      </c>
      <c r="H36">
        <f>Rate_Calcs_nonneg_correction!P37</f>
        <v>0.32224467657504979</v>
      </c>
      <c r="I36">
        <f>Rate_Calcs_nonneg_correction!U37</f>
        <v>9.7872015689452821E-2</v>
      </c>
      <c r="J36">
        <f>Rate_Calcs_nonneg_correction!Z37</f>
        <v>1.7036106440964292E-2</v>
      </c>
    </row>
    <row r="37" spans="1:10" x14ac:dyDescent="0.2">
      <c r="A37" t="s">
        <v>65</v>
      </c>
      <c r="B37" t="s">
        <v>137</v>
      </c>
      <c r="C37" t="s">
        <v>20</v>
      </c>
      <c r="D37" t="s">
        <v>185</v>
      </c>
      <c r="F37">
        <f>Rate_Calcs_nonneg_correction!F38</f>
        <v>7.039057522787453</v>
      </c>
      <c r="G37">
        <f>Rate_Calcs_nonneg_correction!K38</f>
        <v>3.0129611450984819</v>
      </c>
      <c r="H37">
        <f>Rate_Calcs_nonneg_correction!P38</f>
        <v>0.373774068405541</v>
      </c>
      <c r="I37">
        <f>Rate_Calcs_nonneg_correction!U38</f>
        <v>0.10232960616875457</v>
      </c>
      <c r="J37">
        <f>Rate_Calcs_nonneg_correction!Z38</f>
        <v>1.4663341030434403E-2</v>
      </c>
    </row>
    <row r="38" spans="1:10" x14ac:dyDescent="0.2">
      <c r="A38" t="s">
        <v>66</v>
      </c>
      <c r="B38" t="s">
        <v>138</v>
      </c>
      <c r="C38" t="s">
        <v>21</v>
      </c>
      <c r="D38" t="s">
        <v>186</v>
      </c>
      <c r="F38">
        <f>Rate_Calcs_nonneg_correction!F39</f>
        <v>6.7368402294783021</v>
      </c>
      <c r="G38">
        <f>Rate_Calcs_nonneg_correction!K39</f>
        <v>4.2860938607852299</v>
      </c>
      <c r="H38">
        <f>Rate_Calcs_nonneg_correction!P39</f>
        <v>0.40278824301005989</v>
      </c>
      <c r="I38">
        <f>Rate_Calcs_nonneg_correction!U39</f>
        <v>5.1863323208839289E-2</v>
      </c>
      <c r="J38">
        <f>Rate_Calcs_nonneg_correction!Z39</f>
        <v>0</v>
      </c>
    </row>
    <row r="39" spans="1:10" x14ac:dyDescent="0.2">
      <c r="A39" t="s">
        <v>67</v>
      </c>
      <c r="B39" t="s">
        <v>139</v>
      </c>
      <c r="C39" t="s">
        <v>21</v>
      </c>
      <c r="D39" t="s">
        <v>186</v>
      </c>
      <c r="F39">
        <f>Rate_Calcs_nonneg_correction!F40</f>
        <v>6.9967834203249026</v>
      </c>
      <c r="G39">
        <f>Rate_Calcs_nonneg_correction!K40</f>
        <v>4.6069243257960846</v>
      </c>
      <c r="H39">
        <f>Rate_Calcs_nonneg_correction!P40</f>
        <v>0.49123564682930543</v>
      </c>
      <c r="I39">
        <f>Rate_Calcs_nonneg_correction!U40</f>
        <v>6.4560594416384162E-2</v>
      </c>
      <c r="J39">
        <f>Rate_Calcs_nonneg_correction!Z40</f>
        <v>0</v>
      </c>
    </row>
    <row r="40" spans="1:10" x14ac:dyDescent="0.2">
      <c r="A40" t="s">
        <v>68</v>
      </c>
      <c r="B40" t="s">
        <v>140</v>
      </c>
      <c r="C40" t="s">
        <v>21</v>
      </c>
      <c r="D40" t="s">
        <v>186</v>
      </c>
      <c r="F40">
        <f>Rate_Calcs_nonneg_correction!F41</f>
        <v>6.4954885844726133</v>
      </c>
      <c r="G40">
        <f>Rate_Calcs_nonneg_correction!K41</f>
        <v>4.4035443913774346</v>
      </c>
      <c r="H40">
        <f>Rate_Calcs_nonneg_correction!P41</f>
        <v>0.35094653852925262</v>
      </c>
      <c r="I40">
        <f>Rate_Calcs_nonneg_correction!U41</f>
        <v>5.2869522780127104E-2</v>
      </c>
      <c r="J40">
        <f>Rate_Calcs_nonneg_correction!Z41</f>
        <v>0</v>
      </c>
    </row>
    <row r="41" spans="1:10" x14ac:dyDescent="0.2">
      <c r="A41" t="s">
        <v>69</v>
      </c>
      <c r="B41" t="s">
        <v>141</v>
      </c>
      <c r="C41" t="s">
        <v>22</v>
      </c>
      <c r="D41" t="s">
        <v>187</v>
      </c>
      <c r="F41">
        <f>Rate_Calcs_nonneg_correction!F42</f>
        <v>7.0154045526495237</v>
      </c>
      <c r="G41">
        <f>Rate_Calcs_nonneg_correction!K42</f>
        <v>4.9145416035298002</v>
      </c>
      <c r="H41">
        <f>Rate_Calcs_nonneg_correction!P42</f>
        <v>0.39406699580382692</v>
      </c>
      <c r="I41">
        <f>Rate_Calcs_nonneg_correction!U42</f>
        <v>5.0740464300614879E-2</v>
      </c>
      <c r="J41">
        <f>Rate_Calcs_nonneg_correction!Z42</f>
        <v>0</v>
      </c>
    </row>
    <row r="42" spans="1:10" x14ac:dyDescent="0.2">
      <c r="A42" t="s">
        <v>70</v>
      </c>
      <c r="B42" t="s">
        <v>142</v>
      </c>
      <c r="C42" t="s">
        <v>22</v>
      </c>
      <c r="D42" t="s">
        <v>187</v>
      </c>
      <c r="F42">
        <f>Rate_Calcs_nonneg_correction!F43</f>
        <v>6.7280544585390398</v>
      </c>
      <c r="G42">
        <f>Rate_Calcs_nonneg_correction!K43</f>
        <v>4.7651653729359698</v>
      </c>
      <c r="H42">
        <f>Rate_Calcs_nonneg_correction!P43</f>
        <v>0.39963074467319354</v>
      </c>
      <c r="I42">
        <f>Rate_Calcs_nonneg_correction!U43</f>
        <v>5.0215363596403863E-2</v>
      </c>
      <c r="J42">
        <f>Rate_Calcs_nonneg_correction!Z43</f>
        <v>0</v>
      </c>
    </row>
    <row r="43" spans="1:10" x14ac:dyDescent="0.2">
      <c r="A43" t="s">
        <v>71</v>
      </c>
      <c r="B43" t="s">
        <v>143</v>
      </c>
      <c r="C43" t="s">
        <v>22</v>
      </c>
      <c r="D43" t="s">
        <v>187</v>
      </c>
      <c r="F43">
        <f>Rate_Calcs_nonneg_correction!F44</f>
        <v>6.9238952285598589</v>
      </c>
      <c r="G43">
        <f>Rate_Calcs_nonneg_correction!K44</f>
        <v>4.2181032435831218</v>
      </c>
      <c r="H43">
        <f>Rate_Calcs_nonneg_correction!P44</f>
        <v>0.3099391361818476</v>
      </c>
      <c r="I43">
        <f>Rate_Calcs_nonneg_correction!U44</f>
        <v>4.0135098178097482E-2</v>
      </c>
      <c r="J43">
        <f>Rate_Calcs_nonneg_correction!Z44</f>
        <v>0</v>
      </c>
    </row>
    <row r="44" spans="1:10" x14ac:dyDescent="0.2">
      <c r="A44" t="s">
        <v>72</v>
      </c>
      <c r="B44" t="s">
        <v>144</v>
      </c>
      <c r="C44" t="s">
        <v>23</v>
      </c>
      <c r="D44" t="s">
        <v>188</v>
      </c>
      <c r="F44">
        <f>Rate_Calcs_nonneg_correction!F45</f>
        <v>6.8842715681098605</v>
      </c>
      <c r="G44">
        <f>Rate_Calcs_nonneg_correction!K45</f>
        <v>4.8696094142560193</v>
      </c>
      <c r="H44">
        <f>Rate_Calcs_nonneg_correction!P45</f>
        <v>0.43926588869585043</v>
      </c>
      <c r="I44">
        <f>Rate_Calcs_nonneg_correction!U45</f>
        <v>5.7609408627898671E-2</v>
      </c>
      <c r="J44">
        <f>Rate_Calcs_nonneg_correction!Z45</f>
        <v>0</v>
      </c>
    </row>
    <row r="45" spans="1:10" x14ac:dyDescent="0.2">
      <c r="A45" t="s">
        <v>73</v>
      </c>
      <c r="B45" t="s">
        <v>145</v>
      </c>
      <c r="C45" t="s">
        <v>23</v>
      </c>
      <c r="D45" t="s">
        <v>188</v>
      </c>
      <c r="F45">
        <f>Rate_Calcs_nonneg_correction!F46</f>
        <v>6.4420905696537591</v>
      </c>
      <c r="G45">
        <f>Rate_Calcs_nonneg_correction!K46</f>
        <v>5.4549971215312896</v>
      </c>
      <c r="H45">
        <f>Rate_Calcs_nonneg_correction!P46</f>
        <v>0.47567004988211486</v>
      </c>
      <c r="I45">
        <f>Rate_Calcs_nonneg_correction!U46</f>
        <v>7.3514195320185841E-2</v>
      </c>
      <c r="J45">
        <f>Rate_Calcs_nonneg_correction!Z46</f>
        <v>0</v>
      </c>
    </row>
    <row r="46" spans="1:10" x14ac:dyDescent="0.2">
      <c r="A46" t="s">
        <v>74</v>
      </c>
      <c r="B46" t="s">
        <v>146</v>
      </c>
      <c r="C46" t="s">
        <v>23</v>
      </c>
      <c r="D46" t="s">
        <v>188</v>
      </c>
      <c r="F46">
        <f>Rate_Calcs_nonneg_correction!F47</f>
        <v>6.3831862313973371</v>
      </c>
      <c r="G46">
        <f>Rate_Calcs_nonneg_correction!K47</f>
        <v>4.1548527439743044</v>
      </c>
      <c r="H46">
        <f>Rate_Calcs_nonneg_correction!P47</f>
        <v>0.4175083208764882</v>
      </c>
      <c r="I46">
        <f>Rate_Calcs_nonneg_correction!U47</f>
        <v>0.19263224782765198</v>
      </c>
      <c r="J46">
        <f>Rate_Calcs_nonneg_correction!Z47</f>
        <v>0</v>
      </c>
    </row>
    <row r="47" spans="1:10" x14ac:dyDescent="0.2">
      <c r="A47" t="s">
        <v>75</v>
      </c>
      <c r="B47" t="s">
        <v>147</v>
      </c>
      <c r="C47" t="s">
        <v>24</v>
      </c>
      <c r="D47" t="s">
        <v>189</v>
      </c>
      <c r="F47">
        <f>Rate_Calcs_nonneg_correction!F48</f>
        <v>7.0426337851657843</v>
      </c>
      <c r="G47">
        <f>Rate_Calcs_nonneg_correction!K48</f>
        <v>4.7247728717982032</v>
      </c>
      <c r="H47">
        <f>Rate_Calcs_nonneg_correction!P48</f>
        <v>0</v>
      </c>
      <c r="I47">
        <f>Rate_Calcs_nonneg_correction!U48</f>
        <v>0.14579672303117341</v>
      </c>
      <c r="J47">
        <f>Rate_Calcs_nonneg_correction!Z48</f>
        <v>2.9305661163040658E-2</v>
      </c>
    </row>
    <row r="48" spans="1:10" x14ac:dyDescent="0.2">
      <c r="A48" t="s">
        <v>76</v>
      </c>
      <c r="B48" t="s">
        <v>148</v>
      </c>
      <c r="C48" t="s">
        <v>24</v>
      </c>
      <c r="D48" t="s">
        <v>189</v>
      </c>
      <c r="F48">
        <f>Rate_Calcs_nonneg_correction!F49</f>
        <v>7.5006980635821003</v>
      </c>
      <c r="G48">
        <f>Rate_Calcs_nonneg_correction!K49</f>
        <v>5.8874298185691831</v>
      </c>
      <c r="H48">
        <f>Rate_Calcs_nonneg_correction!P49</f>
        <v>0</v>
      </c>
      <c r="I48">
        <f>Rate_Calcs_nonneg_correction!U49</f>
        <v>0.18549795792822438</v>
      </c>
      <c r="J48">
        <f>Rate_Calcs_nonneg_correction!Z49</f>
        <v>3.8461080844789081E-2</v>
      </c>
    </row>
    <row r="49" spans="1:10" x14ac:dyDescent="0.2">
      <c r="A49" t="s">
        <v>77</v>
      </c>
      <c r="B49" t="s">
        <v>149</v>
      </c>
      <c r="C49" t="s">
        <v>24</v>
      </c>
      <c r="D49" t="s">
        <v>189</v>
      </c>
      <c r="F49">
        <f>Rate_Calcs_nonneg_correction!F50</f>
        <v>7.7777947672537167</v>
      </c>
      <c r="G49">
        <f>Rate_Calcs_nonneg_correction!K50</f>
        <v>5.2987868002787355</v>
      </c>
      <c r="H49">
        <f>Rate_Calcs_nonneg_correction!P50</f>
        <v>0</v>
      </c>
      <c r="I49">
        <f>Rate_Calcs_nonneg_correction!U50</f>
        <v>0.23782056160048215</v>
      </c>
      <c r="J49">
        <f>Rate_Calcs_nonneg_correction!Z50</f>
        <v>3.647895491465282E-2</v>
      </c>
    </row>
    <row r="50" spans="1:10" x14ac:dyDescent="0.2">
      <c r="A50" t="s">
        <v>78</v>
      </c>
      <c r="B50" t="s">
        <v>150</v>
      </c>
      <c r="C50" t="s">
        <v>25</v>
      </c>
      <c r="D50" t="s">
        <v>190</v>
      </c>
      <c r="F50">
        <f>Rate_Calcs_nonneg_correction!F51</f>
        <v>5.7528007062074069</v>
      </c>
      <c r="G50">
        <f>Rate_Calcs_nonneg_correction!K51</f>
        <v>7.0278009638321199</v>
      </c>
      <c r="H50">
        <f>Rate_Calcs_nonneg_correction!P51</f>
        <v>0.22896998516879136</v>
      </c>
      <c r="I50">
        <f>Rate_Calcs_nonneg_correction!U51</f>
        <v>0.21366092627489569</v>
      </c>
      <c r="J50">
        <f>Rate_Calcs_nonneg_correction!Z51</f>
        <v>2.928279429467557E-2</v>
      </c>
    </row>
    <row r="51" spans="1:10" x14ac:dyDescent="0.2">
      <c r="A51" t="s">
        <v>79</v>
      </c>
      <c r="B51" t="s">
        <v>151</v>
      </c>
      <c r="C51" t="s">
        <v>25</v>
      </c>
      <c r="D51" t="s">
        <v>190</v>
      </c>
      <c r="F51">
        <f>Rate_Calcs_nonneg_correction!F52</f>
        <v>6.2771234535834193</v>
      </c>
      <c r="G51">
        <f>Rate_Calcs_nonneg_correction!K52</f>
        <v>7.6897447424555505</v>
      </c>
      <c r="H51">
        <f>Rate_Calcs_nonneg_correction!P52</f>
        <v>0</v>
      </c>
      <c r="I51">
        <f>Rate_Calcs_nonneg_correction!U52</f>
        <v>0.17001791316320036</v>
      </c>
      <c r="J51">
        <f>Rate_Calcs_nonneg_correction!Z52</f>
        <v>3.8836369955959515E-2</v>
      </c>
    </row>
    <row r="52" spans="1:10" x14ac:dyDescent="0.2">
      <c r="A52" t="s">
        <v>80</v>
      </c>
      <c r="B52" t="s">
        <v>152</v>
      </c>
      <c r="C52" t="s">
        <v>25</v>
      </c>
      <c r="D52" t="s">
        <v>190</v>
      </c>
      <c r="F52">
        <f>Rate_Calcs_nonneg_correction!F53</f>
        <v>7.9196362162199367</v>
      </c>
      <c r="G52">
        <f>Rate_Calcs_nonneg_correction!K53</f>
        <v>7.6550708437295576</v>
      </c>
      <c r="H52">
        <f>Rate_Calcs_nonneg_correction!P53</f>
        <v>0</v>
      </c>
      <c r="I52">
        <f>Rate_Calcs_nonneg_correction!U53</f>
        <v>0.17837381863581364</v>
      </c>
      <c r="J52">
        <f>Rate_Calcs_nonneg_correction!Z53</f>
        <v>3.4410244658552525E-2</v>
      </c>
    </row>
    <row r="53" spans="1:10" x14ac:dyDescent="0.2">
      <c r="A53" t="s">
        <v>81</v>
      </c>
      <c r="B53" t="s">
        <v>153</v>
      </c>
      <c r="C53" t="s">
        <v>26</v>
      </c>
      <c r="D53" t="s">
        <v>191</v>
      </c>
      <c r="F53">
        <f>Rate_Calcs_nonneg_correction!F54</f>
        <v>8.1940353574872145</v>
      </c>
      <c r="G53">
        <f>Rate_Calcs_nonneg_correction!K54</f>
        <v>6.2685234715037925</v>
      </c>
      <c r="H53">
        <f>Rate_Calcs_nonneg_correction!P54</f>
        <v>0</v>
      </c>
      <c r="I53">
        <f>Rate_Calcs_nonneg_correction!U54</f>
        <v>0.2427909737852296</v>
      </c>
      <c r="J53">
        <f>Rate_Calcs_nonneg_correction!Z54</f>
        <v>3.1156559486886792E-2</v>
      </c>
    </row>
    <row r="54" spans="1:10" x14ac:dyDescent="0.2">
      <c r="A54" t="s">
        <v>82</v>
      </c>
      <c r="B54" t="s">
        <v>154</v>
      </c>
      <c r="C54" t="s">
        <v>26</v>
      </c>
      <c r="D54" t="s">
        <v>191</v>
      </c>
      <c r="F54">
        <f>Rate_Calcs_nonneg_correction!F55</f>
        <v>6.6872969379065825</v>
      </c>
      <c r="G54">
        <f>Rate_Calcs_nonneg_correction!K55</f>
        <v>4.7298980418970382</v>
      </c>
      <c r="H54">
        <f>Rate_Calcs_nonneg_correction!P55</f>
        <v>0</v>
      </c>
      <c r="I54">
        <f>Rate_Calcs_nonneg_correction!U55</f>
        <v>0.24650362875977228</v>
      </c>
      <c r="J54">
        <f>Rate_Calcs_nonneg_correction!Z55</f>
        <v>3.223306860485952E-2</v>
      </c>
    </row>
    <row r="55" spans="1:10" x14ac:dyDescent="0.2">
      <c r="A55" t="s">
        <v>83</v>
      </c>
      <c r="B55" t="s">
        <v>155</v>
      </c>
      <c r="C55" t="s">
        <v>26</v>
      </c>
      <c r="D55" t="s">
        <v>191</v>
      </c>
      <c r="F55">
        <f>Rate_Calcs_nonneg_correction!F56</f>
        <v>6.6257276663061546</v>
      </c>
      <c r="G55">
        <f>Rate_Calcs_nonneg_correction!K56</f>
        <v>5.328186361147937</v>
      </c>
      <c r="H55">
        <f>Rate_Calcs_nonneg_correction!P56</f>
        <v>0</v>
      </c>
      <c r="I55">
        <f>Rate_Calcs_nonneg_correction!U56</f>
        <v>0.24982010687387723</v>
      </c>
      <c r="J55">
        <f>Rate_Calcs_nonneg_correction!Z56</f>
        <v>2.9709000395382379E-2</v>
      </c>
    </row>
    <row r="56" spans="1:10" x14ac:dyDescent="0.2">
      <c r="A56" t="s">
        <v>84</v>
      </c>
      <c r="B56" t="s">
        <v>156</v>
      </c>
      <c r="C56" t="s">
        <v>27</v>
      </c>
      <c r="D56" t="s">
        <v>192</v>
      </c>
      <c r="F56">
        <f>Rate_Calcs_nonneg_correction!F57</f>
        <v>8.0631084401598461</v>
      </c>
      <c r="G56">
        <f>Rate_Calcs_nonneg_correction!K57</f>
        <v>6.7561550979231688</v>
      </c>
      <c r="H56">
        <f>Rate_Calcs_nonneg_correction!P57</f>
        <v>0.23950341982259934</v>
      </c>
      <c r="I56">
        <f>Rate_Calcs_nonneg_correction!U57</f>
        <v>0.21890433967863332</v>
      </c>
      <c r="J56">
        <f>Rate_Calcs_nonneg_correction!Z57</f>
        <v>2.7155870371028606E-2</v>
      </c>
    </row>
    <row r="57" spans="1:10" x14ac:dyDescent="0.2">
      <c r="A57" t="s">
        <v>85</v>
      </c>
      <c r="B57" t="s">
        <v>157</v>
      </c>
      <c r="C57" t="s">
        <v>27</v>
      </c>
      <c r="D57" t="s">
        <v>192</v>
      </c>
      <c r="F57">
        <f>Rate_Calcs_nonneg_correction!F58</f>
        <v>5.9180472180900479</v>
      </c>
      <c r="G57">
        <f>Rate_Calcs_nonneg_correction!K58</f>
        <v>3.8819081428795252</v>
      </c>
      <c r="H57">
        <f>Rate_Calcs_nonneg_correction!P58</f>
        <v>0.26843759864197581</v>
      </c>
      <c r="I57">
        <f>Rate_Calcs_nonneg_correction!U58</f>
        <v>0.18822516373248391</v>
      </c>
      <c r="J57">
        <f>Rate_Calcs_nonneg_correction!Z58</f>
        <v>2.3009278015018578E-2</v>
      </c>
    </row>
    <row r="58" spans="1:10" x14ac:dyDescent="0.2">
      <c r="A58" t="s">
        <v>86</v>
      </c>
      <c r="B58" t="s">
        <v>158</v>
      </c>
      <c r="C58" t="s">
        <v>27</v>
      </c>
      <c r="D58" t="s">
        <v>192</v>
      </c>
      <c r="F58">
        <f>Rate_Calcs_nonneg_correction!F59</f>
        <v>6.1690271711060918</v>
      </c>
      <c r="G58">
        <f>Rate_Calcs_nonneg_correction!K59</f>
        <v>6.5833987174078468</v>
      </c>
      <c r="H58">
        <f>Rate_Calcs_nonneg_correction!P59</f>
        <v>0.31718466973677872</v>
      </c>
      <c r="I58">
        <f>Rate_Calcs_nonneg_correction!U59</f>
        <v>0.19906527176067215</v>
      </c>
      <c r="J58">
        <f>Rate_Calcs_nonneg_correction!Z59</f>
        <v>3.6741649665301107E-2</v>
      </c>
    </row>
    <row r="59" spans="1:10" x14ac:dyDescent="0.2">
      <c r="A59" t="s">
        <v>87</v>
      </c>
      <c r="B59" t="s">
        <v>159</v>
      </c>
      <c r="C59" t="s">
        <v>28</v>
      </c>
      <c r="D59" t="s">
        <v>193</v>
      </c>
      <c r="F59">
        <f>Rate_Calcs_nonneg_correction!F60</f>
        <v>6.3250033560070031</v>
      </c>
      <c r="G59">
        <f>Rate_Calcs_nonneg_correction!K60</f>
        <v>6.7850467579817231</v>
      </c>
      <c r="H59">
        <f>Rate_Calcs_nonneg_correction!P60</f>
        <v>0.60359749228697035</v>
      </c>
      <c r="I59">
        <f>Rate_Calcs_nonneg_correction!U60</f>
        <v>0.19466873705093521</v>
      </c>
      <c r="J59">
        <f>Rate_Calcs_nonneg_correction!Z60</f>
        <v>3.6191451093331231E-2</v>
      </c>
    </row>
    <row r="60" spans="1:10" x14ac:dyDescent="0.2">
      <c r="A60" t="s">
        <v>88</v>
      </c>
      <c r="B60" t="s">
        <v>160</v>
      </c>
      <c r="C60" t="s">
        <v>28</v>
      </c>
      <c r="D60" t="s">
        <v>193</v>
      </c>
      <c r="F60">
        <f>Rate_Calcs_nonneg_correction!F61</f>
        <v>8.2032280983402366</v>
      </c>
      <c r="G60">
        <f>Rate_Calcs_nonneg_correction!K61</f>
        <v>7.0824654451361564</v>
      </c>
      <c r="H60">
        <f>Rate_Calcs_nonneg_correction!P61</f>
        <v>0.37418449665182912</v>
      </c>
      <c r="I60">
        <f>Rate_Calcs_nonneg_correction!U61</f>
        <v>0.11374321919913294</v>
      </c>
      <c r="J60">
        <f>Rate_Calcs_nonneg_correction!Z61</f>
        <v>3.5183105546076725E-2</v>
      </c>
    </row>
    <row r="61" spans="1:10" x14ac:dyDescent="0.2">
      <c r="A61" t="s">
        <v>89</v>
      </c>
      <c r="B61" t="s">
        <v>161</v>
      </c>
      <c r="C61" t="s">
        <v>28</v>
      </c>
      <c r="D61" t="s">
        <v>193</v>
      </c>
      <c r="F61">
        <f>Rate_Calcs_nonneg_correction!F62</f>
        <v>7.812432795236683</v>
      </c>
      <c r="G61">
        <f>Rate_Calcs_nonneg_correction!K62</f>
        <v>6.1236152435900904</v>
      </c>
      <c r="H61">
        <f>Rate_Calcs_nonneg_correction!P62</f>
        <v>0.3938817100006799</v>
      </c>
      <c r="I61">
        <f>Rate_Calcs_nonneg_correction!U62</f>
        <v>0.13464022607395854</v>
      </c>
      <c r="J61">
        <f>Rate_Calcs_nonneg_correction!Z62</f>
        <v>2.8892342011059686E-2</v>
      </c>
    </row>
    <row r="62" spans="1:10" x14ac:dyDescent="0.2">
      <c r="A62" t="s">
        <v>90</v>
      </c>
      <c r="B62" t="s">
        <v>162</v>
      </c>
      <c r="C62" t="s">
        <v>29</v>
      </c>
      <c r="D62" t="s">
        <v>194</v>
      </c>
      <c r="F62">
        <f>Rate_Calcs_nonneg_correction!F63</f>
        <v>6.4224477599750198</v>
      </c>
      <c r="G62">
        <f>Rate_Calcs_nonneg_correction!K63</f>
        <v>7.0212864728975379</v>
      </c>
      <c r="H62">
        <f>Rate_Calcs_nonneg_correction!P63</f>
        <v>0.48865620817437533</v>
      </c>
      <c r="I62">
        <f>Rate_Calcs_nonneg_correction!U63</f>
        <v>0.19468787695785697</v>
      </c>
      <c r="J62">
        <f>Rate_Calcs_nonneg_correction!Z63</f>
        <v>3.6488472384091648E-2</v>
      </c>
    </row>
    <row r="63" spans="1:10" x14ac:dyDescent="0.2">
      <c r="A63" t="s">
        <v>91</v>
      </c>
      <c r="B63" t="s">
        <v>163</v>
      </c>
      <c r="C63" t="s">
        <v>29</v>
      </c>
      <c r="D63" t="s">
        <v>194</v>
      </c>
      <c r="F63">
        <f>Rate_Calcs_nonneg_correction!F64</f>
        <v>8.07740945102951</v>
      </c>
      <c r="G63">
        <f>Rate_Calcs_nonneg_correction!K64</f>
        <v>7.2377118980152089</v>
      </c>
      <c r="H63">
        <f>Rate_Calcs_nonneg_correction!P64</f>
        <v>0.36766388948963719</v>
      </c>
      <c r="I63">
        <f>Rate_Calcs_nonneg_correction!U64</f>
        <v>0.15218528106677212</v>
      </c>
      <c r="J63">
        <f>Rate_Calcs_nonneg_correction!Z64</f>
        <v>4.4582720792149963E-2</v>
      </c>
    </row>
    <row r="64" spans="1:10" x14ac:dyDescent="0.2">
      <c r="A64" t="s">
        <v>92</v>
      </c>
      <c r="B64" t="s">
        <v>164</v>
      </c>
      <c r="C64" t="s">
        <v>29</v>
      </c>
      <c r="D64" t="s">
        <v>194</v>
      </c>
      <c r="F64">
        <f>Rate_Calcs_nonneg_correction!F65</f>
        <v>7.0274056518002954</v>
      </c>
      <c r="G64">
        <f>Rate_Calcs_nonneg_correction!K65</f>
        <v>7.4223919709151751</v>
      </c>
      <c r="H64">
        <f>Rate_Calcs_nonneg_correction!P65</f>
        <v>0.51390481969762214</v>
      </c>
      <c r="I64">
        <f>Rate_Calcs_nonneg_correction!U65</f>
        <v>0.16976280507272309</v>
      </c>
      <c r="J64">
        <f>Rate_Calcs_nonneg_correction!Z65</f>
        <v>3.2461015173123657E-2</v>
      </c>
    </row>
    <row r="65" spans="1:10" x14ac:dyDescent="0.2">
      <c r="A65" t="s">
        <v>93</v>
      </c>
      <c r="B65" t="s">
        <v>165</v>
      </c>
      <c r="C65" t="s">
        <v>30</v>
      </c>
      <c r="D65" t="s">
        <v>195</v>
      </c>
      <c r="F65">
        <f>Rate_Calcs_nonneg_correction!F66</f>
        <v>7.8921778848903212</v>
      </c>
      <c r="G65">
        <f>Rate_Calcs_nonneg_correction!K66</f>
        <v>7.5286566728290634</v>
      </c>
      <c r="H65">
        <f>Rate_Calcs_nonneg_correction!P66</f>
        <v>0.6558783184317174</v>
      </c>
      <c r="I65">
        <f>Rate_Calcs_nonneg_correction!U66</f>
        <v>0.16024447787482518</v>
      </c>
      <c r="J65">
        <f>Rate_Calcs_nonneg_correction!Z66</f>
        <v>3.7672619020907967E-2</v>
      </c>
    </row>
    <row r="66" spans="1:10" x14ac:dyDescent="0.2">
      <c r="A66" t="s">
        <v>94</v>
      </c>
      <c r="B66" t="s">
        <v>166</v>
      </c>
      <c r="C66" t="s">
        <v>30</v>
      </c>
      <c r="D66" t="s">
        <v>195</v>
      </c>
      <c r="F66">
        <f>Rate_Calcs_nonneg_correction!F67</f>
        <v>8.1019419663599148</v>
      </c>
      <c r="G66">
        <f>Rate_Calcs_nonneg_correction!K67</f>
        <v>8.4761770861498302</v>
      </c>
      <c r="H66">
        <f>Rate_Calcs_nonneg_correction!P67</f>
        <v>0.54354518706024169</v>
      </c>
      <c r="I66">
        <f>Rate_Calcs_nonneg_correction!U67</f>
        <v>0.21466080841639668</v>
      </c>
      <c r="J66">
        <f>Rate_Calcs_nonneg_correction!Z67</f>
        <v>3.3800728139944114E-2</v>
      </c>
    </row>
    <row r="67" spans="1:10" x14ac:dyDescent="0.2">
      <c r="A67" t="s">
        <v>95</v>
      </c>
      <c r="B67" t="s">
        <v>167</v>
      </c>
      <c r="C67" t="s">
        <v>30</v>
      </c>
      <c r="D67" t="s">
        <v>195</v>
      </c>
      <c r="F67">
        <f>Rate_Calcs_nonneg_correction!F68</f>
        <v>7.8613795623433536</v>
      </c>
      <c r="G67">
        <f>Rate_Calcs_nonneg_correction!K68</f>
        <v>8.7220190539145754</v>
      </c>
      <c r="H67">
        <f>Rate_Calcs_nonneg_correction!P68</f>
        <v>0.60383588771063279</v>
      </c>
      <c r="I67">
        <f>Rate_Calcs_nonneg_correction!U68</f>
        <v>0.17679298760589116</v>
      </c>
      <c r="J67">
        <f>Rate_Calcs_nonneg_correction!Z68</f>
        <v>4.3974598117557703E-2</v>
      </c>
    </row>
    <row r="68" spans="1:10" x14ac:dyDescent="0.2">
      <c r="A68" t="s">
        <v>96</v>
      </c>
      <c r="B68" t="s">
        <v>168</v>
      </c>
      <c r="C68" t="s">
        <v>31</v>
      </c>
      <c r="D68" t="s">
        <v>196</v>
      </c>
      <c r="F68">
        <f>Rate_Calcs_nonneg_correction!F69</f>
        <v>6.5552553368373658</v>
      </c>
      <c r="G68">
        <f>Rate_Calcs_nonneg_correction!K69</f>
        <v>2.3092729731159345</v>
      </c>
      <c r="H68">
        <f>Rate_Calcs_nonneg_correction!P69</f>
        <v>1.1565496356620464</v>
      </c>
      <c r="I68">
        <f>Rate_Calcs_nonneg_correction!U69</f>
        <v>6.7356931486895588E-2</v>
      </c>
      <c r="J68">
        <f>Rate_Calcs_nonneg_correction!Z69</f>
        <v>2.381200942378725E-2</v>
      </c>
    </row>
    <row r="69" spans="1:10" x14ac:dyDescent="0.2">
      <c r="A69" t="s">
        <v>97</v>
      </c>
      <c r="B69" t="s">
        <v>169</v>
      </c>
      <c r="C69" t="s">
        <v>31</v>
      </c>
      <c r="D69" t="s">
        <v>196</v>
      </c>
      <c r="F69">
        <f>Rate_Calcs_nonneg_correction!F70</f>
        <v>6.2089128214718006</v>
      </c>
      <c r="G69">
        <f>Rate_Calcs_nonneg_correction!K70</f>
        <v>3.0060933329065587</v>
      </c>
      <c r="H69">
        <f>Rate_Calcs_nonneg_correction!P70</f>
        <v>1.275625955711053</v>
      </c>
      <c r="I69">
        <f>Rate_Calcs_nonneg_correction!U70</f>
        <v>8.1345353316172084E-2</v>
      </c>
      <c r="J69">
        <f>Rate_Calcs_nonneg_correction!Z70</f>
        <v>1.9898903950324273E-2</v>
      </c>
    </row>
    <row r="70" spans="1:10" x14ac:dyDescent="0.2">
      <c r="A70" t="s">
        <v>98</v>
      </c>
      <c r="B70" t="s">
        <v>170</v>
      </c>
      <c r="C70" t="s">
        <v>31</v>
      </c>
      <c r="D70" t="s">
        <v>196</v>
      </c>
      <c r="F70">
        <f>Rate_Calcs_nonneg_correction!F71</f>
        <v>7.1406186017106483</v>
      </c>
      <c r="G70">
        <f>Rate_Calcs_nonneg_correction!K71</f>
        <v>3.5416221866230928</v>
      </c>
      <c r="H70">
        <f>Rate_Calcs_nonneg_correction!P71</f>
        <v>1.4553599523113152</v>
      </c>
      <c r="I70">
        <f>Rate_Calcs_nonneg_correction!U71</f>
        <v>8.6070548654003071E-2</v>
      </c>
      <c r="J70">
        <f>Rate_Calcs_nonneg_correction!Z71</f>
        <v>2.0662136405169763E-2</v>
      </c>
    </row>
    <row r="71" spans="1:10" x14ac:dyDescent="0.2">
      <c r="A71" t="s">
        <v>99</v>
      </c>
      <c r="B71" t="s">
        <v>171</v>
      </c>
      <c r="C71" t="s">
        <v>32</v>
      </c>
      <c r="D71" t="s">
        <v>197</v>
      </c>
      <c r="F71">
        <f>Rate_Calcs_nonneg_correction!F72</f>
        <v>7.0611131957887823</v>
      </c>
      <c r="G71">
        <f>Rate_Calcs_nonneg_correction!K72</f>
        <v>5.9596419918815755</v>
      </c>
      <c r="H71">
        <f>Rate_Calcs_nonneg_correction!P72</f>
        <v>0.20343111691860052</v>
      </c>
      <c r="I71">
        <f>Rate_Calcs_nonneg_correction!U72</f>
        <v>0.15153138010968137</v>
      </c>
      <c r="J71">
        <f>Rate_Calcs_nonneg_correction!Z72</f>
        <v>2.7047618842094303E-2</v>
      </c>
    </row>
    <row r="72" spans="1:10" x14ac:dyDescent="0.2">
      <c r="A72" t="s">
        <v>100</v>
      </c>
      <c r="B72" t="s">
        <v>172</v>
      </c>
      <c r="C72" t="s">
        <v>32</v>
      </c>
      <c r="D72" t="s">
        <v>197</v>
      </c>
      <c r="F72">
        <f>Rate_Calcs_nonneg_correction!F73</f>
        <v>5.1017813221884536</v>
      </c>
      <c r="G72">
        <f>Rate_Calcs_nonneg_correction!K73</f>
        <v>4.4216205129290511</v>
      </c>
      <c r="H72">
        <f>Rate_Calcs_nonneg_correction!P73</f>
        <v>0.19765715923598159</v>
      </c>
      <c r="I72">
        <f>Rate_Calcs_nonneg_correction!U73</f>
        <v>0.19230016080546983</v>
      </c>
      <c r="J72">
        <f>Rate_Calcs_nonneg_correction!Z73</f>
        <v>2.7400589716918507E-2</v>
      </c>
    </row>
    <row r="73" spans="1:10" x14ac:dyDescent="0.2">
      <c r="A73" t="s">
        <v>101</v>
      </c>
      <c r="B73" t="s">
        <v>173</v>
      </c>
      <c r="C73" t="s">
        <v>32</v>
      </c>
      <c r="D73" t="s">
        <v>197</v>
      </c>
      <c r="F73">
        <f>Rate_Calcs_nonneg_correction!F74</f>
        <v>6.5311952617815043</v>
      </c>
      <c r="G73">
        <f>Rate_Calcs_nonneg_correction!K74</f>
        <v>5.0229257854029745</v>
      </c>
      <c r="H73">
        <f>Rate_Calcs_nonneg_correction!P74</f>
        <v>0</v>
      </c>
      <c r="I73">
        <f>Rate_Calcs_nonneg_correction!U74</f>
        <v>0.12732219619809718</v>
      </c>
      <c r="J73">
        <f>Rate_Calcs_nonneg_correction!Z74</f>
        <v>2.8730134486317539E-2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5E04-2301-2443-BCFE-B312D20C4E37}">
  <dimension ref="A1:J73"/>
  <sheetViews>
    <sheetView workbookViewId="0"/>
  </sheetViews>
  <sheetFormatPr baseColWidth="10" defaultRowHeight="16" x14ac:dyDescent="0.2"/>
  <cols>
    <col min="6" max="6" width="34.6640625" bestFit="1" customWidth="1"/>
    <col min="7" max="7" width="37.33203125" bestFit="1" customWidth="1"/>
    <col min="8" max="8" width="37" bestFit="1" customWidth="1"/>
    <col min="9" max="9" width="38.33203125" bestFit="1" customWidth="1"/>
    <col min="10" max="10" width="38.6640625" bestFit="1" customWidth="1"/>
  </cols>
  <sheetData>
    <row r="1" spans="1:10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tr">
        <f>Rate_Calcs_LinRegSlopes!G1</f>
        <v>glucose_uptake_rates (mmol/gDCW * hr)</v>
      </c>
      <c r="G1" t="str">
        <f>Rate_Calcs_LinRegSlopes!M1</f>
        <v>3hpacid_secretion_rates (mmol/gDCW * hr)</v>
      </c>
      <c r="H1" t="str">
        <f>Rate_Calcs_LinRegSlopes!S1</f>
        <v>ethanol_secretion_rates (mmol/gDCW * hr)</v>
      </c>
      <c r="I1" t="str">
        <f>Rate_Calcs_LinRegSlopes!Y1</f>
        <v>erythritol_secretion_rates (mmol/gDCW * hr)</v>
      </c>
      <c r="J1" t="str">
        <f>Rate_Calcs_LinRegSlopes!AE1</f>
        <v>citricacid_secretion_rates (mmol/gDCW * hr)</v>
      </c>
    </row>
    <row r="2" spans="1:10" x14ac:dyDescent="0.2">
      <c r="A2" t="s">
        <v>0</v>
      </c>
      <c r="B2" t="s">
        <v>102</v>
      </c>
      <c r="C2" t="s">
        <v>9</v>
      </c>
      <c r="D2" t="s">
        <v>174</v>
      </c>
      <c r="F2">
        <f>Rate_Calcs_LinRegSlopes!G3</f>
        <v>5.2763623123512824</v>
      </c>
      <c r="G2">
        <f>Rate_Calcs_LinRegSlopes!M3</f>
        <v>0</v>
      </c>
      <c r="H2">
        <f>Rate_Calcs_LinRegSlopes!S3</f>
        <v>0.30258610965251143</v>
      </c>
      <c r="I2">
        <f>Rate_Calcs_LinRegSlopes!Y3</f>
        <v>4.4857226761927396E-2</v>
      </c>
      <c r="J2">
        <f>Rate_Calcs_LinRegSlopes!AE3</f>
        <v>2.1409415849782648E-2</v>
      </c>
    </row>
    <row r="3" spans="1:10" x14ac:dyDescent="0.2">
      <c r="A3" t="s">
        <v>1</v>
      </c>
      <c r="B3" t="s">
        <v>103</v>
      </c>
      <c r="C3" t="s">
        <v>9</v>
      </c>
      <c r="D3" t="s">
        <v>174</v>
      </c>
      <c r="F3">
        <f>Rate_Calcs_LinRegSlopes!G4</f>
        <v>4.9539599382902475</v>
      </c>
      <c r="G3">
        <f>Rate_Calcs_LinRegSlopes!M4</f>
        <v>0</v>
      </c>
      <c r="H3">
        <f>Rate_Calcs_LinRegSlopes!S4</f>
        <v>0.40265364891694211</v>
      </c>
      <c r="I3">
        <f>Rate_Calcs_LinRegSlopes!Y4</f>
        <v>4.1245322704210226E-2</v>
      </c>
      <c r="J3">
        <f>Rate_Calcs_LinRegSlopes!AE4</f>
        <v>1.5635648815692686E-2</v>
      </c>
    </row>
    <row r="4" spans="1:10" x14ac:dyDescent="0.2">
      <c r="A4" t="s">
        <v>2</v>
      </c>
      <c r="B4" t="s">
        <v>104</v>
      </c>
      <c r="C4" t="s">
        <v>9</v>
      </c>
      <c r="D4" t="s">
        <v>174</v>
      </c>
      <c r="F4">
        <f>Rate_Calcs_LinRegSlopes!G5</f>
        <v>5.1521022795449172</v>
      </c>
      <c r="G4">
        <f>Rate_Calcs_LinRegSlopes!M5</f>
        <v>0</v>
      </c>
      <c r="H4">
        <f>Rate_Calcs_LinRegSlopes!S5</f>
        <v>0.27539971434138705</v>
      </c>
      <c r="I4">
        <f>Rate_Calcs_LinRegSlopes!Y5</f>
        <v>4.1057192462672858E-2</v>
      </c>
      <c r="J4">
        <f>Rate_Calcs_LinRegSlopes!AE5</f>
        <v>1.6314207363761119E-2</v>
      </c>
    </row>
    <row r="5" spans="1:10" x14ac:dyDescent="0.2">
      <c r="A5" t="s">
        <v>33</v>
      </c>
      <c r="B5" t="s">
        <v>105</v>
      </c>
      <c r="C5" t="s">
        <v>10</v>
      </c>
      <c r="D5" t="s">
        <v>175</v>
      </c>
      <c r="F5">
        <f>Rate_Calcs_LinRegSlopes!G6</f>
        <v>8.4848734727335788</v>
      </c>
      <c r="G5">
        <f>Rate_Calcs_LinRegSlopes!M6</f>
        <v>2.2539073505758513</v>
      </c>
      <c r="H5">
        <f>Rate_Calcs_LinRegSlopes!S6</f>
        <v>0.62064447983517146</v>
      </c>
      <c r="I5">
        <f>Rate_Calcs_LinRegSlopes!Y6</f>
        <v>6.2398950999975243E-2</v>
      </c>
      <c r="J5">
        <f>Rate_Calcs_LinRegSlopes!AE6</f>
        <v>1.6068731656626582E-2</v>
      </c>
    </row>
    <row r="6" spans="1:10" x14ac:dyDescent="0.2">
      <c r="A6" t="s">
        <v>34</v>
      </c>
      <c r="B6" t="s">
        <v>106</v>
      </c>
      <c r="C6" t="s">
        <v>10</v>
      </c>
      <c r="D6" t="s">
        <v>175</v>
      </c>
      <c r="F6">
        <f>Rate_Calcs_LinRegSlopes!G7</f>
        <v>8.4012714157773658</v>
      </c>
      <c r="G6">
        <f>Rate_Calcs_LinRegSlopes!M7</f>
        <v>2.3451643326155747</v>
      </c>
      <c r="H6">
        <f>Rate_Calcs_LinRegSlopes!S7</f>
        <v>0.58129013119535189</v>
      </c>
      <c r="I6">
        <f>Rate_Calcs_LinRegSlopes!Y7</f>
        <v>5.9353705665759114E-2</v>
      </c>
      <c r="J6">
        <f>Rate_Calcs_LinRegSlopes!AE7</f>
        <v>1.2142774741462773E-2</v>
      </c>
    </row>
    <row r="7" spans="1:10" x14ac:dyDescent="0.2">
      <c r="A7" t="s">
        <v>35</v>
      </c>
      <c r="B7" t="s">
        <v>107</v>
      </c>
      <c r="C7" t="s">
        <v>10</v>
      </c>
      <c r="D7" t="s">
        <v>175</v>
      </c>
      <c r="F7">
        <f>Rate_Calcs_LinRegSlopes!G8</f>
        <v>8.577017712827514</v>
      </c>
      <c r="G7">
        <f>Rate_Calcs_LinRegSlopes!M8</f>
        <v>2.3001242619460291</v>
      </c>
      <c r="H7">
        <f>Rate_Calcs_LinRegSlopes!S8</f>
        <v>0.69761408414707526</v>
      </c>
      <c r="I7">
        <f>Rate_Calcs_LinRegSlopes!Y8</f>
        <v>6.2450409235615505E-2</v>
      </c>
      <c r="J7">
        <f>Rate_Calcs_LinRegSlopes!AE8</f>
        <v>1.2843075428738762E-2</v>
      </c>
    </row>
    <row r="8" spans="1:10" x14ac:dyDescent="0.2">
      <c r="A8" t="s">
        <v>36</v>
      </c>
      <c r="B8" t="s">
        <v>108</v>
      </c>
      <c r="C8" t="s">
        <v>11</v>
      </c>
      <c r="D8" t="s">
        <v>176</v>
      </c>
      <c r="F8">
        <f>Rate_Calcs_LinRegSlopes!G9</f>
        <v>9.3546699793592367</v>
      </c>
      <c r="G8">
        <f>Rate_Calcs_LinRegSlopes!M9</f>
        <v>4.4010259382925438</v>
      </c>
      <c r="H8">
        <f>Rate_Calcs_LinRegSlopes!S9</f>
        <v>2.2889706325428087E-2</v>
      </c>
      <c r="I8">
        <f>Rate_Calcs_LinRegSlopes!Y9</f>
        <v>8.2042936156941554E-2</v>
      </c>
      <c r="J8">
        <f>Rate_Calcs_LinRegSlopes!AE9</f>
        <v>1.0075039400152865E-2</v>
      </c>
    </row>
    <row r="9" spans="1:10" x14ac:dyDescent="0.2">
      <c r="A9" t="s">
        <v>37</v>
      </c>
      <c r="B9" t="s">
        <v>109</v>
      </c>
      <c r="C9" t="s">
        <v>11</v>
      </c>
      <c r="D9" t="s">
        <v>176</v>
      </c>
      <c r="F9">
        <f>Rate_Calcs_LinRegSlopes!G10</f>
        <v>9.2584015491824179</v>
      </c>
      <c r="G9">
        <f>Rate_Calcs_LinRegSlopes!M10</f>
        <v>4.2666567312110102</v>
      </c>
      <c r="H9">
        <f>Rate_Calcs_LinRegSlopes!S10</f>
        <v>2.8416742773501761E-2</v>
      </c>
      <c r="I9">
        <f>Rate_Calcs_LinRegSlopes!Y10</f>
        <v>8.5768566131699808E-2</v>
      </c>
      <c r="J9">
        <f>Rate_Calcs_LinRegSlopes!AE10</f>
        <v>1.2966616239289051E-2</v>
      </c>
    </row>
    <row r="10" spans="1:10" x14ac:dyDescent="0.2">
      <c r="A10" t="s">
        <v>38</v>
      </c>
      <c r="B10" t="s">
        <v>110</v>
      </c>
      <c r="C10" t="s">
        <v>11</v>
      </c>
      <c r="D10" t="s">
        <v>176</v>
      </c>
      <c r="F10">
        <f>Rate_Calcs_LinRegSlopes!G11</f>
        <v>8.8438269844505477</v>
      </c>
      <c r="G10">
        <f>Rate_Calcs_LinRegSlopes!M11</f>
        <v>4.0697784864216864</v>
      </c>
      <c r="H10">
        <f>Rate_Calcs_LinRegSlopes!S11</f>
        <v>2.7527729090339573E-2</v>
      </c>
      <c r="I10">
        <f>Rate_Calcs_LinRegSlopes!Y11</f>
        <v>8.1654673042378723E-2</v>
      </c>
      <c r="J10">
        <f>Rate_Calcs_LinRegSlopes!AE11</f>
        <v>1.3777916998958008E-2</v>
      </c>
    </row>
    <row r="11" spans="1:10" x14ac:dyDescent="0.2">
      <c r="A11" t="s">
        <v>39</v>
      </c>
      <c r="B11" t="s">
        <v>111</v>
      </c>
      <c r="C11" t="s">
        <v>12</v>
      </c>
      <c r="D11" t="s">
        <v>177</v>
      </c>
      <c r="F11">
        <f>Rate_Calcs_LinRegSlopes!G12</f>
        <v>9.9054144252196004</v>
      </c>
      <c r="G11">
        <f>Rate_Calcs_LinRegSlopes!M12</f>
        <v>5.6085289082264174</v>
      </c>
      <c r="H11">
        <f>Rate_Calcs_LinRegSlopes!S12</f>
        <v>2.4452226562635081E-2</v>
      </c>
      <c r="I11">
        <f>Rate_Calcs_LinRegSlopes!Y12</f>
        <v>0.10081383301532384</v>
      </c>
      <c r="J11">
        <f>Rate_Calcs_LinRegSlopes!AE12</f>
        <v>1.1400774690142765E-2</v>
      </c>
    </row>
    <row r="12" spans="1:10" x14ac:dyDescent="0.2">
      <c r="A12" t="s">
        <v>40</v>
      </c>
      <c r="B12" t="s">
        <v>112</v>
      </c>
      <c r="C12" t="s">
        <v>12</v>
      </c>
      <c r="D12" t="s">
        <v>177</v>
      </c>
      <c r="F12">
        <f>Rate_Calcs_LinRegSlopes!G13</f>
        <v>9.951971259189083</v>
      </c>
      <c r="G12">
        <f>Rate_Calcs_LinRegSlopes!M13</f>
        <v>5.3698301104105388</v>
      </c>
      <c r="H12">
        <f>Rate_Calcs_LinRegSlopes!S13</f>
        <v>3.2461404819295304E-2</v>
      </c>
      <c r="I12">
        <f>Rate_Calcs_LinRegSlopes!Y13</f>
        <v>0.10096475091500515</v>
      </c>
      <c r="J12">
        <f>Rate_Calcs_LinRegSlopes!AE13</f>
        <v>1.4638291676676954E-2</v>
      </c>
    </row>
    <row r="13" spans="1:10" x14ac:dyDescent="0.2">
      <c r="A13" t="s">
        <v>41</v>
      </c>
      <c r="B13" t="s">
        <v>113</v>
      </c>
      <c r="C13" t="s">
        <v>12</v>
      </c>
      <c r="D13" t="s">
        <v>177</v>
      </c>
      <c r="F13">
        <f>Rate_Calcs_LinRegSlopes!G14</f>
        <v>10.121278128221928</v>
      </c>
      <c r="G13">
        <f>Rate_Calcs_LinRegSlopes!M14</f>
        <v>5.7869768788872626</v>
      </c>
      <c r="H13">
        <f>Rate_Calcs_LinRegSlopes!S14</f>
        <v>3.4392969937467349E-2</v>
      </c>
      <c r="I13">
        <f>Rate_Calcs_LinRegSlopes!Y14</f>
        <v>0.11336236371144018</v>
      </c>
      <c r="J13">
        <f>Rate_Calcs_LinRegSlopes!AE14</f>
        <v>1.0213894483236322E-2</v>
      </c>
    </row>
    <row r="14" spans="1:10" x14ac:dyDescent="0.2">
      <c r="A14" t="s">
        <v>42</v>
      </c>
      <c r="B14" t="s">
        <v>114</v>
      </c>
      <c r="C14" t="s">
        <v>13</v>
      </c>
      <c r="D14" t="s">
        <v>178</v>
      </c>
      <c r="F14">
        <f>Rate_Calcs_LinRegSlopes!G15</f>
        <v>11.340362630659911</v>
      </c>
      <c r="G14">
        <f>Rate_Calcs_LinRegSlopes!M15</f>
        <v>6.1467720917763131</v>
      </c>
      <c r="H14">
        <f>Rate_Calcs_LinRegSlopes!S15</f>
        <v>5.2191903219396235E-2</v>
      </c>
      <c r="I14">
        <f>Rate_Calcs_LinRegSlopes!Y15</f>
        <v>8.0267889840931181E-2</v>
      </c>
      <c r="J14">
        <f>Rate_Calcs_LinRegSlopes!AE15</f>
        <v>0</v>
      </c>
    </row>
    <row r="15" spans="1:10" x14ac:dyDescent="0.2">
      <c r="A15" t="s">
        <v>43</v>
      </c>
      <c r="B15" t="s">
        <v>115</v>
      </c>
      <c r="C15" t="s">
        <v>13</v>
      </c>
      <c r="D15" t="s">
        <v>178</v>
      </c>
      <c r="F15">
        <f>Rate_Calcs_LinRegSlopes!G16</f>
        <v>11.223729414706989</v>
      </c>
      <c r="G15">
        <f>Rate_Calcs_LinRegSlopes!M16</f>
        <v>6.4137628035332801</v>
      </c>
      <c r="H15">
        <f>Rate_Calcs_LinRegSlopes!S16</f>
        <v>4.5404000403027285E-2</v>
      </c>
      <c r="I15">
        <f>Rate_Calcs_LinRegSlopes!Y16</f>
        <v>8.4509354683670698E-2</v>
      </c>
      <c r="J15">
        <f>Rate_Calcs_LinRegSlopes!AE16</f>
        <v>0</v>
      </c>
    </row>
    <row r="16" spans="1:10" x14ac:dyDescent="0.2">
      <c r="A16" t="s">
        <v>44</v>
      </c>
      <c r="B16" t="s">
        <v>116</v>
      </c>
      <c r="C16" t="s">
        <v>13</v>
      </c>
      <c r="D16" t="s">
        <v>178</v>
      </c>
      <c r="F16">
        <f>Rate_Calcs_LinRegSlopes!G17</f>
        <v>11.827568140872705</v>
      </c>
      <c r="G16">
        <f>Rate_Calcs_LinRegSlopes!M17</f>
        <v>6.6904319701645587</v>
      </c>
      <c r="H16">
        <f>Rate_Calcs_LinRegSlopes!S17</f>
        <v>4.9138433799937299E-2</v>
      </c>
      <c r="I16">
        <f>Rate_Calcs_LinRegSlopes!Y17</f>
        <v>8.2367474904326388E-2</v>
      </c>
      <c r="J16">
        <f>Rate_Calcs_LinRegSlopes!AE17</f>
        <v>7.9670086946846616E-3</v>
      </c>
    </row>
    <row r="17" spans="1:10" x14ac:dyDescent="0.2">
      <c r="A17" t="s">
        <v>45</v>
      </c>
      <c r="B17" t="s">
        <v>117</v>
      </c>
      <c r="C17" t="s">
        <v>14</v>
      </c>
      <c r="D17" t="s">
        <v>179</v>
      </c>
      <c r="F17">
        <f>Rate_Calcs_LinRegSlopes!G18</f>
        <v>8.6644417070056559</v>
      </c>
      <c r="G17">
        <f>Rate_Calcs_LinRegSlopes!M18</f>
        <v>4.2173313649399251</v>
      </c>
      <c r="H17">
        <f>Rate_Calcs_LinRegSlopes!S18</f>
        <v>2.0745205786233373E-2</v>
      </c>
      <c r="I17">
        <f>Rate_Calcs_LinRegSlopes!Y18</f>
        <v>0.11573373960260329</v>
      </c>
      <c r="J17">
        <f>Rate_Calcs_LinRegSlopes!AE18</f>
        <v>1.4878878045830502E-2</v>
      </c>
    </row>
    <row r="18" spans="1:10" x14ac:dyDescent="0.2">
      <c r="A18" t="s">
        <v>46</v>
      </c>
      <c r="B18" t="s">
        <v>118</v>
      </c>
      <c r="C18" t="s">
        <v>14</v>
      </c>
      <c r="D18" t="s">
        <v>179</v>
      </c>
      <c r="F18">
        <f>Rate_Calcs_LinRegSlopes!G19</f>
        <v>9.0624058151282139</v>
      </c>
      <c r="G18">
        <f>Rate_Calcs_LinRegSlopes!M19</f>
        <v>4.36713689944626</v>
      </c>
      <c r="H18">
        <f>Rate_Calcs_LinRegSlopes!S19</f>
        <v>2.0935857951645112E-2</v>
      </c>
      <c r="I18">
        <f>Rate_Calcs_LinRegSlopes!Y19</f>
        <v>0.13192965808067453</v>
      </c>
      <c r="J18">
        <f>Rate_Calcs_LinRegSlopes!AE19</f>
        <v>1.6207382701800398E-2</v>
      </c>
    </row>
    <row r="19" spans="1:10" x14ac:dyDescent="0.2">
      <c r="A19" t="s">
        <v>47</v>
      </c>
      <c r="B19" t="s">
        <v>119</v>
      </c>
      <c r="C19" t="s">
        <v>14</v>
      </c>
      <c r="D19" t="s">
        <v>179</v>
      </c>
      <c r="F19">
        <f>Rate_Calcs_LinRegSlopes!G20</f>
        <v>9.0130579184856714</v>
      </c>
      <c r="G19">
        <f>Rate_Calcs_LinRegSlopes!M20</f>
        <v>4.1907020237723751</v>
      </c>
      <c r="H19">
        <f>Rate_Calcs_LinRegSlopes!S20</f>
        <v>2.403077867079172E-2</v>
      </c>
      <c r="I19">
        <f>Rate_Calcs_LinRegSlopes!Y20</f>
        <v>0.11025897905183905</v>
      </c>
      <c r="J19">
        <f>Rate_Calcs_LinRegSlopes!AE20</f>
        <v>1.1952756217869545E-2</v>
      </c>
    </row>
    <row r="20" spans="1:10" x14ac:dyDescent="0.2">
      <c r="A20" t="s">
        <v>48</v>
      </c>
      <c r="B20" t="s">
        <v>120</v>
      </c>
      <c r="C20" t="s">
        <v>15</v>
      </c>
      <c r="D20" t="s">
        <v>180</v>
      </c>
      <c r="F20">
        <f>Rate_Calcs_LinRegSlopes!G21</f>
        <v>9.4764137082060032</v>
      </c>
      <c r="G20">
        <f>Rate_Calcs_LinRegSlopes!M21</f>
        <v>5.7578426378697323</v>
      </c>
      <c r="H20">
        <f>Rate_Calcs_LinRegSlopes!S21</f>
        <v>2.5274007997877105E-2</v>
      </c>
      <c r="I20">
        <f>Rate_Calcs_LinRegSlopes!Y21</f>
        <v>9.8986993733836445E-2</v>
      </c>
      <c r="J20">
        <f>Rate_Calcs_LinRegSlopes!AE21</f>
        <v>1.4539337829764807E-2</v>
      </c>
    </row>
    <row r="21" spans="1:10" x14ac:dyDescent="0.2">
      <c r="A21" t="s">
        <v>49</v>
      </c>
      <c r="B21" t="s">
        <v>121</v>
      </c>
      <c r="C21" t="s">
        <v>15</v>
      </c>
      <c r="D21" t="s">
        <v>180</v>
      </c>
      <c r="F21">
        <f>Rate_Calcs_LinRegSlopes!G22</f>
        <v>10.824623930096521</v>
      </c>
      <c r="G21">
        <f>Rate_Calcs_LinRegSlopes!M22</f>
        <v>6.7558513640813862</v>
      </c>
      <c r="H21">
        <f>Rate_Calcs_LinRegSlopes!S22</f>
        <v>2.0401781251966105E-2</v>
      </c>
      <c r="I21">
        <f>Rate_Calcs_LinRegSlopes!Y22</f>
        <v>0.10044973537236494</v>
      </c>
      <c r="J21">
        <f>Rate_Calcs_LinRegSlopes!AE22</f>
        <v>0</v>
      </c>
    </row>
    <row r="22" spans="1:10" x14ac:dyDescent="0.2">
      <c r="A22" t="s">
        <v>50</v>
      </c>
      <c r="B22" t="s">
        <v>122</v>
      </c>
      <c r="C22" t="s">
        <v>15</v>
      </c>
      <c r="D22" t="s">
        <v>180</v>
      </c>
      <c r="F22">
        <f>Rate_Calcs_LinRegSlopes!G23</f>
        <v>10.010093693646365</v>
      </c>
      <c r="G22">
        <f>Rate_Calcs_LinRegSlopes!M23</f>
        <v>5.9972175922196103</v>
      </c>
      <c r="H22">
        <f>Rate_Calcs_LinRegSlopes!S23</f>
        <v>2.4614247605203931E-2</v>
      </c>
      <c r="I22">
        <f>Rate_Calcs_LinRegSlopes!Y23</f>
        <v>9.1442242642892649E-2</v>
      </c>
      <c r="J22">
        <f>Rate_Calcs_LinRegSlopes!AE23</f>
        <v>0</v>
      </c>
    </row>
    <row r="23" spans="1:10" x14ac:dyDescent="0.2">
      <c r="A23" t="s">
        <v>51</v>
      </c>
      <c r="B23" t="s">
        <v>123</v>
      </c>
      <c r="C23" t="s">
        <v>16</v>
      </c>
      <c r="D23" t="s">
        <v>181</v>
      </c>
      <c r="F23">
        <f>Rate_Calcs_LinRegSlopes!G24</f>
        <v>9.2674035138214901</v>
      </c>
      <c r="G23">
        <f>Rate_Calcs_LinRegSlopes!M24</f>
        <v>5.2406821482833505</v>
      </c>
      <c r="H23">
        <f>Rate_Calcs_LinRegSlopes!S24</f>
        <v>2.1240195586005279E-2</v>
      </c>
      <c r="I23">
        <f>Rate_Calcs_LinRegSlopes!Y24</f>
        <v>0.10107084699472825</v>
      </c>
      <c r="J23">
        <f>Rate_Calcs_LinRegSlopes!AE24</f>
        <v>0</v>
      </c>
    </row>
    <row r="24" spans="1:10" x14ac:dyDescent="0.2">
      <c r="A24" t="s">
        <v>52</v>
      </c>
      <c r="B24" t="s">
        <v>124</v>
      </c>
      <c r="C24" t="s">
        <v>16</v>
      </c>
      <c r="D24" t="s">
        <v>181</v>
      </c>
      <c r="F24">
        <f>Rate_Calcs_LinRegSlopes!G25</f>
        <v>9.0550765996004561</v>
      </c>
      <c r="G24">
        <f>Rate_Calcs_LinRegSlopes!M25</f>
        <v>5.022304191059126</v>
      </c>
      <c r="H24">
        <f>Rate_Calcs_LinRegSlopes!S25</f>
        <v>2.8836819196077515E-2</v>
      </c>
      <c r="I24">
        <f>Rate_Calcs_LinRegSlopes!Y25</f>
        <v>9.2474578958430642E-2</v>
      </c>
      <c r="J24">
        <f>Rate_Calcs_LinRegSlopes!AE25</f>
        <v>0</v>
      </c>
    </row>
    <row r="25" spans="1:10" x14ac:dyDescent="0.2">
      <c r="A25" t="s">
        <v>53</v>
      </c>
      <c r="B25" t="s">
        <v>125</v>
      </c>
      <c r="C25" t="s">
        <v>16</v>
      </c>
      <c r="D25" t="s">
        <v>181</v>
      </c>
      <c r="F25">
        <f>Rate_Calcs_LinRegSlopes!G26</f>
        <v>10.018663773584114</v>
      </c>
      <c r="G25">
        <f>Rate_Calcs_LinRegSlopes!M26</f>
        <v>5.8862303213119569</v>
      </c>
      <c r="H25">
        <f>Rate_Calcs_LinRegSlopes!S26</f>
        <v>4.132511277501124E-2</v>
      </c>
      <c r="I25">
        <f>Rate_Calcs_LinRegSlopes!Y26</f>
        <v>0.10700930986637708</v>
      </c>
      <c r="J25">
        <f>Rate_Calcs_LinRegSlopes!AE26</f>
        <v>0</v>
      </c>
    </row>
    <row r="26" spans="1:10" x14ac:dyDescent="0.2">
      <c r="A26" t="s">
        <v>54</v>
      </c>
      <c r="B26" t="s">
        <v>126</v>
      </c>
      <c r="C26" t="s">
        <v>17</v>
      </c>
      <c r="D26" t="s">
        <v>182</v>
      </c>
      <c r="F26">
        <f>Rate_Calcs_LinRegSlopes!G27</f>
        <v>9.3801250749773484</v>
      </c>
      <c r="G26">
        <f>Rate_Calcs_LinRegSlopes!M27</f>
        <v>5.0128503832664117</v>
      </c>
      <c r="H26">
        <f>Rate_Calcs_LinRegSlopes!S27</f>
        <v>3.1153028198781105E-2</v>
      </c>
      <c r="I26">
        <f>Rate_Calcs_LinRegSlopes!Y27</f>
        <v>9.9953971489393417E-2</v>
      </c>
      <c r="J26">
        <f>Rate_Calcs_LinRegSlopes!AE27</f>
        <v>0</v>
      </c>
    </row>
    <row r="27" spans="1:10" x14ac:dyDescent="0.2">
      <c r="A27" t="s">
        <v>55</v>
      </c>
      <c r="B27" t="s">
        <v>127</v>
      </c>
      <c r="C27" t="s">
        <v>17</v>
      </c>
      <c r="D27" t="s">
        <v>182</v>
      </c>
      <c r="F27">
        <f>Rate_Calcs_LinRegSlopes!G28</f>
        <v>9.3480301292058634</v>
      </c>
      <c r="G27">
        <f>Rate_Calcs_LinRegSlopes!M28</f>
        <v>5.0344868918233505</v>
      </c>
      <c r="H27">
        <f>Rate_Calcs_LinRegSlopes!S28</f>
        <v>3.940522545686851E-2</v>
      </c>
      <c r="I27">
        <f>Rate_Calcs_LinRegSlopes!Y28</f>
        <v>0.10218324027010346</v>
      </c>
      <c r="J27">
        <f>Rate_Calcs_LinRegSlopes!AE28</f>
        <v>0</v>
      </c>
    </row>
    <row r="28" spans="1:10" x14ac:dyDescent="0.2">
      <c r="A28" t="s">
        <v>56</v>
      </c>
      <c r="B28" t="s">
        <v>128</v>
      </c>
      <c r="C28" t="s">
        <v>17</v>
      </c>
      <c r="D28" t="s">
        <v>182</v>
      </c>
      <c r="F28">
        <f>Rate_Calcs_LinRegSlopes!G29</f>
        <v>9.5472452824182081</v>
      </c>
      <c r="G28">
        <f>Rate_Calcs_LinRegSlopes!M29</f>
        <v>5.0829185736385325</v>
      </c>
      <c r="H28">
        <f>Rate_Calcs_LinRegSlopes!S29</f>
        <v>2.8744004101684956E-2</v>
      </c>
      <c r="I28">
        <f>Rate_Calcs_LinRegSlopes!Y29</f>
        <v>0.10061610521524075</v>
      </c>
      <c r="J28">
        <f>Rate_Calcs_LinRegSlopes!AE29</f>
        <v>0</v>
      </c>
    </row>
    <row r="29" spans="1:10" x14ac:dyDescent="0.2">
      <c r="A29" t="s">
        <v>57</v>
      </c>
      <c r="B29" t="s">
        <v>129</v>
      </c>
      <c r="C29" t="s">
        <v>18</v>
      </c>
      <c r="D29" t="s">
        <v>183</v>
      </c>
      <c r="F29">
        <f>Rate_Calcs_LinRegSlopes!G30</f>
        <v>9.0020475181732049</v>
      </c>
      <c r="G29">
        <f>Rate_Calcs_LinRegSlopes!M30</f>
        <v>5.2885446492313655</v>
      </c>
      <c r="H29">
        <f>Rate_Calcs_LinRegSlopes!S30</f>
        <v>0</v>
      </c>
      <c r="I29">
        <f>Rate_Calcs_LinRegSlopes!Y30</f>
        <v>9.0259057281084021E-2</v>
      </c>
      <c r="J29">
        <f>Rate_Calcs_LinRegSlopes!AE30</f>
        <v>0</v>
      </c>
    </row>
    <row r="30" spans="1:10" x14ac:dyDescent="0.2">
      <c r="A30" t="s">
        <v>58</v>
      </c>
      <c r="B30" t="s">
        <v>130</v>
      </c>
      <c r="C30" t="s">
        <v>18</v>
      </c>
      <c r="D30" t="s">
        <v>183</v>
      </c>
      <c r="F30">
        <f>Rate_Calcs_LinRegSlopes!G31</f>
        <v>9.7952775434195463</v>
      </c>
      <c r="G30">
        <f>Rate_Calcs_LinRegSlopes!M31</f>
        <v>5.8925417309002297</v>
      </c>
      <c r="H30">
        <f>Rate_Calcs_LinRegSlopes!S31</f>
        <v>0</v>
      </c>
      <c r="I30">
        <f>Rate_Calcs_LinRegSlopes!Y31</f>
        <v>9.2883532566076232E-2</v>
      </c>
      <c r="J30">
        <f>Rate_Calcs_LinRegSlopes!AE31</f>
        <v>0</v>
      </c>
    </row>
    <row r="31" spans="1:10" x14ac:dyDescent="0.2">
      <c r="A31" t="s">
        <v>59</v>
      </c>
      <c r="B31" t="s">
        <v>131</v>
      </c>
      <c r="C31" t="s">
        <v>18</v>
      </c>
      <c r="D31" t="s">
        <v>183</v>
      </c>
      <c r="F31">
        <f>Rate_Calcs_LinRegSlopes!G32</f>
        <v>5.7476848934445703</v>
      </c>
      <c r="G31">
        <f>Rate_Calcs_LinRegSlopes!M32</f>
        <v>3.5030190820422868</v>
      </c>
      <c r="H31">
        <f>Rate_Calcs_LinRegSlopes!S32</f>
        <v>0</v>
      </c>
      <c r="I31">
        <f>Rate_Calcs_LinRegSlopes!Y32</f>
        <v>5.8057084947495577E-2</v>
      </c>
      <c r="J31">
        <f>Rate_Calcs_LinRegSlopes!AE32</f>
        <v>0</v>
      </c>
    </row>
    <row r="32" spans="1:10" x14ac:dyDescent="0.2">
      <c r="A32" t="s">
        <v>60</v>
      </c>
      <c r="B32" t="s">
        <v>132</v>
      </c>
      <c r="C32" t="s">
        <v>19</v>
      </c>
      <c r="D32" t="s">
        <v>184</v>
      </c>
      <c r="F32">
        <f>Rate_Calcs_LinRegSlopes!G33</f>
        <v>8.652136256676771</v>
      </c>
      <c r="G32">
        <f>Rate_Calcs_LinRegSlopes!M33</f>
        <v>4.3682554093356512</v>
      </c>
      <c r="H32">
        <f>Rate_Calcs_LinRegSlopes!S33</f>
        <v>1.7436275337006701E-2</v>
      </c>
      <c r="I32">
        <f>Rate_Calcs_LinRegSlopes!Y33</f>
        <v>0.11661951760453623</v>
      </c>
      <c r="J32">
        <f>Rate_Calcs_LinRegSlopes!AE33</f>
        <v>7.5124764880869191E-4</v>
      </c>
    </row>
    <row r="33" spans="1:10" x14ac:dyDescent="0.2">
      <c r="A33" t="s">
        <v>61</v>
      </c>
      <c r="B33" t="s">
        <v>133</v>
      </c>
      <c r="C33" t="s">
        <v>19</v>
      </c>
      <c r="D33" t="s">
        <v>184</v>
      </c>
      <c r="F33">
        <f>Rate_Calcs_LinRegSlopes!G34</f>
        <v>9.1674380939133489</v>
      </c>
      <c r="G33">
        <f>Rate_Calcs_LinRegSlopes!M34</f>
        <v>4.4622761910469944</v>
      </c>
      <c r="H33">
        <f>Rate_Calcs_LinRegSlopes!S34</f>
        <v>2.1250515519752614E-2</v>
      </c>
      <c r="I33">
        <f>Rate_Calcs_LinRegSlopes!Y34</f>
        <v>0.11624549891100065</v>
      </c>
      <c r="J33">
        <f>Rate_Calcs_LinRegSlopes!AE34</f>
        <v>8.65521819876687E-4</v>
      </c>
    </row>
    <row r="34" spans="1:10" x14ac:dyDescent="0.2">
      <c r="A34" t="s">
        <v>62</v>
      </c>
      <c r="B34" t="s">
        <v>134</v>
      </c>
      <c r="C34" t="s">
        <v>19</v>
      </c>
      <c r="D34" t="s">
        <v>184</v>
      </c>
      <c r="F34">
        <f>Rate_Calcs_LinRegSlopes!G35</f>
        <v>8.6510937915697923</v>
      </c>
      <c r="G34">
        <f>Rate_Calcs_LinRegSlopes!M35</f>
        <v>4.2956380185719096</v>
      </c>
      <c r="H34">
        <f>Rate_Calcs_LinRegSlopes!S35</f>
        <v>2.156264316509841E-2</v>
      </c>
      <c r="I34">
        <f>Rate_Calcs_LinRegSlopes!Y35</f>
        <v>0.11929319779680764</v>
      </c>
      <c r="J34">
        <f>Rate_Calcs_LinRegSlopes!AE35</f>
        <v>7.6391971293803072E-4</v>
      </c>
    </row>
    <row r="35" spans="1:10" x14ac:dyDescent="0.2">
      <c r="A35" t="s">
        <v>63</v>
      </c>
      <c r="B35" t="s">
        <v>135</v>
      </c>
      <c r="C35" t="s">
        <v>20</v>
      </c>
      <c r="D35" t="s">
        <v>185</v>
      </c>
      <c r="F35">
        <f>Rate_Calcs_LinRegSlopes!G36</f>
        <v>9.0662222077145724</v>
      </c>
      <c r="G35">
        <f>Rate_Calcs_LinRegSlopes!M36</f>
        <v>4.2958687916179583</v>
      </c>
      <c r="H35">
        <f>Rate_Calcs_LinRegSlopes!S36</f>
        <v>2.4505512021326219E-2</v>
      </c>
      <c r="I35">
        <f>Rate_Calcs_LinRegSlopes!Y36</f>
        <v>0.11614219938081001</v>
      </c>
      <c r="J35">
        <f>Rate_Calcs_LinRegSlopes!AE36</f>
        <v>6.622073612600059E-4</v>
      </c>
    </row>
    <row r="36" spans="1:10" x14ac:dyDescent="0.2">
      <c r="A36" t="s">
        <v>64</v>
      </c>
      <c r="B36" t="s">
        <v>136</v>
      </c>
      <c r="C36" t="s">
        <v>20</v>
      </c>
      <c r="D36" t="s">
        <v>185</v>
      </c>
      <c r="F36">
        <f>Rate_Calcs_LinRegSlopes!G37</f>
        <v>9.0141913190462724</v>
      </c>
      <c r="G36">
        <f>Rate_Calcs_LinRegSlopes!M37</f>
        <v>4.1735776339861683</v>
      </c>
      <c r="H36">
        <f>Rate_Calcs_LinRegSlopes!S37</f>
        <v>1.8391135387657936E-2</v>
      </c>
      <c r="I36">
        <f>Rate_Calcs_LinRegSlopes!Y37</f>
        <v>0.11061905695550693</v>
      </c>
      <c r="J36">
        <f>Rate_Calcs_LinRegSlopes!AE37</f>
        <v>9.7228399042724239E-4</v>
      </c>
    </row>
    <row r="37" spans="1:10" x14ac:dyDescent="0.2">
      <c r="A37" t="s">
        <v>65</v>
      </c>
      <c r="B37" t="s">
        <v>137</v>
      </c>
      <c r="C37" t="s">
        <v>20</v>
      </c>
      <c r="D37" t="s">
        <v>185</v>
      </c>
      <c r="F37">
        <f>Rate_Calcs_LinRegSlopes!G38</f>
        <v>9.0675122073159677</v>
      </c>
      <c r="G37">
        <f>Rate_Calcs_LinRegSlopes!M38</f>
        <v>4.0674787442703346</v>
      </c>
      <c r="H37">
        <f>Rate_Calcs_LinRegSlopes!S38</f>
        <v>2.1332018792375788E-2</v>
      </c>
      <c r="I37">
        <f>Rate_Calcs_LinRegSlopes!Y38</f>
        <v>0.1073453615016432</v>
      </c>
      <c r="J37">
        <f>Rate_Calcs_LinRegSlopes!AE38</f>
        <v>8.3686561712156674E-4</v>
      </c>
    </row>
    <row r="38" spans="1:10" x14ac:dyDescent="0.2">
      <c r="A38" t="s">
        <v>66</v>
      </c>
      <c r="B38" t="s">
        <v>138</v>
      </c>
      <c r="C38" t="s">
        <v>21</v>
      </c>
      <c r="D38" t="s">
        <v>186</v>
      </c>
      <c r="F38">
        <f>Rate_Calcs_LinRegSlopes!G39</f>
        <v>9.637621895655732</v>
      </c>
      <c r="G38">
        <f>Rate_Calcs_LinRegSlopes!M39</f>
        <v>5.1950130291407621</v>
      </c>
      <c r="H38">
        <f>Rate_Calcs_LinRegSlopes!S39</f>
        <v>2.2987914613477368E-2</v>
      </c>
      <c r="I38">
        <f>Rate_Calcs_LinRegSlopes!Y39</f>
        <v>9.1569374159543165E-2</v>
      </c>
      <c r="J38">
        <f>Rate_Calcs_LinRegSlopes!AE39</f>
        <v>0</v>
      </c>
    </row>
    <row r="39" spans="1:10" x14ac:dyDescent="0.2">
      <c r="A39" t="s">
        <v>67</v>
      </c>
      <c r="B39" t="s">
        <v>139</v>
      </c>
      <c r="C39" t="s">
        <v>21</v>
      </c>
      <c r="D39" t="s">
        <v>186</v>
      </c>
      <c r="F39">
        <f>Rate_Calcs_LinRegSlopes!G40</f>
        <v>10.367577292177996</v>
      </c>
      <c r="G39">
        <f>Rate_Calcs_LinRegSlopes!M40</f>
        <v>5.6579466067004631</v>
      </c>
      <c r="H39">
        <f>Rate_Calcs_LinRegSlopes!S40</f>
        <v>2.8035781332689885E-2</v>
      </c>
      <c r="I39">
        <f>Rate_Calcs_LinRegSlopes!Y40</f>
        <v>0.10190195265514083</v>
      </c>
      <c r="J39">
        <f>Rate_Calcs_LinRegSlopes!AE40</f>
        <v>0</v>
      </c>
    </row>
    <row r="40" spans="1:10" x14ac:dyDescent="0.2">
      <c r="A40" t="s">
        <v>68</v>
      </c>
      <c r="B40" t="s">
        <v>140</v>
      </c>
      <c r="C40" t="s">
        <v>21</v>
      </c>
      <c r="D40" t="s">
        <v>186</v>
      </c>
      <c r="F40">
        <f>Rate_Calcs_LinRegSlopes!G41</f>
        <v>10.144336197763828</v>
      </c>
      <c r="G40">
        <f>Rate_Calcs_LinRegSlopes!M41</f>
        <v>5.5554761764721077</v>
      </c>
      <c r="H40">
        <f>Rate_Calcs_LinRegSlopes!S41</f>
        <v>2.0029206913580174E-2</v>
      </c>
      <c r="I40">
        <f>Rate_Calcs_LinRegSlopes!Y41</f>
        <v>9.828127798720257E-2</v>
      </c>
      <c r="J40">
        <f>Rate_Calcs_LinRegSlopes!AE41</f>
        <v>0</v>
      </c>
    </row>
    <row r="41" spans="1:10" x14ac:dyDescent="0.2">
      <c r="A41" t="s">
        <v>69</v>
      </c>
      <c r="B41" t="s">
        <v>141</v>
      </c>
      <c r="C41" t="s">
        <v>22</v>
      </c>
      <c r="D41" t="s">
        <v>187</v>
      </c>
      <c r="F41">
        <f>Rate_Calcs_LinRegSlopes!G42</f>
        <v>10.512940909890958</v>
      </c>
      <c r="G41">
        <f>Rate_Calcs_LinRegSlopes!M42</f>
        <v>5.9762677502500523</v>
      </c>
      <c r="H41">
        <f>Rate_Calcs_LinRegSlopes!S42</f>
        <v>2.2490175939176224E-2</v>
      </c>
      <c r="I41">
        <f>Rate_Calcs_LinRegSlopes!Y42</f>
        <v>9.892260939155971E-2</v>
      </c>
      <c r="J41">
        <f>Rate_Calcs_LinRegSlopes!AE42</f>
        <v>0</v>
      </c>
    </row>
    <row r="42" spans="1:10" x14ac:dyDescent="0.2">
      <c r="A42" t="s">
        <v>70</v>
      </c>
      <c r="B42" t="s">
        <v>142</v>
      </c>
      <c r="C42" t="s">
        <v>22</v>
      </c>
      <c r="D42" t="s">
        <v>187</v>
      </c>
      <c r="F42">
        <f>Rate_Calcs_LinRegSlopes!G43</f>
        <v>10.742032722304476</v>
      </c>
      <c r="G42">
        <f>Rate_Calcs_LinRegSlopes!M43</f>
        <v>5.9970844720363425</v>
      </c>
      <c r="H42">
        <f>Rate_Calcs_LinRegSlopes!S43</f>
        <v>2.2807709993755459E-2</v>
      </c>
      <c r="I42">
        <f>Rate_Calcs_LinRegSlopes!Y43</f>
        <v>0.10037428033401972</v>
      </c>
      <c r="J42">
        <f>Rate_Calcs_LinRegSlopes!AE43</f>
        <v>0</v>
      </c>
    </row>
    <row r="43" spans="1:10" x14ac:dyDescent="0.2">
      <c r="A43" t="s">
        <v>71</v>
      </c>
      <c r="B43" t="s">
        <v>143</v>
      </c>
      <c r="C43" t="s">
        <v>22</v>
      </c>
      <c r="D43" t="s">
        <v>187</v>
      </c>
      <c r="F43">
        <f>Rate_Calcs_LinRegSlopes!G44</f>
        <v>9.9030830752688868</v>
      </c>
      <c r="G43">
        <f>Rate_Calcs_LinRegSlopes!M44</f>
        <v>5.5590019790314322</v>
      </c>
      <c r="H43">
        <f>Rate_Calcs_LinRegSlopes!S44</f>
        <v>1.7688834074894515E-2</v>
      </c>
      <c r="I43">
        <f>Rate_Calcs_LinRegSlopes!Y44</f>
        <v>9.4519734059997612E-2</v>
      </c>
      <c r="J43">
        <f>Rate_Calcs_LinRegSlopes!AE44</f>
        <v>0</v>
      </c>
    </row>
    <row r="44" spans="1:10" x14ac:dyDescent="0.2">
      <c r="A44" t="s">
        <v>72</v>
      </c>
      <c r="B44" t="s">
        <v>144</v>
      </c>
      <c r="C44" t="s">
        <v>23</v>
      </c>
      <c r="D44" t="s">
        <v>188</v>
      </c>
      <c r="F44">
        <f>Rate_Calcs_LinRegSlopes!G45</f>
        <v>9.902349495709311</v>
      </c>
      <c r="G44">
        <f>Rate_Calcs_LinRegSlopes!M45</f>
        <v>5.6314501755180677</v>
      </c>
      <c r="H44">
        <f>Rate_Calcs_LinRegSlopes!S45</f>
        <v>2.5069765359812805E-2</v>
      </c>
      <c r="I44">
        <f>Rate_Calcs_LinRegSlopes!Y45</f>
        <v>9.53735918415686E-2</v>
      </c>
      <c r="J44">
        <f>Rate_Calcs_LinRegSlopes!AE45</f>
        <v>0</v>
      </c>
    </row>
    <row r="45" spans="1:10" x14ac:dyDescent="0.2">
      <c r="A45" t="s">
        <v>73</v>
      </c>
      <c r="B45" t="s">
        <v>145</v>
      </c>
      <c r="C45" t="s">
        <v>23</v>
      </c>
      <c r="D45" t="s">
        <v>188</v>
      </c>
      <c r="F45">
        <f>Rate_Calcs_LinRegSlopes!G46</f>
        <v>10.548529082186283</v>
      </c>
      <c r="G45">
        <f>Rate_Calcs_LinRegSlopes!M46</f>
        <v>6.072312936307549</v>
      </c>
      <c r="H45">
        <f>Rate_Calcs_LinRegSlopes!S46</f>
        <v>2.7147422201708786E-2</v>
      </c>
      <c r="I45">
        <f>Rate_Calcs_LinRegSlopes!Y46</f>
        <v>0.10473431421532603</v>
      </c>
      <c r="J45">
        <f>Rate_Calcs_LinRegSlopes!AE46</f>
        <v>0</v>
      </c>
    </row>
    <row r="46" spans="1:10" x14ac:dyDescent="0.2">
      <c r="A46" t="s">
        <v>74</v>
      </c>
      <c r="B46" t="s">
        <v>146</v>
      </c>
      <c r="C46" t="s">
        <v>23</v>
      </c>
      <c r="D46" t="s">
        <v>188</v>
      </c>
      <c r="F46">
        <f>Rate_Calcs_LinRegSlopes!G47</f>
        <v>10.377546466775438</v>
      </c>
      <c r="G46">
        <f>Rate_Calcs_LinRegSlopes!M47</f>
        <v>5.6599393958539306</v>
      </c>
      <c r="H46">
        <f>Rate_Calcs_LinRegSlopes!S47</f>
        <v>2.3828018313050196E-2</v>
      </c>
      <c r="I46">
        <f>Rate_Calcs_LinRegSlopes!Y47</f>
        <v>0.15762545162007296</v>
      </c>
      <c r="J46">
        <f>Rate_Calcs_LinRegSlopes!AE47</f>
        <v>0</v>
      </c>
    </row>
    <row r="47" spans="1:10" x14ac:dyDescent="0.2">
      <c r="A47" t="s">
        <v>75</v>
      </c>
      <c r="B47" t="s">
        <v>147</v>
      </c>
      <c r="C47" t="s">
        <v>24</v>
      </c>
      <c r="D47" t="s">
        <v>189</v>
      </c>
      <c r="F47">
        <f>Rate_Calcs_LinRegSlopes!G48</f>
        <v>12.085332193742675</v>
      </c>
      <c r="G47">
        <f>Rate_Calcs_LinRegSlopes!M48</f>
        <v>7.4236964246253896</v>
      </c>
      <c r="H47">
        <f>Rate_Calcs_LinRegSlopes!S48</f>
        <v>0</v>
      </c>
      <c r="I47">
        <f>Rate_Calcs_LinRegSlopes!Y48</f>
        <v>0.20180096509541579</v>
      </c>
      <c r="J47">
        <f>Rate_Calcs_LinRegSlopes!AE48</f>
        <v>2.6021840502229592E-2</v>
      </c>
    </row>
    <row r="48" spans="1:10" x14ac:dyDescent="0.2">
      <c r="A48" t="s">
        <v>76</v>
      </c>
      <c r="B48" t="s">
        <v>148</v>
      </c>
      <c r="C48" t="s">
        <v>24</v>
      </c>
      <c r="D48" t="s">
        <v>189</v>
      </c>
      <c r="F48">
        <f>Rate_Calcs_LinRegSlopes!G49</f>
        <v>12.892604978630747</v>
      </c>
      <c r="G48">
        <f>Rate_Calcs_LinRegSlopes!M49</f>
        <v>8.4184461955266805</v>
      </c>
      <c r="H48">
        <f>Rate_Calcs_LinRegSlopes!S49</f>
        <v>0</v>
      </c>
      <c r="I48">
        <f>Rate_Calcs_LinRegSlopes!Y49</f>
        <v>0.2241881762041576</v>
      </c>
      <c r="J48">
        <f>Rate_Calcs_LinRegSlopes!AE49</f>
        <v>3.0893183329476628E-2</v>
      </c>
    </row>
    <row r="49" spans="1:10" x14ac:dyDescent="0.2">
      <c r="A49" t="s">
        <v>77</v>
      </c>
      <c r="B49" t="s">
        <v>149</v>
      </c>
      <c r="C49" t="s">
        <v>24</v>
      </c>
      <c r="D49" t="s">
        <v>189</v>
      </c>
      <c r="F49">
        <f>Rate_Calcs_LinRegSlopes!G50</f>
        <v>12.757189266681383</v>
      </c>
      <c r="G49">
        <f>Rate_Calcs_LinRegSlopes!M50</f>
        <v>7.8845844464689137</v>
      </c>
      <c r="H49">
        <f>Rate_Calcs_LinRegSlopes!S50</f>
        <v>0</v>
      </c>
      <c r="I49">
        <f>Rate_Calcs_LinRegSlopes!Y50</f>
        <v>0.24054717705175416</v>
      </c>
      <c r="J49">
        <f>Rate_Calcs_LinRegSlopes!AE50</f>
        <v>2.9275460833231782E-2</v>
      </c>
    </row>
    <row r="50" spans="1:10" x14ac:dyDescent="0.2">
      <c r="A50" t="s">
        <v>78</v>
      </c>
      <c r="B50" t="s">
        <v>150</v>
      </c>
      <c r="C50" t="s">
        <v>25</v>
      </c>
      <c r="D50" t="s">
        <v>190</v>
      </c>
      <c r="F50">
        <f>Rate_Calcs_LinRegSlopes!G51</f>
        <v>11.777102359222409</v>
      </c>
      <c r="G50">
        <f>Rate_Calcs_LinRegSlopes!M51</f>
        <v>8.2595884888269406</v>
      </c>
      <c r="H50">
        <f>Rate_Calcs_LinRegSlopes!S51</f>
        <v>1.3067765902933506E-2</v>
      </c>
      <c r="I50">
        <f>Rate_Calcs_LinRegSlopes!Y51</f>
        <v>0.22123975019320724</v>
      </c>
      <c r="J50">
        <f>Rate_Calcs_LinRegSlopes!AE51</f>
        <v>2.2715735288729822E-2</v>
      </c>
    </row>
    <row r="51" spans="1:10" x14ac:dyDescent="0.2">
      <c r="A51" t="s">
        <v>79</v>
      </c>
      <c r="B51" t="s">
        <v>151</v>
      </c>
      <c r="C51" t="s">
        <v>25</v>
      </c>
      <c r="D51" t="s">
        <v>190</v>
      </c>
      <c r="F51">
        <f>Rate_Calcs_LinRegSlopes!G52</f>
        <v>12.6701197075036</v>
      </c>
      <c r="G51">
        <f>Rate_Calcs_LinRegSlopes!M52</f>
        <v>9.2189193737401354</v>
      </c>
      <c r="H51">
        <f>Rate_Calcs_LinRegSlopes!S52</f>
        <v>0</v>
      </c>
      <c r="I51">
        <f>Rate_Calcs_LinRegSlopes!Y52</f>
        <v>0.2322295727935175</v>
      </c>
      <c r="J51">
        <f>Rate_Calcs_LinRegSlopes!AE52</f>
        <v>3.2064700591761003E-2</v>
      </c>
    </row>
    <row r="52" spans="1:10" x14ac:dyDescent="0.2">
      <c r="A52" t="s">
        <v>80</v>
      </c>
      <c r="B52" t="s">
        <v>152</v>
      </c>
      <c r="C52" t="s">
        <v>25</v>
      </c>
      <c r="D52" t="s">
        <v>190</v>
      </c>
      <c r="F52">
        <f>Rate_Calcs_LinRegSlopes!G53</f>
        <v>12.839643021226127</v>
      </c>
      <c r="G52">
        <f>Rate_Calcs_LinRegSlopes!M53</f>
        <v>8.8403367764038343</v>
      </c>
      <c r="H52">
        <f>Rate_Calcs_LinRegSlopes!S53</f>
        <v>0</v>
      </c>
      <c r="I52">
        <f>Rate_Calcs_LinRegSlopes!Y53</f>
        <v>0.22104097223390715</v>
      </c>
      <c r="J52">
        <f>Rate_Calcs_LinRegSlopes!AE53</f>
        <v>3.1830696399004557E-2</v>
      </c>
    </row>
    <row r="53" spans="1:10" x14ac:dyDescent="0.2">
      <c r="A53" t="s">
        <v>81</v>
      </c>
      <c r="B53" t="s">
        <v>153</v>
      </c>
      <c r="C53" t="s">
        <v>26</v>
      </c>
      <c r="D53" t="s">
        <v>191</v>
      </c>
      <c r="F53">
        <f>Rate_Calcs_LinRegSlopes!G54</f>
        <v>11.486978804675109</v>
      </c>
      <c r="G53">
        <f>Rate_Calcs_LinRegSlopes!M54</f>
        <v>6.8060208313083228</v>
      </c>
      <c r="H53">
        <f>Rate_Calcs_LinRegSlopes!S54</f>
        <v>0</v>
      </c>
      <c r="I53">
        <f>Rate_Calcs_LinRegSlopes!Y54</f>
        <v>0.24046364255278005</v>
      </c>
      <c r="J53">
        <f>Rate_Calcs_LinRegSlopes!AE54</f>
        <v>3.0987285143989303E-2</v>
      </c>
    </row>
    <row r="54" spans="1:10" x14ac:dyDescent="0.2">
      <c r="A54" t="s">
        <v>82</v>
      </c>
      <c r="B54" t="s">
        <v>154</v>
      </c>
      <c r="C54" t="s">
        <v>26</v>
      </c>
      <c r="D54" t="s">
        <v>191</v>
      </c>
      <c r="F54">
        <f>Rate_Calcs_LinRegSlopes!G55</f>
        <v>9.9371507740894263</v>
      </c>
      <c r="G54">
        <f>Rate_Calcs_LinRegSlopes!M55</f>
        <v>5.8922783040312865</v>
      </c>
      <c r="H54">
        <f>Rate_Calcs_LinRegSlopes!S55</f>
        <v>0</v>
      </c>
      <c r="I54">
        <f>Rate_Calcs_LinRegSlopes!Y55</f>
        <v>0.2226036491347578</v>
      </c>
      <c r="J54">
        <f>Rate_Calcs_LinRegSlopes!AE55</f>
        <v>2.3360474883056381E-2</v>
      </c>
    </row>
    <row r="55" spans="1:10" x14ac:dyDescent="0.2">
      <c r="A55" t="s">
        <v>83</v>
      </c>
      <c r="B55" t="s">
        <v>155</v>
      </c>
      <c r="C55" t="s">
        <v>26</v>
      </c>
      <c r="D55" t="s">
        <v>191</v>
      </c>
      <c r="F55">
        <f>Rate_Calcs_LinRegSlopes!G56</f>
        <v>9.97005165345319</v>
      </c>
      <c r="G55">
        <f>Rate_Calcs_LinRegSlopes!M56</f>
        <v>6.1078004530135237</v>
      </c>
      <c r="H55">
        <f>Rate_Calcs_LinRegSlopes!S56</f>
        <v>0</v>
      </c>
      <c r="I55">
        <f>Rate_Calcs_LinRegSlopes!Y56</f>
        <v>0.22609069238763527</v>
      </c>
      <c r="J55">
        <f>Rate_Calcs_LinRegSlopes!AE56</f>
        <v>2.3581963585430465E-2</v>
      </c>
    </row>
    <row r="56" spans="1:10" x14ac:dyDescent="0.2">
      <c r="A56" t="s">
        <v>84</v>
      </c>
      <c r="B56" t="s">
        <v>156</v>
      </c>
      <c r="C56" t="s">
        <v>27</v>
      </c>
      <c r="D56" t="s">
        <v>192</v>
      </c>
      <c r="F56">
        <f>Rate_Calcs_LinRegSlopes!G57</f>
        <v>10.551399337725654</v>
      </c>
      <c r="G56">
        <f>Rate_Calcs_LinRegSlopes!M57</f>
        <v>6.6686492693283066</v>
      </c>
      <c r="H56">
        <f>Rate_Calcs_LinRegSlopes!S57</f>
        <v>1.3668929667294754E-2</v>
      </c>
      <c r="I56">
        <f>Rate_Calcs_LinRegSlopes!Y57</f>
        <v>0.22803744270351833</v>
      </c>
      <c r="J56">
        <f>Rate_Calcs_LinRegSlopes!AE57</f>
        <v>3.3620106081541923E-2</v>
      </c>
    </row>
    <row r="57" spans="1:10" x14ac:dyDescent="0.2">
      <c r="A57" t="s">
        <v>85</v>
      </c>
      <c r="B57" t="s">
        <v>157</v>
      </c>
      <c r="C57" t="s">
        <v>27</v>
      </c>
      <c r="D57" t="s">
        <v>192</v>
      </c>
      <c r="F57">
        <f>Rate_Calcs_LinRegSlopes!G58</f>
        <v>8.0823311624559828</v>
      </c>
      <c r="G57">
        <f>Rate_Calcs_LinRegSlopes!M58</f>
        <v>4.5434874108178738</v>
      </c>
      <c r="H57">
        <f>Rate_Calcs_LinRegSlopes!S58</f>
        <v>1.5320259972122682E-2</v>
      </c>
      <c r="I57">
        <f>Rate_Calcs_LinRegSlopes!Y58</f>
        <v>0.18440711670877999</v>
      </c>
      <c r="J57">
        <f>Rate_Calcs_LinRegSlopes!AE58</f>
        <v>2.2860656580213037E-2</v>
      </c>
    </row>
    <row r="58" spans="1:10" x14ac:dyDescent="0.2">
      <c r="A58" t="s">
        <v>86</v>
      </c>
      <c r="B58" t="s">
        <v>158</v>
      </c>
      <c r="C58" t="s">
        <v>27</v>
      </c>
      <c r="D58" t="s">
        <v>192</v>
      </c>
      <c r="F58">
        <f>Rate_Calcs_LinRegSlopes!G59</f>
        <v>10.390871605564433</v>
      </c>
      <c r="G58">
        <f>Rate_Calcs_LinRegSlopes!M59</f>
        <v>6.5885514059944459</v>
      </c>
      <c r="H58">
        <f>Rate_Calcs_LinRegSlopes!S59</f>
        <v>1.8102350878277704E-2</v>
      </c>
      <c r="I58">
        <f>Rate_Calcs_LinRegSlopes!Y59</f>
        <v>0.22601939936386203</v>
      </c>
      <c r="J58">
        <f>Rate_Calcs_LinRegSlopes!AE59</f>
        <v>3.013738983702955E-2</v>
      </c>
    </row>
    <row r="59" spans="1:10" x14ac:dyDescent="0.2">
      <c r="A59" t="s">
        <v>87</v>
      </c>
      <c r="B59" t="s">
        <v>159</v>
      </c>
      <c r="C59" t="s">
        <v>28</v>
      </c>
      <c r="D59" t="s">
        <v>193</v>
      </c>
      <c r="F59">
        <f>Rate_Calcs_LinRegSlopes!G60</f>
        <v>10.940422284706232</v>
      </c>
      <c r="G59">
        <f>Rate_Calcs_LinRegSlopes!M60</f>
        <v>7.1117217369933057</v>
      </c>
      <c r="H59">
        <f>Rate_Calcs_LinRegSlopes!S60</f>
        <v>3.4448492115633549E-2</v>
      </c>
      <c r="I59">
        <f>Rate_Calcs_LinRegSlopes!Y60</f>
        <v>0.22551857661012398</v>
      </c>
      <c r="J59">
        <f>Rate_Calcs_LinRegSlopes!AE60</f>
        <v>2.640673618162807E-2</v>
      </c>
    </row>
    <row r="60" spans="1:10" x14ac:dyDescent="0.2">
      <c r="A60" t="s">
        <v>88</v>
      </c>
      <c r="B60" t="s">
        <v>160</v>
      </c>
      <c r="C60" t="s">
        <v>28</v>
      </c>
      <c r="D60" t="s">
        <v>193</v>
      </c>
      <c r="F60">
        <f>Rate_Calcs_LinRegSlopes!G61</f>
        <v>11.71889860277037</v>
      </c>
      <c r="G60">
        <f>Rate_Calcs_LinRegSlopes!M61</f>
        <v>7.4599482978892029</v>
      </c>
      <c r="H60">
        <f>Rate_Calcs_LinRegSlopes!S61</f>
        <v>2.1355442736953025E-2</v>
      </c>
      <c r="I60">
        <f>Rate_Calcs_LinRegSlopes!Y61</f>
        <v>0.21675561517614952</v>
      </c>
      <c r="J60">
        <f>Rate_Calcs_LinRegSlopes!AE61</f>
        <v>3.1680168825872497E-2</v>
      </c>
    </row>
    <row r="61" spans="1:10" x14ac:dyDescent="0.2">
      <c r="A61" t="s">
        <v>89</v>
      </c>
      <c r="B61" t="s">
        <v>161</v>
      </c>
      <c r="C61" t="s">
        <v>28</v>
      </c>
      <c r="D61" t="s">
        <v>193</v>
      </c>
      <c r="F61">
        <f>Rate_Calcs_LinRegSlopes!G62</f>
        <v>10.848818033679041</v>
      </c>
      <c r="G61">
        <f>Rate_Calcs_LinRegSlopes!M62</f>
        <v>6.5702285763914077</v>
      </c>
      <c r="H61">
        <f>Rate_Calcs_LinRegSlopes!S62</f>
        <v>2.247960131517528E-2</v>
      </c>
      <c r="I61">
        <f>Rate_Calcs_LinRegSlopes!Y62</f>
        <v>0.20630623491946246</v>
      </c>
      <c r="J61">
        <f>Rate_Calcs_LinRegSlopes!AE62</f>
        <v>3.1641654455572529E-2</v>
      </c>
    </row>
    <row r="62" spans="1:10" x14ac:dyDescent="0.2">
      <c r="A62" t="s">
        <v>90</v>
      </c>
      <c r="B62" t="s">
        <v>162</v>
      </c>
      <c r="C62" t="s">
        <v>29</v>
      </c>
      <c r="D62" t="s">
        <v>194</v>
      </c>
      <c r="F62">
        <f>Rate_Calcs_LinRegSlopes!G63</f>
        <v>11.309971183731486</v>
      </c>
      <c r="G62">
        <f>Rate_Calcs_LinRegSlopes!M63</f>
        <v>7.431053153273476</v>
      </c>
      <c r="H62">
        <f>Rate_Calcs_LinRegSlopes!S63</f>
        <v>2.7888567712185199E-2</v>
      </c>
      <c r="I62">
        <f>Rate_Calcs_LinRegSlopes!Y63</f>
        <v>0.24514530351310895</v>
      </c>
      <c r="J62">
        <f>Rate_Calcs_LinRegSlopes!AE63</f>
        <v>2.9403773020391991E-2</v>
      </c>
    </row>
    <row r="63" spans="1:10" x14ac:dyDescent="0.2">
      <c r="A63" t="s">
        <v>91</v>
      </c>
      <c r="B63" t="s">
        <v>163</v>
      </c>
      <c r="C63" t="s">
        <v>29</v>
      </c>
      <c r="D63" t="s">
        <v>194</v>
      </c>
      <c r="F63">
        <f>Rate_Calcs_LinRegSlopes!G64</f>
        <v>12.092299922054119</v>
      </c>
      <c r="G63">
        <f>Rate_Calcs_LinRegSlopes!M64</f>
        <v>7.7905029966767856</v>
      </c>
      <c r="H63">
        <f>Rate_Calcs_LinRegSlopes!S64</f>
        <v>2.098329890387508E-2</v>
      </c>
      <c r="I63">
        <f>Rate_Calcs_LinRegSlopes!Y64</f>
        <v>0.24106001438370683</v>
      </c>
      <c r="J63">
        <f>Rate_Calcs_LinRegSlopes!AE64</f>
        <v>3.5700622056096143E-2</v>
      </c>
    </row>
    <row r="64" spans="1:10" x14ac:dyDescent="0.2">
      <c r="A64" t="s">
        <v>92</v>
      </c>
      <c r="B64" t="s">
        <v>164</v>
      </c>
      <c r="C64" t="s">
        <v>29</v>
      </c>
      <c r="D64" t="s">
        <v>194</v>
      </c>
      <c r="F64">
        <f>Rate_Calcs_LinRegSlopes!G65</f>
        <v>11.491675244405739</v>
      </c>
      <c r="G64">
        <f>Rate_Calcs_LinRegSlopes!M65</f>
        <v>7.6381856775230803</v>
      </c>
      <c r="H64">
        <f>Rate_Calcs_LinRegSlopes!S65</f>
        <v>2.9329555466613661E-2</v>
      </c>
      <c r="I64">
        <f>Rate_Calcs_LinRegSlopes!Y65</f>
        <v>0.23483549361778364</v>
      </c>
      <c r="J64">
        <f>Rate_Calcs_LinRegSlopes!AE65</f>
        <v>3.5209542256373697E-2</v>
      </c>
    </row>
    <row r="65" spans="1:10" x14ac:dyDescent="0.2">
      <c r="A65" t="s">
        <v>93</v>
      </c>
      <c r="B65" t="s">
        <v>165</v>
      </c>
      <c r="C65" t="s">
        <v>30</v>
      </c>
      <c r="D65" t="s">
        <v>195</v>
      </c>
      <c r="F65">
        <f>Rate_Calcs_LinRegSlopes!G66</f>
        <v>11.762842739940538</v>
      </c>
      <c r="G65">
        <f>Rate_Calcs_LinRegSlopes!M66</f>
        <v>7.0957911014519484</v>
      </c>
      <c r="H65">
        <f>Rate_Calcs_LinRegSlopes!S66</f>
        <v>3.7432261349701013E-2</v>
      </c>
      <c r="I65">
        <f>Rate_Calcs_LinRegSlopes!Y66</f>
        <v>0.22348657040223457</v>
      </c>
      <c r="J65">
        <f>Rate_Calcs_LinRegSlopes!AE66</f>
        <v>3.2652599549271764E-2</v>
      </c>
    </row>
    <row r="66" spans="1:10" x14ac:dyDescent="0.2">
      <c r="A66" t="s">
        <v>94</v>
      </c>
      <c r="B66" t="s">
        <v>166</v>
      </c>
      <c r="C66" t="s">
        <v>30</v>
      </c>
      <c r="D66" t="s">
        <v>195</v>
      </c>
      <c r="F66">
        <f>Rate_Calcs_LinRegSlopes!G67</f>
        <v>12.245264335404361</v>
      </c>
      <c r="G66">
        <f>Rate_Calcs_LinRegSlopes!M67</f>
        <v>7.8263728965855677</v>
      </c>
      <c r="H66">
        <f>Rate_Calcs_LinRegSlopes!S67</f>
        <v>3.1021189335944326E-2</v>
      </c>
      <c r="I66">
        <f>Rate_Calcs_LinRegSlopes!Y67</f>
        <v>0.25015320014662284</v>
      </c>
      <c r="J66">
        <f>Rate_Calcs_LinRegSlopes!AE67</f>
        <v>3.5242899288779932E-2</v>
      </c>
    </row>
    <row r="67" spans="1:10" x14ac:dyDescent="0.2">
      <c r="A67" t="s">
        <v>95</v>
      </c>
      <c r="B67" t="s">
        <v>167</v>
      </c>
      <c r="C67" t="s">
        <v>30</v>
      </c>
      <c r="D67" t="s">
        <v>195</v>
      </c>
      <c r="F67">
        <f>Rate_Calcs_LinRegSlopes!G68</f>
        <v>13.203796623070321</v>
      </c>
      <c r="G67">
        <f>Rate_Calcs_LinRegSlopes!M68</f>
        <v>8.5408993724625937</v>
      </c>
      <c r="H67">
        <f>Rate_Calcs_LinRegSlopes!S68</f>
        <v>3.4462097809787977E-2</v>
      </c>
      <c r="I67">
        <f>Rate_Calcs_LinRegSlopes!Y68</f>
        <v>0.26634121859172483</v>
      </c>
      <c r="J67">
        <f>Rate_Calcs_LinRegSlopes!AE68</f>
        <v>3.2970281729078087E-2</v>
      </c>
    </row>
    <row r="68" spans="1:10" x14ac:dyDescent="0.2">
      <c r="A68" t="s">
        <v>96</v>
      </c>
      <c r="B68" t="s">
        <v>168</v>
      </c>
      <c r="C68" t="s">
        <v>31</v>
      </c>
      <c r="D68" t="s">
        <v>196</v>
      </c>
      <c r="F68">
        <f>Rate_Calcs_LinRegSlopes!G69</f>
        <v>9.4161103530190857</v>
      </c>
      <c r="G68">
        <f>Rate_Calcs_LinRegSlopes!M69</f>
        <v>3.3097795810814348</v>
      </c>
      <c r="H68">
        <f>Rate_Calcs_LinRegSlopes!S69</f>
        <v>0.46469567164537307</v>
      </c>
      <c r="I68">
        <f>Rate_Calcs_LinRegSlopes!Y69</f>
        <v>0.13759452012475651</v>
      </c>
      <c r="J68">
        <f>Rate_Calcs_LinRegSlopes!AE69</f>
        <v>1.7277855365032426E-2</v>
      </c>
    </row>
    <row r="69" spans="1:10" x14ac:dyDescent="0.2">
      <c r="A69" t="s">
        <v>97</v>
      </c>
      <c r="B69" t="s">
        <v>169</v>
      </c>
      <c r="C69" t="s">
        <v>31</v>
      </c>
      <c r="D69" t="s">
        <v>196</v>
      </c>
      <c r="F69">
        <f>Rate_Calcs_LinRegSlopes!G70</f>
        <v>9.3047256599474508</v>
      </c>
      <c r="G69">
        <f>Rate_Calcs_LinRegSlopes!M70</f>
        <v>3.4737755718573915</v>
      </c>
      <c r="H69">
        <f>Rate_Calcs_LinRegSlopes!S70</f>
        <v>0.45960713559824534</v>
      </c>
      <c r="I69">
        <f>Rate_Calcs_LinRegSlopes!Y70</f>
        <v>0.14077370011322843</v>
      </c>
      <c r="J69">
        <f>Rate_Calcs_LinRegSlopes!AE70</f>
        <v>1.5345448116586809E-2</v>
      </c>
    </row>
    <row r="70" spans="1:10" x14ac:dyDescent="0.2">
      <c r="A70" t="s">
        <v>98</v>
      </c>
      <c r="B70" t="s">
        <v>170</v>
      </c>
      <c r="C70" t="s">
        <v>31</v>
      </c>
      <c r="D70" t="s">
        <v>196</v>
      </c>
      <c r="F70">
        <f>Rate_Calcs_LinRegSlopes!G71</f>
        <v>9.4765637244199166</v>
      </c>
      <c r="G70">
        <f>Rate_Calcs_LinRegSlopes!M71</f>
        <v>3.4017346238673607</v>
      </c>
      <c r="H70">
        <f>Rate_Calcs_LinRegSlopes!S71</f>
        <v>0.49415455176207823</v>
      </c>
      <c r="I70">
        <f>Rate_Calcs_LinRegSlopes!Y71</f>
        <v>0.1344907503158935</v>
      </c>
      <c r="J70">
        <f>Rate_Calcs_LinRegSlopes!AE71</f>
        <v>1.5538019607604803E-2</v>
      </c>
    </row>
    <row r="71" spans="1:10" x14ac:dyDescent="0.2">
      <c r="A71" t="s">
        <v>99</v>
      </c>
      <c r="B71" t="s">
        <v>171</v>
      </c>
      <c r="C71" t="s">
        <v>32</v>
      </c>
      <c r="D71" t="s">
        <v>197</v>
      </c>
      <c r="F71">
        <f>Rate_Calcs_LinRegSlopes!G72</f>
        <v>11.038931250471091</v>
      </c>
      <c r="G71">
        <f>Rate_Calcs_LinRegSlopes!M72</f>
        <v>7.0017350464974362</v>
      </c>
      <c r="H71">
        <f>Rate_Calcs_LinRegSlopes!S72</f>
        <v>1.1610212628108709E-2</v>
      </c>
      <c r="I71">
        <f>Rate_Calcs_LinRegSlopes!Y72</f>
        <v>0.16844159661742528</v>
      </c>
      <c r="J71">
        <f>Rate_Calcs_LinRegSlopes!AE72</f>
        <v>2.2969836406553742E-2</v>
      </c>
    </row>
    <row r="72" spans="1:10" x14ac:dyDescent="0.2">
      <c r="A72" t="s">
        <v>100</v>
      </c>
      <c r="B72" t="s">
        <v>172</v>
      </c>
      <c r="C72" t="s">
        <v>32</v>
      </c>
      <c r="D72" t="s">
        <v>197</v>
      </c>
      <c r="F72">
        <f>Rate_Calcs_LinRegSlopes!G73</f>
        <v>10.504422006629168</v>
      </c>
      <c r="G72">
        <f>Rate_Calcs_LinRegSlopes!M73</f>
        <v>6.7181369446435939</v>
      </c>
      <c r="H72">
        <f>Rate_Calcs_LinRegSlopes!S73</f>
        <v>1.1280681544485303E-2</v>
      </c>
      <c r="I72">
        <f>Rate_Calcs_LinRegSlopes!Y73</f>
        <v>0.19423858073287828</v>
      </c>
      <c r="J72">
        <f>Rate_Calcs_LinRegSlopes!AE73</f>
        <v>2.277399977451218E-2</v>
      </c>
    </row>
    <row r="73" spans="1:10" x14ac:dyDescent="0.2">
      <c r="A73" t="s">
        <v>101</v>
      </c>
      <c r="B73" t="s">
        <v>173</v>
      </c>
      <c r="C73" t="s">
        <v>32</v>
      </c>
      <c r="D73" t="s">
        <v>197</v>
      </c>
      <c r="F73">
        <f>Rate_Calcs_LinRegSlopes!G74</f>
        <v>11.635933695011358</v>
      </c>
      <c r="G73">
        <f>Rate_Calcs_LinRegSlopes!M74</f>
        <v>7.4609396226272606</v>
      </c>
      <c r="H73">
        <f>Rate_Calcs_LinRegSlopes!S74</f>
        <v>0</v>
      </c>
      <c r="I73">
        <f>Rate_Calcs_LinRegSlopes!Y74</f>
        <v>0.18117083831753739</v>
      </c>
      <c r="J73">
        <f>Rate_Calcs_LinRegSlopes!AE74</f>
        <v>2.3656096901715381E-2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1EB0C-4B18-4643-B657-56CE12D9940B}">
  <dimension ref="A1:AX74"/>
  <sheetViews>
    <sheetView zoomScale="75" workbookViewId="0"/>
  </sheetViews>
  <sheetFormatPr baseColWidth="10" defaultRowHeight="16" x14ac:dyDescent="0.2"/>
  <cols>
    <col min="1" max="1" width="15.5" bestFit="1" customWidth="1"/>
    <col min="8" max="8" width="29.1640625" bestFit="1" customWidth="1"/>
    <col min="9" max="9" width="34.6640625" bestFit="1" customWidth="1"/>
    <col min="16" max="17" width="37.33203125" bestFit="1" customWidth="1"/>
    <col min="24" max="24" width="34.6640625" bestFit="1" customWidth="1"/>
    <col min="25" max="25" width="37.83203125" bestFit="1" customWidth="1"/>
    <col min="29" max="31" width="12.1640625" bestFit="1" customWidth="1"/>
    <col min="32" max="32" width="37" bestFit="1" customWidth="1"/>
    <col min="33" max="33" width="39.1640625" bestFit="1" customWidth="1"/>
    <col min="37" max="39" width="12.1640625" bestFit="1" customWidth="1"/>
    <col min="40" max="41" width="37" bestFit="1" customWidth="1"/>
    <col min="42" max="42" width="15.1640625" bestFit="1" customWidth="1"/>
    <col min="46" max="46" width="13.83203125" bestFit="1" customWidth="1"/>
    <col min="47" max="47" width="29.33203125" bestFit="1" customWidth="1"/>
    <col min="48" max="48" width="14.5" bestFit="1" customWidth="1"/>
    <col min="49" max="49" width="15.5" bestFit="1" customWidth="1"/>
    <col min="50" max="50" width="17.1640625" bestFit="1" customWidth="1"/>
  </cols>
  <sheetData>
    <row r="1" spans="1:50" s="23" customFormat="1" x14ac:dyDescent="0.2">
      <c r="A1" t="s">
        <v>3</v>
      </c>
      <c r="B1" s="51" t="s">
        <v>198</v>
      </c>
      <c r="C1" s="52"/>
      <c r="D1" s="53"/>
      <c r="E1" s="52" t="s">
        <v>208</v>
      </c>
      <c r="F1" s="52"/>
      <c r="G1" s="52"/>
      <c r="H1" s="44" t="s">
        <v>222</v>
      </c>
      <c r="I1" s="40" t="s">
        <v>8</v>
      </c>
      <c r="J1" s="48" t="s">
        <v>203</v>
      </c>
      <c r="K1" s="39"/>
      <c r="L1" s="49"/>
      <c r="M1" s="50" t="s">
        <v>207</v>
      </c>
      <c r="N1" s="39"/>
      <c r="O1" s="49"/>
      <c r="P1" s="46" t="s">
        <v>225</v>
      </c>
      <c r="Q1" s="46" t="s">
        <v>209</v>
      </c>
      <c r="R1" s="48" t="s">
        <v>204</v>
      </c>
      <c r="S1" s="39"/>
      <c r="T1" s="49"/>
      <c r="U1" s="39" t="s">
        <v>210</v>
      </c>
      <c r="V1" s="39"/>
      <c r="W1" s="39"/>
      <c r="X1" s="46" t="s">
        <v>226</v>
      </c>
      <c r="Y1" s="40" t="s">
        <v>232</v>
      </c>
      <c r="Z1" s="48" t="s">
        <v>205</v>
      </c>
      <c r="AA1" s="39"/>
      <c r="AB1" s="39"/>
      <c r="AC1" s="50" t="s">
        <v>212</v>
      </c>
      <c r="AD1" s="39"/>
      <c r="AE1" s="49"/>
      <c r="AF1" s="44" t="s">
        <v>227</v>
      </c>
      <c r="AG1" s="40" t="s">
        <v>231</v>
      </c>
      <c r="AH1" s="48" t="s">
        <v>206</v>
      </c>
      <c r="AI1" s="39"/>
      <c r="AJ1" s="49"/>
      <c r="AK1" s="39" t="s">
        <v>213</v>
      </c>
      <c r="AL1" s="39"/>
      <c r="AM1" s="39"/>
      <c r="AN1" s="44" t="s">
        <v>228</v>
      </c>
      <c r="AO1" s="40" t="s">
        <v>233</v>
      </c>
      <c r="AP1" s="42" t="s">
        <v>224</v>
      </c>
      <c r="AQ1"/>
      <c r="AR1"/>
      <c r="AS1" t="s">
        <v>229</v>
      </c>
      <c r="AT1"/>
      <c r="AU1"/>
      <c r="AV1"/>
      <c r="AW1"/>
      <c r="AX1"/>
    </row>
    <row r="2" spans="1:50" s="23" customFormat="1" x14ac:dyDescent="0.2">
      <c r="A2"/>
      <c r="B2" s="7">
        <v>0</v>
      </c>
      <c r="C2" s="2">
        <v>92</v>
      </c>
      <c r="D2" s="4">
        <v>160</v>
      </c>
      <c r="E2" s="23" t="s">
        <v>199</v>
      </c>
      <c r="F2" s="23" t="s">
        <v>200</v>
      </c>
      <c r="G2" s="23" t="s">
        <v>201</v>
      </c>
      <c r="H2" s="45"/>
      <c r="I2" s="41"/>
      <c r="J2" s="24">
        <v>0</v>
      </c>
      <c r="K2" s="23">
        <v>92</v>
      </c>
      <c r="L2" s="25">
        <v>160</v>
      </c>
      <c r="M2" s="26" t="s">
        <v>199</v>
      </c>
      <c r="N2" s="23" t="s">
        <v>200</v>
      </c>
      <c r="O2" s="25" t="s">
        <v>201</v>
      </c>
      <c r="P2" s="47"/>
      <c r="Q2" s="47"/>
      <c r="R2" s="24">
        <v>0</v>
      </c>
      <c r="S2" s="23">
        <v>92</v>
      </c>
      <c r="T2" s="25">
        <v>160</v>
      </c>
      <c r="U2" s="23" t="s">
        <v>199</v>
      </c>
      <c r="V2" s="23" t="s">
        <v>200</v>
      </c>
      <c r="W2" s="23" t="s">
        <v>201</v>
      </c>
      <c r="X2" s="47"/>
      <c r="Y2" s="41"/>
      <c r="Z2" s="24">
        <v>0</v>
      </c>
      <c r="AA2" s="23">
        <v>92</v>
      </c>
      <c r="AB2" s="23">
        <v>160</v>
      </c>
      <c r="AC2" s="26" t="s">
        <v>199</v>
      </c>
      <c r="AD2" s="23" t="s">
        <v>200</v>
      </c>
      <c r="AE2" s="25" t="s">
        <v>201</v>
      </c>
      <c r="AF2" s="45"/>
      <c r="AG2" s="41"/>
      <c r="AH2" s="24">
        <v>0</v>
      </c>
      <c r="AI2" s="23">
        <v>92</v>
      </c>
      <c r="AJ2" s="25">
        <v>160</v>
      </c>
      <c r="AK2" s="23" t="s">
        <v>199</v>
      </c>
      <c r="AL2" s="23" t="s">
        <v>200</v>
      </c>
      <c r="AM2" s="23" t="s">
        <v>201</v>
      </c>
      <c r="AN2" s="45"/>
      <c r="AO2" s="41"/>
      <c r="AP2" s="43"/>
      <c r="AQ2"/>
      <c r="AR2"/>
      <c r="AS2" s="33"/>
      <c r="AT2" s="34" t="s">
        <v>217</v>
      </c>
      <c r="AU2" s="35" t="s">
        <v>218</v>
      </c>
      <c r="AV2" s="35" t="s">
        <v>219</v>
      </c>
      <c r="AW2" s="35" t="s">
        <v>220</v>
      </c>
      <c r="AX2" s="35" t="s">
        <v>221</v>
      </c>
    </row>
    <row r="3" spans="1:50" x14ac:dyDescent="0.2">
      <c r="A3" t="s">
        <v>0</v>
      </c>
      <c r="B3" s="9">
        <v>120</v>
      </c>
      <c r="C3" s="1">
        <v>48.588632392500003</v>
      </c>
      <c r="D3" s="5">
        <v>16.270833869047614</v>
      </c>
      <c r="E3">
        <f>(C3-B3)/(C$2-B$2)</f>
        <v>-0.7762105174728261</v>
      </c>
      <c r="F3">
        <f>(D3-C3)/(D$2-C$2)</f>
        <v>-0.4752617429919469</v>
      </c>
      <c r="G3">
        <f>(E3+F3)/2</f>
        <v>-0.6257361302323865</v>
      </c>
      <c r="H3" s="6">
        <f t="shared" ref="H3:H34" si="0">G3/$AP3/$AT$4</f>
        <v>-5.0359600404086109</v>
      </c>
      <c r="I3" s="16">
        <f>-1*H3</f>
        <v>5.0359600404086109</v>
      </c>
      <c r="J3" s="15">
        <v>0</v>
      </c>
      <c r="K3">
        <v>0</v>
      </c>
      <c r="L3" s="3">
        <v>0</v>
      </c>
      <c r="M3">
        <f>(K3-J3)/(K$2-J$2)</f>
        <v>0</v>
      </c>
      <c r="N3">
        <f>(L3-K3)/(L$2-K$2)</f>
        <v>0</v>
      </c>
      <c r="O3">
        <f>(M3+N3)/2</f>
        <v>0</v>
      </c>
      <c r="P3" s="6">
        <f t="shared" ref="P3:P34" si="1">O3/$AP3/$AU$4</f>
        <v>0</v>
      </c>
      <c r="Q3" s="19">
        <f>P3</f>
        <v>0</v>
      </c>
      <c r="R3" s="15">
        <v>0</v>
      </c>
      <c r="S3">
        <v>3.0254006925000003</v>
      </c>
      <c r="T3" s="3">
        <v>1.3128974999999996</v>
      </c>
      <c r="U3">
        <f>(S3-R3)/(S$2-R$2)</f>
        <v>3.288479013586957E-2</v>
      </c>
      <c r="V3">
        <f>(T3-S3)/(T$2-S$2)</f>
        <v>-2.5183870477941187E-2</v>
      </c>
      <c r="W3">
        <f>(U3+V3)/2</f>
        <v>3.8504598289641912E-3</v>
      </c>
      <c r="X3" s="6">
        <f>W3/$AP3/$AV$4</f>
        <v>0.12118615676275396</v>
      </c>
      <c r="Y3" s="8">
        <f>X3</f>
        <v>0.12118615676275396</v>
      </c>
      <c r="Z3" s="15">
        <v>0</v>
      </c>
      <c r="AA3">
        <v>0.56238326999999999</v>
      </c>
      <c r="AB3">
        <v>0.58189452380952367</v>
      </c>
      <c r="AC3" s="19">
        <f>(AA3-Z3)/(AA$2-Z$2)</f>
        <v>6.1128616304347823E-3</v>
      </c>
      <c r="AD3">
        <f>(AB3-AA3)/(AB$2-AA$2)</f>
        <v>2.8693020308123056E-4</v>
      </c>
      <c r="AE3" s="3">
        <f>(AC3+AD3)/2</f>
        <v>3.1998959167580067E-3</v>
      </c>
      <c r="AF3" s="6">
        <f t="shared" ref="AF3:AF34" si="2">AD3/$AP3/$AW$4</f>
        <v>3.4066635526845417E-3</v>
      </c>
      <c r="AG3" s="8">
        <f>AF3</f>
        <v>3.4066635526845417E-3</v>
      </c>
      <c r="AH3" s="15">
        <v>0</v>
      </c>
      <c r="AI3">
        <v>0.32351966999999998</v>
      </c>
      <c r="AJ3" s="3">
        <v>0.44732535714285698</v>
      </c>
      <c r="AK3" s="19">
        <f>(AI3-AH3)/(AI$2-AH$2)</f>
        <v>3.516518152173913E-3</v>
      </c>
      <c r="AL3">
        <f>(AJ3-AI3)/(AJ$2-AI$2)</f>
        <v>1.820671869747897E-3</v>
      </c>
      <c r="AM3" s="3">
        <f>(AK3+AL3)/2</f>
        <v>2.6685950109609051E-3</v>
      </c>
      <c r="AN3" s="6">
        <f>AM3/$AP3/$AX$4</f>
        <v>2.0139135491458387E-2</v>
      </c>
      <c r="AO3" s="8">
        <f>AN3</f>
        <v>2.0139135491458387E-2</v>
      </c>
      <c r="AP3" s="31">
        <v>0.68969999999999931</v>
      </c>
      <c r="AS3" s="33" t="s">
        <v>215</v>
      </c>
      <c r="AT3" s="33">
        <v>180.15600000000001</v>
      </c>
      <c r="AU3" s="33">
        <v>90.08</v>
      </c>
      <c r="AV3" s="33">
        <v>46.067999999999998</v>
      </c>
      <c r="AW3" s="33">
        <v>122.12</v>
      </c>
      <c r="AX3" s="33">
        <v>192.124</v>
      </c>
    </row>
    <row r="4" spans="1:50" x14ac:dyDescent="0.2">
      <c r="A4" t="s">
        <v>1</v>
      </c>
      <c r="B4" s="9">
        <v>120</v>
      </c>
      <c r="C4" s="1">
        <v>47.764113885</v>
      </c>
      <c r="D4" s="5">
        <v>15.507359821428567</v>
      </c>
      <c r="E4">
        <f t="shared" ref="E4:E67" si="3">(C4-B4)/(C$2-B$2)</f>
        <v>-0.78517267516304345</v>
      </c>
      <c r="F4">
        <f t="shared" ref="F4:F67" si="4">(D4-C4)/(D$2-C$2)</f>
        <v>-0.47436403034663877</v>
      </c>
      <c r="G4">
        <f t="shared" ref="G4:G67" si="5">(E4+F4)/2</f>
        <v>-0.62976835275484111</v>
      </c>
      <c r="H4" s="6">
        <f t="shared" si="0"/>
        <v>-4.7226202087438276</v>
      </c>
      <c r="I4" s="16">
        <f t="shared" ref="I4:I67" si="6">-1*H4</f>
        <v>4.7226202087438276</v>
      </c>
      <c r="J4" s="15">
        <v>0</v>
      </c>
      <c r="K4">
        <v>0</v>
      </c>
      <c r="L4" s="3">
        <v>0</v>
      </c>
      <c r="M4">
        <f t="shared" ref="M4:M67" si="7">(K4-J4)/(K$2-J$2)</f>
        <v>0</v>
      </c>
      <c r="N4">
        <f t="shared" ref="N4:N67" si="8">(L4-K4)/(L$2-K$2)</f>
        <v>0</v>
      </c>
      <c r="O4">
        <f t="shared" ref="O4:O67" si="9">(M4+N4)/2</f>
        <v>0</v>
      </c>
      <c r="P4" s="19">
        <f t="shared" si="1"/>
        <v>0</v>
      </c>
      <c r="Q4" s="19">
        <f t="shared" ref="Q4:Q67" si="10">P4</f>
        <v>0</v>
      </c>
      <c r="R4" s="15">
        <v>0</v>
      </c>
      <c r="S4">
        <v>3.5303513174999996</v>
      </c>
      <c r="T4" s="3">
        <v>1.9581994642857139</v>
      </c>
      <c r="U4">
        <f t="shared" ref="U4:U67" si="11">(S4-R4)/(S$2-R$2)</f>
        <v>3.8373383885869562E-2</v>
      </c>
      <c r="V4">
        <f t="shared" ref="V4:V67" si="12">(T4-S4)/(T$2-S$2)</f>
        <v>-2.311988019432773E-2</v>
      </c>
      <c r="W4">
        <f t="shared" ref="W4:W67" si="13">(U4+V4)/2</f>
        <v>7.6267518457709162E-3</v>
      </c>
      <c r="X4" s="19">
        <f t="shared" ref="X3:X34" si="14">W4/$AP4/$AV$4</f>
        <v>0.22366147101117273</v>
      </c>
      <c r="Y4" s="8">
        <f t="shared" ref="Y4:Y67" si="15">X4</f>
        <v>0.22366147101117273</v>
      </c>
      <c r="Z4" s="15">
        <v>0</v>
      </c>
      <c r="AA4">
        <v>0.50503844249999996</v>
      </c>
      <c r="AB4">
        <v>0.57947130952380943</v>
      </c>
      <c r="AC4" s="19">
        <f t="shared" ref="AC4:AC67" si="16">(AA4-Z4)/(AA$2-Z$2)</f>
        <v>5.4895482880434774E-3</v>
      </c>
      <c r="AD4">
        <f t="shared" ref="AD4:AD67" si="17">(AB4-AA4)/(AB$2-AA$2)</f>
        <v>1.0946009856442568E-3</v>
      </c>
      <c r="AE4" s="3">
        <f t="shared" ref="AE4:AE67" si="18">(AC4+AD4)/2</f>
        <v>3.292074636843867E-3</v>
      </c>
      <c r="AF4" s="6">
        <f t="shared" si="2"/>
        <v>1.2109325646403052E-2</v>
      </c>
      <c r="AG4" s="8">
        <f t="shared" ref="AG4:AG67" si="19">AF4</f>
        <v>1.2109325646403052E-2</v>
      </c>
      <c r="AH4" s="15">
        <v>0</v>
      </c>
      <c r="AI4">
        <v>0.2540560275</v>
      </c>
      <c r="AJ4" s="3">
        <v>0.35055833333333325</v>
      </c>
      <c r="AK4" s="19">
        <f t="shared" ref="AK4:AK67" si="20">(AI4-AH4)/(AI$2-AH$2)</f>
        <v>2.7614785597826087E-3</v>
      </c>
      <c r="AL4">
        <f t="shared" ref="AL4:AL67" si="21">(AJ4-AI4)/(AJ$2-AI$2)</f>
        <v>1.4191515563725476E-3</v>
      </c>
      <c r="AM4" s="3">
        <f t="shared" ref="AM4:AM67" si="22">(AK4+AL4)/2</f>
        <v>2.090315058077578E-3</v>
      </c>
      <c r="AN4" s="6">
        <f t="shared" ref="AN4:AN67" si="23">AM4/$AP4/$AX$4</f>
        <v>1.4698771828595334E-2</v>
      </c>
      <c r="AO4" s="8">
        <f t="shared" ref="AO4:AO67" si="24">AN4</f>
        <v>1.4698771828595334E-2</v>
      </c>
      <c r="AP4" s="31">
        <v>0.74020000000000064</v>
      </c>
      <c r="AS4" s="33" t="s">
        <v>216</v>
      </c>
      <c r="AT4" s="33">
        <f>AT3*0.001</f>
        <v>0.18015600000000001</v>
      </c>
      <c r="AU4" s="33">
        <f t="shared" ref="AU4:AX4" si="25">AU3*0.001</f>
        <v>9.0079999999999993E-2</v>
      </c>
      <c r="AV4" s="33">
        <f t="shared" si="25"/>
        <v>4.6067999999999998E-2</v>
      </c>
      <c r="AW4" s="33">
        <f t="shared" si="25"/>
        <v>0.12212000000000001</v>
      </c>
      <c r="AX4" s="33">
        <f t="shared" si="25"/>
        <v>0.19212399999999999</v>
      </c>
    </row>
    <row r="5" spans="1:50" x14ac:dyDescent="0.2">
      <c r="A5" t="s">
        <v>2</v>
      </c>
      <c r="B5" s="9">
        <v>120</v>
      </c>
      <c r="C5" s="1">
        <v>45.913886977499999</v>
      </c>
      <c r="D5" s="5">
        <v>16.290058035714281</v>
      </c>
      <c r="E5">
        <f t="shared" si="3"/>
        <v>-0.80528383720108698</v>
      </c>
      <c r="F5">
        <f t="shared" si="4"/>
        <v>-0.43564454326155466</v>
      </c>
      <c r="G5">
        <f t="shared" si="5"/>
        <v>-0.62046419023132082</v>
      </c>
      <c r="H5" s="6">
        <f t="shared" si="0"/>
        <v>-4.8644610815582601</v>
      </c>
      <c r="I5" s="16">
        <f t="shared" si="6"/>
        <v>4.8644610815582601</v>
      </c>
      <c r="J5" s="15">
        <v>0</v>
      </c>
      <c r="K5">
        <v>0</v>
      </c>
      <c r="L5" s="3">
        <v>0</v>
      </c>
      <c r="M5">
        <f t="shared" si="7"/>
        <v>0</v>
      </c>
      <c r="N5">
        <f t="shared" si="8"/>
        <v>0</v>
      </c>
      <c r="O5">
        <f t="shared" si="9"/>
        <v>0</v>
      </c>
      <c r="P5" s="19">
        <f t="shared" si="1"/>
        <v>0</v>
      </c>
      <c r="Q5" s="19">
        <f t="shared" si="10"/>
        <v>0</v>
      </c>
      <c r="R5" s="15">
        <v>0</v>
      </c>
      <c r="S5">
        <v>3.5473000950000007</v>
      </c>
      <c r="T5" s="3">
        <v>1.1507844642857141</v>
      </c>
      <c r="U5">
        <f t="shared" si="11"/>
        <v>3.8557609728260875E-2</v>
      </c>
      <c r="V5">
        <f t="shared" si="12"/>
        <v>-3.524287692226892E-2</v>
      </c>
      <c r="W5">
        <f t="shared" si="13"/>
        <v>1.6573664029959773E-3</v>
      </c>
      <c r="X5" s="19">
        <f t="shared" si="14"/>
        <v>5.0814296226922989E-2</v>
      </c>
      <c r="Y5" s="8">
        <f t="shared" si="15"/>
        <v>5.0814296226922989E-2</v>
      </c>
      <c r="Z5" s="15">
        <v>0</v>
      </c>
      <c r="AA5">
        <v>0.490548555</v>
      </c>
      <c r="AB5">
        <v>0.55071583333333329</v>
      </c>
      <c r="AC5" s="19">
        <f t="shared" si="16"/>
        <v>5.3320495108695656E-3</v>
      </c>
      <c r="AD5">
        <f t="shared" si="17"/>
        <v>8.8481291666666609E-4</v>
      </c>
      <c r="AE5" s="3">
        <f t="shared" si="18"/>
        <v>3.1084312137681157E-3</v>
      </c>
      <c r="AF5" s="6">
        <f t="shared" si="2"/>
        <v>1.0233669816604694E-2</v>
      </c>
      <c r="AG5" s="8">
        <f t="shared" si="19"/>
        <v>1.0233669816604694E-2</v>
      </c>
      <c r="AH5" s="15">
        <v>0</v>
      </c>
      <c r="AI5">
        <v>0.2607301575</v>
      </c>
      <c r="AJ5" s="3">
        <v>0.34910440476190469</v>
      </c>
      <c r="AK5" s="19">
        <f t="shared" si="20"/>
        <v>2.8340234510869566E-3</v>
      </c>
      <c r="AL5">
        <f t="shared" si="21"/>
        <v>1.2996212832633042E-3</v>
      </c>
      <c r="AM5" s="3">
        <f t="shared" si="22"/>
        <v>2.0668223671751304E-3</v>
      </c>
      <c r="AN5" s="6">
        <f t="shared" si="23"/>
        <v>1.519456513295211E-2</v>
      </c>
      <c r="AO5" s="8">
        <f t="shared" si="24"/>
        <v>1.519456513295211E-2</v>
      </c>
      <c r="AP5" s="31">
        <v>0.70800000000000018</v>
      </c>
    </row>
    <row r="6" spans="1:50" x14ac:dyDescent="0.2">
      <c r="A6" t="s">
        <v>33</v>
      </c>
      <c r="B6" s="9">
        <v>120</v>
      </c>
      <c r="C6" s="1">
        <v>48.426257835000008</v>
      </c>
      <c r="D6" s="5">
        <v>17.660951130952377</v>
      </c>
      <c r="E6">
        <f t="shared" si="3"/>
        <v>-0.77797545831521742</v>
      </c>
      <c r="F6">
        <f t="shared" si="4"/>
        <v>-0.45243098094187695</v>
      </c>
      <c r="G6">
        <f t="shared" si="5"/>
        <v>-0.61520321962854718</v>
      </c>
      <c r="H6" s="6">
        <f t="shared" si="0"/>
        <v>-8.0614639753267578</v>
      </c>
      <c r="I6" s="16">
        <f t="shared" si="6"/>
        <v>8.0614639753267578</v>
      </c>
      <c r="J6" s="15">
        <v>0</v>
      </c>
      <c r="K6">
        <v>8.4137507662500006</v>
      </c>
      <c r="L6" s="3">
        <v>13.7079212797619</v>
      </c>
      <c r="M6">
        <f>(K6-J6)/(K$2-J$2)</f>
        <v>9.1453812676630442E-2</v>
      </c>
      <c r="N6">
        <f>(L6-K6)/(L$2-K$2)</f>
        <v>7.7855448728116158E-2</v>
      </c>
      <c r="O6">
        <f>(M6+N6)/2</f>
        <v>8.4654630702373307E-2</v>
      </c>
      <c r="P6" s="19">
        <f t="shared" si="1"/>
        <v>2.2185355411277801</v>
      </c>
      <c r="Q6" s="19">
        <f t="shared" si="10"/>
        <v>2.2185355411277801</v>
      </c>
      <c r="R6" s="15">
        <v>0</v>
      </c>
      <c r="S6">
        <v>2.2829037300000001</v>
      </c>
      <c r="T6" s="3">
        <v>1.8148259523809518</v>
      </c>
      <c r="U6">
        <f t="shared" si="11"/>
        <v>2.4814170978260872E-2</v>
      </c>
      <c r="V6">
        <f t="shared" si="12"/>
        <v>-6.883496729691887E-3</v>
      </c>
      <c r="W6">
        <f t="shared" si="13"/>
        <v>8.9653371242844927E-3</v>
      </c>
      <c r="X6" s="19">
        <f t="shared" si="14"/>
        <v>0.45942149997239395</v>
      </c>
      <c r="Y6" s="8">
        <f t="shared" si="15"/>
        <v>0.45942149997239395</v>
      </c>
      <c r="Z6" s="15">
        <v>0</v>
      </c>
      <c r="AA6">
        <v>0.42354380250000001</v>
      </c>
      <c r="AB6">
        <v>0.50314005952380936</v>
      </c>
      <c r="AC6" s="19">
        <f t="shared" si="16"/>
        <v>4.6037369836956525E-3</v>
      </c>
      <c r="AD6">
        <f t="shared" si="17"/>
        <v>1.170533191526608E-3</v>
      </c>
      <c r="AE6" s="3">
        <f t="shared" si="18"/>
        <v>2.88713508761113E-3</v>
      </c>
      <c r="AF6" s="6">
        <f t="shared" si="2"/>
        <v>2.2627729894437468E-2</v>
      </c>
      <c r="AG6" s="8">
        <f t="shared" si="19"/>
        <v>2.2627729894437468E-2</v>
      </c>
      <c r="AH6" s="15">
        <v>0</v>
      </c>
      <c r="AI6">
        <v>0.2073371175</v>
      </c>
      <c r="AJ6" s="3">
        <v>0.20007672619047615</v>
      </c>
      <c r="AK6" s="19">
        <f t="shared" si="20"/>
        <v>2.2536643206521739E-3</v>
      </c>
      <c r="AL6">
        <f t="shared" si="21"/>
        <v>-1.0677046043417436E-4</v>
      </c>
      <c r="AM6" s="3">
        <f t="shared" si="22"/>
        <v>1.0734469301089998E-3</v>
      </c>
      <c r="AN6" s="6">
        <f t="shared" si="23"/>
        <v>1.3189945675785606E-2</v>
      </c>
      <c r="AO6" s="8">
        <f t="shared" si="24"/>
        <v>1.3189945675785606E-2</v>
      </c>
      <c r="AP6" s="31">
        <v>0.42360000000000042</v>
      </c>
    </row>
    <row r="7" spans="1:50" x14ac:dyDescent="0.2">
      <c r="A7" t="s">
        <v>34</v>
      </c>
      <c r="B7" s="9">
        <v>120</v>
      </c>
      <c r="C7" s="1">
        <v>50.379406852500004</v>
      </c>
      <c r="D7" s="5">
        <v>21.003452142857139</v>
      </c>
      <c r="E7">
        <f t="shared" si="3"/>
        <v>-0.75674557769021722</v>
      </c>
      <c r="F7">
        <f t="shared" si="4"/>
        <v>-0.43199933396533624</v>
      </c>
      <c r="G7">
        <f t="shared" si="5"/>
        <v>-0.59437245582777676</v>
      </c>
      <c r="H7" s="6">
        <f t="shared" si="0"/>
        <v>-7.9691059995424238</v>
      </c>
      <c r="I7" s="16">
        <f t="shared" si="6"/>
        <v>7.9691059995424238</v>
      </c>
      <c r="J7" s="15">
        <v>0</v>
      </c>
      <c r="K7">
        <v>8.6104092757500013</v>
      </c>
      <c r="L7" s="3">
        <v>13.933966785714281</v>
      </c>
      <c r="M7">
        <f t="shared" si="7"/>
        <v>9.3591405171195671E-2</v>
      </c>
      <c r="N7">
        <f t="shared" si="8"/>
        <v>7.8287610440651176E-2</v>
      </c>
      <c r="O7">
        <f t="shared" si="9"/>
        <v>8.5939507805923424E-2</v>
      </c>
      <c r="P7" s="19">
        <f t="shared" si="1"/>
        <v>2.3044333058194999</v>
      </c>
      <c r="Q7" s="19">
        <f t="shared" si="10"/>
        <v>2.3044333058194999</v>
      </c>
      <c r="R7" s="15">
        <v>0</v>
      </c>
      <c r="S7">
        <v>2.3348038725000002</v>
      </c>
      <c r="T7" s="3">
        <v>1.6354273214285711</v>
      </c>
      <c r="U7">
        <f>(S7-R7)/(S$2-R$2)</f>
        <v>2.5378302961956523E-2</v>
      </c>
      <c r="V7">
        <f>(T7-S7)/(T$2-S$2)</f>
        <v>-1.0284949280462193E-2</v>
      </c>
      <c r="W7">
        <f>(U7+V7)/2</f>
        <v>7.546676840747165E-3</v>
      </c>
      <c r="X7" s="19">
        <f t="shared" si="14"/>
        <v>0.39569089218391057</v>
      </c>
      <c r="Y7" s="8">
        <f t="shared" si="15"/>
        <v>0.39569089218391057</v>
      </c>
      <c r="Z7" s="15">
        <v>0</v>
      </c>
      <c r="AA7">
        <v>0.44418091500000006</v>
      </c>
      <c r="AB7">
        <v>0.46243005952380939</v>
      </c>
      <c r="AC7" s="19">
        <f t="shared" si="16"/>
        <v>4.8280534239130441E-3</v>
      </c>
      <c r="AD7">
        <f t="shared" si="17"/>
        <v>2.6836977240896065E-4</v>
      </c>
      <c r="AE7" s="3">
        <f t="shared" si="18"/>
        <v>2.5482115981610024E-3</v>
      </c>
      <c r="AF7" s="6">
        <f t="shared" si="2"/>
        <v>5.3081900199724403E-3</v>
      </c>
      <c r="AG7" s="8">
        <f t="shared" si="19"/>
        <v>5.3081900199724403E-3</v>
      </c>
      <c r="AH7" s="15">
        <v>0</v>
      </c>
      <c r="AI7">
        <v>0.16263801</v>
      </c>
      <c r="AJ7" s="3">
        <v>0.14676601190476185</v>
      </c>
      <c r="AK7" s="19">
        <f t="shared" si="20"/>
        <v>1.767804456521739E-3</v>
      </c>
      <c r="AL7">
        <f t="shared" si="21"/>
        <v>-2.3341173669467867E-4</v>
      </c>
      <c r="AM7" s="3">
        <f t="shared" si="22"/>
        <v>7.6719635991353012E-4</v>
      </c>
      <c r="AN7" s="6">
        <f t="shared" si="23"/>
        <v>9.6454961594540974E-3</v>
      </c>
      <c r="AO7" s="8">
        <f t="shared" si="24"/>
        <v>9.6454961594540974E-3</v>
      </c>
      <c r="AP7" s="31">
        <v>0.41400000000000059</v>
      </c>
    </row>
    <row r="8" spans="1:50" x14ac:dyDescent="0.2">
      <c r="A8" t="s">
        <v>35</v>
      </c>
      <c r="B8" s="9">
        <v>120</v>
      </c>
      <c r="C8" s="1">
        <v>50.563208880000005</v>
      </c>
      <c r="D8" s="5">
        <v>18.10439934523809</v>
      </c>
      <c r="E8">
        <f t="shared" si="3"/>
        <v>-0.7547477295652173</v>
      </c>
      <c r="F8">
        <f t="shared" si="4"/>
        <v>-0.47733543433473402</v>
      </c>
      <c r="G8">
        <f t="shared" si="5"/>
        <v>-0.6160415819499756</v>
      </c>
      <c r="H8" s="6">
        <f t="shared" si="0"/>
        <v>-8.2100592445061071</v>
      </c>
      <c r="I8" s="16">
        <f t="shared" si="6"/>
        <v>8.2100592445061071</v>
      </c>
      <c r="J8" s="15">
        <v>0</v>
      </c>
      <c r="K8">
        <v>8.2561886077499995</v>
      </c>
      <c r="L8" s="3">
        <v>13.774131571428569</v>
      </c>
      <c r="M8">
        <f t="shared" si="7"/>
        <v>8.9741180519021732E-2</v>
      </c>
      <c r="N8">
        <f t="shared" si="8"/>
        <v>8.1146220054096607E-2</v>
      </c>
      <c r="O8">
        <f t="shared" si="9"/>
        <v>8.5443700286559177E-2</v>
      </c>
      <c r="P8" s="19">
        <f t="shared" si="1"/>
        <v>2.2773860952878264</v>
      </c>
      <c r="Q8" s="19">
        <f t="shared" si="10"/>
        <v>2.2773860952878264</v>
      </c>
      <c r="R8" s="15">
        <v>0</v>
      </c>
      <c r="S8">
        <v>2.2798301175</v>
      </c>
      <c r="T8" s="3">
        <v>2.0312997619047612</v>
      </c>
      <c r="U8">
        <f t="shared" si="11"/>
        <v>2.4780762146739129E-2</v>
      </c>
      <c r="V8">
        <f t="shared" si="12"/>
        <v>-3.6548581705182167E-3</v>
      </c>
      <c r="W8">
        <f t="shared" si="13"/>
        <v>1.0562951988110456E-2</v>
      </c>
      <c r="X8" s="19">
        <f t="shared" si="14"/>
        <v>0.55051726281085256</v>
      </c>
      <c r="Y8" s="8">
        <f t="shared" si="15"/>
        <v>0.55051726281085256</v>
      </c>
      <c r="Z8" s="15">
        <v>0</v>
      </c>
      <c r="AA8">
        <v>0.43109610750000005</v>
      </c>
      <c r="AB8">
        <v>0.49360874999999987</v>
      </c>
      <c r="AC8" s="19">
        <f>(AA8-Z8)/(AA$2-Z$2)</f>
        <v>4.6858272554347827E-3</v>
      </c>
      <c r="AD8">
        <f>(AB8-AA8)/(AB$2-AA$2)</f>
        <v>9.1930356617646802E-4</v>
      </c>
      <c r="AE8" s="3">
        <f>(AC8+AD8)/2</f>
        <v>2.8025654108056255E-3</v>
      </c>
      <c r="AF8" s="6">
        <f t="shared" si="2"/>
        <v>1.8074119254838542E-2</v>
      </c>
      <c r="AG8" s="8">
        <f t="shared" si="19"/>
        <v>1.8074119254838542E-2</v>
      </c>
      <c r="AH8" s="15">
        <v>0</v>
      </c>
      <c r="AI8">
        <v>0.14726994750000003</v>
      </c>
      <c r="AJ8" s="3">
        <v>0.15888208333333328</v>
      </c>
      <c r="AK8" s="19">
        <f t="shared" si="20"/>
        <v>1.6007602989130437E-3</v>
      </c>
      <c r="AL8">
        <f t="shared" si="21"/>
        <v>1.7076670343137146E-4</v>
      </c>
      <c r="AM8" s="3">
        <f t="shared" si="22"/>
        <v>8.857635011722076E-4</v>
      </c>
      <c r="AN8" s="6">
        <f t="shared" si="23"/>
        <v>1.106932541506379E-2</v>
      </c>
      <c r="AO8" s="8">
        <f t="shared" si="24"/>
        <v>1.106932541506379E-2</v>
      </c>
      <c r="AP8" s="31">
        <v>0.41650000000000009</v>
      </c>
    </row>
    <row r="9" spans="1:50" x14ac:dyDescent="0.2">
      <c r="A9" t="s">
        <v>36</v>
      </c>
      <c r="B9" s="9">
        <v>120</v>
      </c>
      <c r="C9" s="1">
        <v>50.554602764999998</v>
      </c>
      <c r="D9" s="5">
        <v>23.78934083333333</v>
      </c>
      <c r="E9">
        <f t="shared" si="3"/>
        <v>-0.75484127429347825</v>
      </c>
      <c r="F9">
        <f t="shared" si="4"/>
        <v>-0.3936067931127451</v>
      </c>
      <c r="G9">
        <f t="shared" si="5"/>
        <v>-0.5742240337031117</v>
      </c>
      <c r="H9" s="6">
        <f t="shared" si="0"/>
        <v>-8.8048926305475632</v>
      </c>
      <c r="I9" s="16">
        <f t="shared" si="6"/>
        <v>8.8048926305475632</v>
      </c>
      <c r="J9" s="15">
        <v>0</v>
      </c>
      <c r="K9">
        <v>15.25459350825</v>
      </c>
      <c r="L9" s="3">
        <v>22.746122851190471</v>
      </c>
      <c r="M9">
        <f t="shared" si="7"/>
        <v>0.16581079900271739</v>
      </c>
      <c r="N9">
        <f t="shared" si="8"/>
        <v>0.11016954916088928</v>
      </c>
      <c r="O9">
        <f t="shared" si="9"/>
        <v>0.13799017408180334</v>
      </c>
      <c r="P9" s="19">
        <f t="shared" si="1"/>
        <v>4.2316643671494987</v>
      </c>
      <c r="Q9" s="19">
        <f t="shared" si="10"/>
        <v>4.2316643671494987</v>
      </c>
      <c r="R9" s="15">
        <v>0</v>
      </c>
      <c r="S9">
        <v>0.61533722249999989</v>
      </c>
      <c r="T9" s="3">
        <v>0</v>
      </c>
      <c r="U9">
        <f>(S9-R9)/(S$2-R$2)</f>
        <v>6.688448070652173E-3</v>
      </c>
      <c r="V9">
        <f>(T9-S9)/(T$2-S$2)</f>
        <v>-9.0490768014705875E-3</v>
      </c>
      <c r="W9">
        <f>(U9+V9)/2</f>
        <v>-1.1803143654092072E-3</v>
      </c>
      <c r="X9" s="19">
        <f t="shared" si="14"/>
        <v>-7.0776611118778948E-2</v>
      </c>
      <c r="Y9" s="8">
        <f t="shared" si="15"/>
        <v>-7.0776611118778948E-2</v>
      </c>
      <c r="Z9" s="15">
        <v>0</v>
      </c>
      <c r="AA9">
        <v>0.46130532750000003</v>
      </c>
      <c r="AB9">
        <v>0.56687059523809513</v>
      </c>
      <c r="AC9" s="19">
        <f t="shared" si="16"/>
        <v>5.0141883423913047E-3</v>
      </c>
      <c r="AD9">
        <f t="shared" si="17"/>
        <v>1.5524304079131634E-3</v>
      </c>
      <c r="AE9" s="3">
        <f t="shared" si="18"/>
        <v>3.2833093751522338E-3</v>
      </c>
      <c r="AF9" s="6">
        <f t="shared" si="2"/>
        <v>3.5116948819320065E-2</v>
      </c>
      <c r="AG9" s="8">
        <f t="shared" si="19"/>
        <v>3.5116948819320065E-2</v>
      </c>
      <c r="AH9" s="15">
        <v>0</v>
      </c>
      <c r="AI9">
        <v>0</v>
      </c>
      <c r="AJ9" s="3">
        <v>0.11889904761904758</v>
      </c>
      <c r="AK9" s="19">
        <f t="shared" si="20"/>
        <v>0</v>
      </c>
      <c r="AL9">
        <f t="shared" si="21"/>
        <v>1.7485154061624645E-3</v>
      </c>
      <c r="AM9" s="3">
        <f t="shared" si="22"/>
        <v>8.7425770308123226E-4</v>
      </c>
      <c r="AN9" s="6">
        <f t="shared" si="23"/>
        <v>1.257040519585636E-2</v>
      </c>
      <c r="AO9" s="8">
        <f t="shared" si="24"/>
        <v>1.257040519585636E-2</v>
      </c>
      <c r="AP9" s="31">
        <v>0.3620000000000001</v>
      </c>
    </row>
    <row r="10" spans="1:50" x14ac:dyDescent="0.2">
      <c r="A10" t="s">
        <v>37</v>
      </c>
      <c r="B10" s="9">
        <v>120</v>
      </c>
      <c r="C10" s="1">
        <v>50.347265647500009</v>
      </c>
      <c r="D10" s="5">
        <v>22.414166726190469</v>
      </c>
      <c r="E10">
        <f t="shared" si="3"/>
        <v>-0.75709493861413035</v>
      </c>
      <c r="F10">
        <f t="shared" si="4"/>
        <v>-0.41078086648984619</v>
      </c>
      <c r="G10">
        <f t="shared" si="5"/>
        <v>-0.5839379025519883</v>
      </c>
      <c r="H10" s="6">
        <f t="shared" si="0"/>
        <v>-8.7437020240820189</v>
      </c>
      <c r="I10" s="16">
        <f t="shared" si="6"/>
        <v>8.7437020240820189</v>
      </c>
      <c r="J10" s="15">
        <v>0</v>
      </c>
      <c r="K10">
        <v>15.523929780750001</v>
      </c>
      <c r="L10" s="3">
        <v>22.54166010714285</v>
      </c>
      <c r="M10">
        <f t="shared" si="7"/>
        <v>0.16873836718206522</v>
      </c>
      <c r="N10">
        <f t="shared" si="8"/>
        <v>0.10320191656460072</v>
      </c>
      <c r="O10">
        <f t="shared" si="9"/>
        <v>0.13597014187333298</v>
      </c>
      <c r="P10" s="19">
        <f t="shared" si="1"/>
        <v>4.0718576525728558</v>
      </c>
      <c r="Q10" s="19">
        <f t="shared" si="10"/>
        <v>4.0718576525728558</v>
      </c>
      <c r="R10" s="15">
        <v>0</v>
      </c>
      <c r="S10">
        <v>0.78227829000000004</v>
      </c>
      <c r="T10" s="3">
        <v>0</v>
      </c>
      <c r="U10">
        <f t="shared" si="11"/>
        <v>8.5030248913043477E-3</v>
      </c>
      <c r="V10">
        <f t="shared" si="12"/>
        <v>-1.15040925E-2</v>
      </c>
      <c r="W10">
        <f t="shared" si="13"/>
        <v>-1.5005338043478263E-3</v>
      </c>
      <c r="X10" s="19">
        <f t="shared" si="14"/>
        <v>-8.7866603614229211E-2</v>
      </c>
      <c r="Y10" s="8">
        <f t="shared" si="15"/>
        <v>-8.7866603614229211E-2</v>
      </c>
      <c r="Z10" s="15">
        <v>0</v>
      </c>
      <c r="AA10">
        <v>0.47237033249999999</v>
      </c>
      <c r="AB10">
        <v>0.60911529761904748</v>
      </c>
      <c r="AC10" s="19">
        <f t="shared" si="16"/>
        <v>5.1344601358695651E-3</v>
      </c>
      <c r="AD10">
        <f t="shared" si="17"/>
        <v>2.0109553693977572E-3</v>
      </c>
      <c r="AE10" s="3">
        <f t="shared" si="18"/>
        <v>3.5727077526336612E-3</v>
      </c>
      <c r="AF10" s="6">
        <f t="shared" si="2"/>
        <v>4.4421482710177825E-2</v>
      </c>
      <c r="AG10" s="8">
        <f t="shared" si="19"/>
        <v>4.4421482710177825E-2</v>
      </c>
      <c r="AH10" s="15">
        <v>0</v>
      </c>
      <c r="AI10">
        <v>0</v>
      </c>
      <c r="AJ10" s="3">
        <v>0.15670119047619044</v>
      </c>
      <c r="AK10" s="19">
        <f t="shared" si="20"/>
        <v>0</v>
      </c>
      <c r="AL10">
        <f t="shared" si="21"/>
        <v>2.3044292717086831E-3</v>
      </c>
      <c r="AM10" s="3">
        <f t="shared" si="22"/>
        <v>1.1522146358543415E-3</v>
      </c>
      <c r="AN10" s="6">
        <f t="shared" si="23"/>
        <v>1.6178162057069619E-2</v>
      </c>
      <c r="AO10" s="8">
        <f t="shared" si="24"/>
        <v>1.6178162057069619E-2</v>
      </c>
      <c r="AP10" s="31">
        <v>0.37070000000000025</v>
      </c>
    </row>
    <row r="11" spans="1:50" x14ac:dyDescent="0.2">
      <c r="A11" t="s">
        <v>38</v>
      </c>
      <c r="B11" s="9">
        <v>120</v>
      </c>
      <c r="C11" s="1">
        <v>50.534316922500004</v>
      </c>
      <c r="D11" s="5">
        <v>23.902343392857137</v>
      </c>
      <c r="E11">
        <f t="shared" si="3"/>
        <v>-0.75506177258152163</v>
      </c>
      <c r="F11">
        <f t="shared" si="4"/>
        <v>-0.39164666955357158</v>
      </c>
      <c r="G11">
        <f t="shared" si="5"/>
        <v>-0.57335422106754663</v>
      </c>
      <c r="H11" s="6">
        <f t="shared" si="0"/>
        <v>-8.3203739194738198</v>
      </c>
      <c r="I11" s="16">
        <f t="shared" si="6"/>
        <v>8.3203739194738198</v>
      </c>
      <c r="J11" s="15">
        <v>0</v>
      </c>
      <c r="K11">
        <v>15.257456358750002</v>
      </c>
      <c r="L11" s="3">
        <v>22.188201994047613</v>
      </c>
      <c r="M11">
        <f t="shared" si="7"/>
        <v>0.16584191694293479</v>
      </c>
      <c r="N11">
        <f t="shared" si="8"/>
        <v>0.10192272993084724</v>
      </c>
      <c r="O11">
        <f t="shared" si="9"/>
        <v>0.13388232343689102</v>
      </c>
      <c r="P11" s="19">
        <f t="shared" si="1"/>
        <v>3.8856477158108182</v>
      </c>
      <c r="Q11" s="19">
        <f t="shared" si="10"/>
        <v>3.8856477158108182</v>
      </c>
      <c r="R11" s="15">
        <v>0</v>
      </c>
      <c r="S11">
        <v>0.78192702000000003</v>
      </c>
      <c r="T11" s="3">
        <v>0</v>
      </c>
      <c r="U11">
        <f t="shared" si="11"/>
        <v>8.4992067391304344E-3</v>
      </c>
      <c r="V11">
        <f t="shared" si="12"/>
        <v>-1.1498926764705883E-2</v>
      </c>
      <c r="W11">
        <f t="shared" si="13"/>
        <v>-1.4998600127877244E-3</v>
      </c>
      <c r="X11" s="19">
        <f t="shared" si="14"/>
        <v>-8.5117709642507838E-2</v>
      </c>
      <c r="Y11" s="8">
        <f t="shared" si="15"/>
        <v>-8.5117709642507838E-2</v>
      </c>
      <c r="Z11" s="15">
        <v>0</v>
      </c>
      <c r="AA11">
        <v>0.43013011500000004</v>
      </c>
      <c r="AB11">
        <v>0.60192642857142853</v>
      </c>
      <c r="AC11" s="19">
        <f t="shared" si="16"/>
        <v>4.6753273369565225E-3</v>
      </c>
      <c r="AD11">
        <f t="shared" si="17"/>
        <v>2.5264163760504192E-3</v>
      </c>
      <c r="AE11" s="3">
        <f t="shared" si="18"/>
        <v>3.6008718565034709E-3</v>
      </c>
      <c r="AF11" s="6">
        <f t="shared" si="2"/>
        <v>5.4086227755201104E-2</v>
      </c>
      <c r="AG11" s="8">
        <f t="shared" si="19"/>
        <v>5.4086227755201104E-2</v>
      </c>
      <c r="AH11" s="15">
        <v>0</v>
      </c>
      <c r="AI11">
        <v>0</v>
      </c>
      <c r="AJ11" s="3">
        <v>0.17180589285714282</v>
      </c>
      <c r="AK11" s="19">
        <f t="shared" si="20"/>
        <v>0</v>
      </c>
      <c r="AL11">
        <f t="shared" si="21"/>
        <v>2.5265572478991591E-3</v>
      </c>
      <c r="AM11" s="3">
        <f t="shared" si="22"/>
        <v>1.2632786239495796E-3</v>
      </c>
      <c r="AN11" s="6">
        <f t="shared" si="23"/>
        <v>1.7190404181362466E-2</v>
      </c>
      <c r="AO11" s="8">
        <f t="shared" si="24"/>
        <v>1.7190404181362466E-2</v>
      </c>
      <c r="AP11" s="31">
        <v>0.3824999999999994</v>
      </c>
    </row>
    <row r="12" spans="1:50" x14ac:dyDescent="0.2">
      <c r="A12" t="s">
        <v>39</v>
      </c>
      <c r="B12" s="9">
        <v>120</v>
      </c>
      <c r="C12" s="1">
        <v>53.092791967500006</v>
      </c>
      <c r="D12" s="5">
        <v>20.697804047619044</v>
      </c>
      <c r="E12">
        <f t="shared" si="3"/>
        <v>-0.72725226122282605</v>
      </c>
      <c r="F12">
        <f t="shared" si="4"/>
        <v>-0.47639688117472001</v>
      </c>
      <c r="G12">
        <f t="shared" si="5"/>
        <v>-0.60182457119877308</v>
      </c>
      <c r="H12" s="6">
        <f t="shared" si="0"/>
        <v>-9.5118868885951269</v>
      </c>
      <c r="I12" s="16">
        <f t="shared" si="6"/>
        <v>9.5118868885951269</v>
      </c>
      <c r="J12" s="15">
        <v>0</v>
      </c>
      <c r="K12">
        <v>16.073535604499998</v>
      </c>
      <c r="L12" s="3">
        <v>28.415450761904754</v>
      </c>
      <c r="M12">
        <f t="shared" si="7"/>
        <v>0.17471234352717388</v>
      </c>
      <c r="N12">
        <f t="shared" si="8"/>
        <v>0.18149875231477583</v>
      </c>
      <c r="O12">
        <f t="shared" si="9"/>
        <v>0.17810554792097485</v>
      </c>
      <c r="P12" s="19">
        <f t="shared" si="1"/>
        <v>5.6298206934564448</v>
      </c>
      <c r="Q12" s="19">
        <f t="shared" si="10"/>
        <v>5.6298206934564448</v>
      </c>
      <c r="R12" s="15">
        <v>0</v>
      </c>
      <c r="S12">
        <v>0.63773068500000007</v>
      </c>
      <c r="T12" s="3">
        <v>0</v>
      </c>
      <c r="U12">
        <f t="shared" si="11"/>
        <v>6.931855271739131E-3</v>
      </c>
      <c r="V12">
        <f t="shared" si="12"/>
        <v>-9.378392426470589E-3</v>
      </c>
      <c r="W12">
        <f t="shared" si="13"/>
        <v>-1.223268577365729E-3</v>
      </c>
      <c r="X12" s="19">
        <f t="shared" si="14"/>
        <v>-7.5608035586255257E-2</v>
      </c>
      <c r="Y12" s="8">
        <f t="shared" si="15"/>
        <v>-7.5608035586255257E-2</v>
      </c>
      <c r="Z12" s="15">
        <v>0</v>
      </c>
      <c r="AA12">
        <v>0.46736473500000003</v>
      </c>
      <c r="AB12">
        <v>0.68447726190476166</v>
      </c>
      <c r="AC12" s="19">
        <f t="shared" si="16"/>
        <v>5.0800514673913048E-3</v>
      </c>
      <c r="AD12">
        <f t="shared" si="17"/>
        <v>3.1928312780112006E-3</v>
      </c>
      <c r="AE12" s="3">
        <f t="shared" si="18"/>
        <v>4.1364413727012529E-3</v>
      </c>
      <c r="AF12" s="6">
        <f t="shared" si="2"/>
        <v>7.4444851240722851E-2</v>
      </c>
      <c r="AG12" s="8">
        <f t="shared" si="19"/>
        <v>7.4444851240722851E-2</v>
      </c>
      <c r="AH12" s="15">
        <v>0</v>
      </c>
      <c r="AI12">
        <v>0</v>
      </c>
      <c r="AJ12" s="3">
        <v>0.13053047619047617</v>
      </c>
      <c r="AK12" s="19">
        <f t="shared" si="20"/>
        <v>0</v>
      </c>
      <c r="AL12">
        <f t="shared" si="21"/>
        <v>1.9195658263305318E-3</v>
      </c>
      <c r="AM12" s="3">
        <f t="shared" si="22"/>
        <v>9.597829131652659E-4</v>
      </c>
      <c r="AN12" s="6">
        <f t="shared" si="23"/>
        <v>1.4224495975627039E-2</v>
      </c>
      <c r="AO12" s="8">
        <f t="shared" si="24"/>
        <v>1.4224495975627039E-2</v>
      </c>
      <c r="AP12" s="31">
        <v>0.3512000000000004</v>
      </c>
    </row>
    <row r="13" spans="1:50" x14ac:dyDescent="0.2">
      <c r="A13" t="s">
        <v>40</v>
      </c>
      <c r="B13" s="9">
        <v>120</v>
      </c>
      <c r="C13" s="1">
        <v>49.361689845000001</v>
      </c>
      <c r="D13" s="5">
        <v>22.902848273809521</v>
      </c>
      <c r="E13">
        <f t="shared" si="3"/>
        <v>-0.76780771907608691</v>
      </c>
      <c r="F13">
        <f t="shared" si="4"/>
        <v>-0.38910061134103646</v>
      </c>
      <c r="G13">
        <f t="shared" si="5"/>
        <v>-0.57845416520856174</v>
      </c>
      <c r="H13" s="6">
        <f t="shared" si="0"/>
        <v>-9.3447366507001828</v>
      </c>
      <c r="I13" s="16">
        <f t="shared" si="6"/>
        <v>9.3447366507001828</v>
      </c>
      <c r="J13" s="15">
        <v>0</v>
      </c>
      <c r="K13">
        <v>16.754516408250002</v>
      </c>
      <c r="L13" s="3">
        <v>26.438600624999996</v>
      </c>
      <c r="M13">
        <f t="shared" si="7"/>
        <v>0.18211430878532611</v>
      </c>
      <c r="N13">
        <f t="shared" si="8"/>
        <v>0.14241300318749991</v>
      </c>
      <c r="O13">
        <f t="shared" si="9"/>
        <v>0.16226365598641301</v>
      </c>
      <c r="P13" s="19">
        <f t="shared" si="1"/>
        <v>5.2425155128701038</v>
      </c>
      <c r="Q13" s="19">
        <f t="shared" si="10"/>
        <v>5.2425155128701038</v>
      </c>
      <c r="R13" s="15">
        <v>0</v>
      </c>
      <c r="S13">
        <v>0.82829466000000007</v>
      </c>
      <c r="T13" s="3">
        <v>0</v>
      </c>
      <c r="U13">
        <f t="shared" si="11"/>
        <v>9.0032028260869576E-3</v>
      </c>
      <c r="V13">
        <f t="shared" si="12"/>
        <v>-1.2180803823529414E-2</v>
      </c>
      <c r="W13">
        <f t="shared" si="13"/>
        <v>-1.588800498721228E-3</v>
      </c>
      <c r="X13" s="19">
        <f t="shared" si="14"/>
        <v>-0.10037298830314074</v>
      </c>
      <c r="Y13" s="8">
        <f t="shared" si="15"/>
        <v>-0.10037298830314074</v>
      </c>
      <c r="Z13" s="15">
        <v>0</v>
      </c>
      <c r="AA13">
        <v>0.54850810500000002</v>
      </c>
      <c r="AB13">
        <v>0.66113363095238076</v>
      </c>
      <c r="AC13" s="19">
        <f t="shared" si="16"/>
        <v>5.9620446195652174E-3</v>
      </c>
      <c r="AD13">
        <f t="shared" si="17"/>
        <v>1.6562577345938343E-3</v>
      </c>
      <c r="AE13" s="3">
        <f t="shared" si="18"/>
        <v>3.8091511770795257E-3</v>
      </c>
      <c r="AF13" s="6">
        <f t="shared" si="2"/>
        <v>3.9471894250131465E-2</v>
      </c>
      <c r="AG13" s="8">
        <f t="shared" si="19"/>
        <v>3.9471894250131465E-2</v>
      </c>
      <c r="AH13" s="15">
        <v>0</v>
      </c>
      <c r="AI13">
        <v>0</v>
      </c>
      <c r="AJ13" s="3">
        <v>0.16397083333333329</v>
      </c>
      <c r="AK13" s="19">
        <f t="shared" si="20"/>
        <v>0</v>
      </c>
      <c r="AL13">
        <f t="shared" si="21"/>
        <v>2.4113357843137248E-3</v>
      </c>
      <c r="AM13" s="3">
        <f t="shared" si="22"/>
        <v>1.2056678921568624E-3</v>
      </c>
      <c r="AN13" s="6">
        <f t="shared" si="23"/>
        <v>1.826387475449168E-2</v>
      </c>
      <c r="AO13" s="8">
        <f t="shared" si="24"/>
        <v>1.826387475449168E-2</v>
      </c>
      <c r="AP13" s="31">
        <v>0.34360000000000035</v>
      </c>
    </row>
    <row r="14" spans="1:50" x14ac:dyDescent="0.2">
      <c r="A14" t="s">
        <v>41</v>
      </c>
      <c r="B14" s="9">
        <v>120</v>
      </c>
      <c r="C14" s="1">
        <v>49.303466842500001</v>
      </c>
      <c r="D14" s="5">
        <v>22.739523630952377</v>
      </c>
      <c r="E14">
        <f t="shared" si="3"/>
        <v>-0.76844057779891306</v>
      </c>
      <c r="F14">
        <f t="shared" si="4"/>
        <v>-0.39064622369922974</v>
      </c>
      <c r="G14">
        <f t="shared" si="5"/>
        <v>-0.5795434007490714</v>
      </c>
      <c r="H14" s="6">
        <f t="shared" si="0"/>
        <v>-9.5061985278156769</v>
      </c>
      <c r="I14" s="16">
        <f t="shared" si="6"/>
        <v>9.5061985278156769</v>
      </c>
      <c r="J14" s="15">
        <v>0</v>
      </c>
      <c r="K14">
        <v>16.516820781</v>
      </c>
      <c r="L14" s="3">
        <v>28.19450208333333</v>
      </c>
      <c r="M14">
        <f t="shared" si="7"/>
        <v>0.17953066066304349</v>
      </c>
      <c r="N14">
        <f t="shared" si="8"/>
        <v>0.17173060738725485</v>
      </c>
      <c r="O14">
        <f t="shared" si="9"/>
        <v>0.17563063402514917</v>
      </c>
      <c r="P14" s="19">
        <f t="shared" si="1"/>
        <v>5.7615792143636035</v>
      </c>
      <c r="Q14" s="19">
        <f t="shared" si="10"/>
        <v>5.7615792143636035</v>
      </c>
      <c r="R14" s="15">
        <v>0</v>
      </c>
      <c r="S14">
        <v>0.86429983499999996</v>
      </c>
      <c r="T14" s="3">
        <v>0</v>
      </c>
      <c r="U14">
        <f t="shared" si="11"/>
        <v>9.3945634239130434E-3</v>
      </c>
      <c r="V14">
        <f t="shared" si="12"/>
        <v>-1.2710291691176471E-2</v>
      </c>
      <c r="W14">
        <f t="shared" si="13"/>
        <v>-1.6578641336317135E-3</v>
      </c>
      <c r="X14" s="19">
        <f t="shared" si="14"/>
        <v>-0.10634552597032744</v>
      </c>
      <c r="Y14" s="8">
        <f t="shared" si="15"/>
        <v>-0.10634552597032744</v>
      </c>
      <c r="Z14" s="15">
        <v>0</v>
      </c>
      <c r="AA14">
        <v>0.49678359750000001</v>
      </c>
      <c r="AB14">
        <v>0.74263440476190457</v>
      </c>
      <c r="AC14" s="19">
        <f t="shared" si="16"/>
        <v>5.3998217119565215E-3</v>
      </c>
      <c r="AD14">
        <f t="shared" si="17"/>
        <v>3.6154530479691849E-3</v>
      </c>
      <c r="AE14" s="3">
        <f t="shared" si="18"/>
        <v>4.5076373799628529E-3</v>
      </c>
      <c r="AF14" s="6">
        <f t="shared" si="2"/>
        <v>8.748741326326856E-2</v>
      </c>
      <c r="AG14" s="8">
        <f t="shared" si="19"/>
        <v>8.748741326326856E-2</v>
      </c>
      <c r="AH14" s="15">
        <v>0</v>
      </c>
      <c r="AI14">
        <v>0</v>
      </c>
      <c r="AJ14" s="3">
        <v>0.11267946428571426</v>
      </c>
      <c r="AK14" s="19">
        <f t="shared" si="20"/>
        <v>0</v>
      </c>
      <c r="AL14">
        <f t="shared" si="21"/>
        <v>1.657050945378151E-3</v>
      </c>
      <c r="AM14" s="3">
        <f t="shared" si="22"/>
        <v>8.2852547268907548E-4</v>
      </c>
      <c r="AN14" s="6">
        <f t="shared" si="23"/>
        <v>1.2743651630787113E-2</v>
      </c>
      <c r="AO14" s="8">
        <f t="shared" si="24"/>
        <v>1.2743651630787113E-2</v>
      </c>
      <c r="AP14" s="31">
        <v>0.33840000000000003</v>
      </c>
    </row>
    <row r="15" spans="1:50" x14ac:dyDescent="0.2">
      <c r="A15" t="s">
        <v>42</v>
      </c>
      <c r="B15" s="9">
        <v>120</v>
      </c>
      <c r="C15" s="1">
        <v>57.044842920000001</v>
      </c>
      <c r="D15" s="5">
        <v>29.801739345238087</v>
      </c>
      <c r="E15">
        <f t="shared" si="3"/>
        <v>-0.68429518565217395</v>
      </c>
      <c r="F15">
        <f t="shared" si="4"/>
        <v>-0.4006338760994399</v>
      </c>
      <c r="G15">
        <f t="shared" si="5"/>
        <v>-0.54246453087580693</v>
      </c>
      <c r="H15" s="6">
        <f t="shared" si="0"/>
        <v>-10.78081716289465</v>
      </c>
      <c r="I15" s="16">
        <f t="shared" si="6"/>
        <v>10.78081716289465</v>
      </c>
      <c r="J15" s="15">
        <v>0</v>
      </c>
      <c r="K15">
        <v>13.380875419500001</v>
      </c>
      <c r="L15" s="3">
        <v>24.832938452380947</v>
      </c>
      <c r="M15">
        <f t="shared" si="7"/>
        <v>0.14544429803804348</v>
      </c>
      <c r="N15">
        <f t="shared" si="8"/>
        <v>0.16841269166001394</v>
      </c>
      <c r="O15">
        <f t="shared" si="9"/>
        <v>0.15692849484902871</v>
      </c>
      <c r="P15" s="19">
        <f t="shared" si="1"/>
        <v>6.2373842040169514</v>
      </c>
      <c r="Q15" s="19">
        <f t="shared" si="10"/>
        <v>6.2373842040169514</v>
      </c>
      <c r="R15" s="15">
        <v>0</v>
      </c>
      <c r="S15">
        <v>1.0825263225000001</v>
      </c>
      <c r="T15" s="3">
        <v>0</v>
      </c>
      <c r="U15">
        <f t="shared" si="11"/>
        <v>1.1766590461956524E-2</v>
      </c>
      <c r="V15">
        <f t="shared" si="12"/>
        <v>-1.5919504742647059E-2</v>
      </c>
      <c r="W15">
        <f t="shared" si="13"/>
        <v>-2.0764571403452678E-3</v>
      </c>
      <c r="X15" s="19">
        <f t="shared" si="14"/>
        <v>-0.16138110228196945</v>
      </c>
      <c r="Y15" s="8">
        <f t="shared" si="15"/>
        <v>-0.16138110228196945</v>
      </c>
      <c r="Z15" s="15">
        <v>0</v>
      </c>
      <c r="AA15">
        <v>0.39315894750000002</v>
      </c>
      <c r="AB15">
        <v>0.42317398809523804</v>
      </c>
      <c r="AC15" s="19">
        <f t="shared" si="16"/>
        <v>4.2734668206521739E-3</v>
      </c>
      <c r="AD15">
        <f t="shared" si="17"/>
        <v>4.4139765581232377E-4</v>
      </c>
      <c r="AE15" s="3">
        <f t="shared" si="18"/>
        <v>2.3574322382322486E-3</v>
      </c>
      <c r="AF15" s="6">
        <f t="shared" si="2"/>
        <v>1.2941132714932821E-2</v>
      </c>
      <c r="AG15" s="8">
        <f t="shared" si="19"/>
        <v>1.2941132714932821E-2</v>
      </c>
      <c r="AH15" s="15">
        <v>0</v>
      </c>
      <c r="AI15">
        <v>0</v>
      </c>
      <c r="AJ15" s="3">
        <v>0</v>
      </c>
      <c r="AK15" s="19">
        <f t="shared" si="20"/>
        <v>0</v>
      </c>
      <c r="AL15">
        <f t="shared" si="21"/>
        <v>0</v>
      </c>
      <c r="AM15" s="3">
        <f t="shared" si="22"/>
        <v>0</v>
      </c>
      <c r="AN15" s="6">
        <f t="shared" si="23"/>
        <v>0</v>
      </c>
      <c r="AO15" s="8">
        <f t="shared" si="24"/>
        <v>0</v>
      </c>
      <c r="AP15" s="31">
        <v>0.2793000000000001</v>
      </c>
    </row>
    <row r="16" spans="1:50" x14ac:dyDescent="0.2">
      <c r="A16" t="s">
        <v>43</v>
      </c>
      <c r="B16" s="9">
        <v>120</v>
      </c>
      <c r="C16" s="1">
        <v>56.423007202499996</v>
      </c>
      <c r="D16" s="5">
        <v>34.328384404761891</v>
      </c>
      <c r="E16">
        <f t="shared" si="3"/>
        <v>-0.6910542695380435</v>
      </c>
      <c r="F16">
        <f t="shared" si="4"/>
        <v>-0.32492092349614859</v>
      </c>
      <c r="G16">
        <f t="shared" si="5"/>
        <v>-0.50798759651709602</v>
      </c>
      <c r="H16" s="6">
        <f t="shared" si="0"/>
        <v>-10.474404033037121</v>
      </c>
      <c r="I16" s="16">
        <f t="shared" si="6"/>
        <v>10.474404033037121</v>
      </c>
      <c r="J16" s="15">
        <v>0</v>
      </c>
      <c r="K16">
        <v>14.371974942750001</v>
      </c>
      <c r="L16" s="3">
        <v>24.878276791666661</v>
      </c>
      <c r="M16">
        <f>(K16-J16)/(K$2-J$2)</f>
        <v>0.1562171189429348</v>
      </c>
      <c r="N16">
        <f t="shared" si="8"/>
        <v>0.15450443895465676</v>
      </c>
      <c r="O16">
        <f t="shared" si="9"/>
        <v>0.1553607789487958</v>
      </c>
      <c r="P16" s="19">
        <f t="shared" si="1"/>
        <v>6.406752646681384</v>
      </c>
      <c r="Q16" s="19">
        <f t="shared" si="10"/>
        <v>6.406752646681384</v>
      </c>
      <c r="R16" s="15">
        <v>0</v>
      </c>
      <c r="S16">
        <v>0.90768167999999994</v>
      </c>
      <c r="T16" s="3">
        <v>0</v>
      </c>
      <c r="U16">
        <f t="shared" si="11"/>
        <v>9.8661052173913029E-3</v>
      </c>
      <c r="V16">
        <f t="shared" si="12"/>
        <v>-1.3348259999999999E-2</v>
      </c>
      <c r="W16">
        <f t="shared" si="13"/>
        <v>-1.741077391304348E-3</v>
      </c>
      <c r="X16" s="19">
        <f t="shared" si="14"/>
        <v>-0.14039242068352931</v>
      </c>
      <c r="Y16" s="8">
        <f t="shared" si="15"/>
        <v>-0.14039242068352931</v>
      </c>
      <c r="Z16" s="15">
        <v>0</v>
      </c>
      <c r="AA16">
        <v>0.39157823250000001</v>
      </c>
      <c r="AB16">
        <v>0.43020130952380936</v>
      </c>
      <c r="AC16" s="19">
        <f t="shared" si="16"/>
        <v>4.256285135869565E-3</v>
      </c>
      <c r="AD16">
        <f t="shared" si="17"/>
        <v>5.6798642682072571E-4</v>
      </c>
      <c r="AE16" s="3">
        <f t="shared" si="18"/>
        <v>2.4121357813451454E-3</v>
      </c>
      <c r="AF16" s="6">
        <f t="shared" si="2"/>
        <v>1.7277309229026809E-2</v>
      </c>
      <c r="AG16" s="8">
        <f t="shared" si="19"/>
        <v>1.7277309229026809E-2</v>
      </c>
      <c r="AH16" s="15">
        <v>0</v>
      </c>
      <c r="AI16">
        <v>0</v>
      </c>
      <c r="AJ16" s="3">
        <v>0</v>
      </c>
      <c r="AK16" s="19">
        <f t="shared" si="20"/>
        <v>0</v>
      </c>
      <c r="AL16">
        <f t="shared" si="21"/>
        <v>0</v>
      </c>
      <c r="AM16" s="3">
        <f t="shared" si="22"/>
        <v>0</v>
      </c>
      <c r="AN16" s="6">
        <f t="shared" si="23"/>
        <v>0</v>
      </c>
      <c r="AO16" s="8">
        <f t="shared" si="24"/>
        <v>0</v>
      </c>
      <c r="AP16" s="31">
        <v>0.26920000000000055</v>
      </c>
    </row>
    <row r="17" spans="1:42" x14ac:dyDescent="0.2">
      <c r="A17" t="s">
        <v>44</v>
      </c>
      <c r="B17" s="9">
        <v>120</v>
      </c>
      <c r="C17" s="1">
        <v>58.252948267499995</v>
      </c>
      <c r="D17" s="5">
        <v>30.359724821428564</v>
      </c>
      <c r="E17">
        <f t="shared" si="3"/>
        <v>-0.67116360578804357</v>
      </c>
      <c r="F17">
        <f t="shared" si="4"/>
        <v>-0.4101944624422269</v>
      </c>
      <c r="G17">
        <f t="shared" si="5"/>
        <v>-0.54067903411513529</v>
      </c>
      <c r="H17" s="6">
        <f t="shared" si="0"/>
        <v>-11.286842408952289</v>
      </c>
      <c r="I17" s="16">
        <f t="shared" si="6"/>
        <v>11.286842408952289</v>
      </c>
      <c r="J17" s="15">
        <v>0</v>
      </c>
      <c r="K17">
        <v>13.881435169500001</v>
      </c>
      <c r="L17" s="3">
        <v>25.730868583333326</v>
      </c>
      <c r="M17">
        <f t="shared" si="7"/>
        <v>0.15088516488586959</v>
      </c>
      <c r="N17">
        <f t="shared" si="8"/>
        <v>0.174256373732843</v>
      </c>
      <c r="O17">
        <f t="shared" si="9"/>
        <v>0.16257076930935629</v>
      </c>
      <c r="P17" s="19">
        <f t="shared" si="1"/>
        <v>6.7872796914362095</v>
      </c>
      <c r="Q17" s="19">
        <f t="shared" si="10"/>
        <v>6.7872796914362095</v>
      </c>
      <c r="R17" s="15">
        <v>0</v>
      </c>
      <c r="S17">
        <v>0.97029555750000007</v>
      </c>
      <c r="T17" s="3">
        <v>0</v>
      </c>
      <c r="U17">
        <f t="shared" si="11"/>
        <v>1.0546690842391305E-2</v>
      </c>
      <c r="V17">
        <f t="shared" si="12"/>
        <v>-1.4269052316176471E-2</v>
      </c>
      <c r="W17">
        <f t="shared" si="13"/>
        <v>-1.861180736892583E-3</v>
      </c>
      <c r="X17" s="19">
        <f t="shared" si="14"/>
        <v>-0.15193955617423058</v>
      </c>
      <c r="Y17" s="8">
        <f t="shared" si="15"/>
        <v>-0.15193955617423058</v>
      </c>
      <c r="Z17" s="15">
        <v>0</v>
      </c>
      <c r="AA17">
        <v>0.36268627500000006</v>
      </c>
      <c r="AB17">
        <v>0.41566202380952366</v>
      </c>
      <c r="AC17" s="19">
        <f t="shared" si="16"/>
        <v>3.9422421195652183E-3</v>
      </c>
      <c r="AD17">
        <f t="shared" si="17"/>
        <v>7.7905512955181769E-4</v>
      </c>
      <c r="AE17" s="3">
        <f t="shared" si="18"/>
        <v>2.3606486245585181E-3</v>
      </c>
      <c r="AF17" s="6">
        <f t="shared" si="2"/>
        <v>2.3991812489562201E-2</v>
      </c>
      <c r="AG17" s="8">
        <f t="shared" si="19"/>
        <v>2.3991812489562201E-2</v>
      </c>
      <c r="AH17" s="15">
        <v>0</v>
      </c>
      <c r="AI17">
        <v>0</v>
      </c>
      <c r="AJ17" s="3">
        <v>6.9061607142857126E-2</v>
      </c>
      <c r="AK17" s="19">
        <f t="shared" si="20"/>
        <v>0</v>
      </c>
      <c r="AL17">
        <f t="shared" si="21"/>
        <v>1.0156118697478989E-3</v>
      </c>
      <c r="AM17" s="3">
        <f t="shared" si="22"/>
        <v>5.0780593487394947E-4</v>
      </c>
      <c r="AN17" s="6">
        <f t="shared" si="23"/>
        <v>9.9402616221607384E-3</v>
      </c>
      <c r="AO17" s="8">
        <f t="shared" si="24"/>
        <v>9.9402616221607384E-3</v>
      </c>
      <c r="AP17" s="31">
        <v>0.26590000000000025</v>
      </c>
    </row>
    <row r="18" spans="1:42" x14ac:dyDescent="0.2">
      <c r="A18" t="s">
        <v>45</v>
      </c>
      <c r="B18" s="9">
        <v>120</v>
      </c>
      <c r="C18" s="1">
        <v>48.875971252499994</v>
      </c>
      <c r="D18" s="5">
        <v>27.127964702380943</v>
      </c>
      <c r="E18">
        <f t="shared" si="3"/>
        <v>-0.77308726899456526</v>
      </c>
      <c r="F18">
        <f t="shared" si="4"/>
        <v>-0.31982362573704487</v>
      </c>
      <c r="G18">
        <f t="shared" si="5"/>
        <v>-0.54645544736580509</v>
      </c>
      <c r="H18" s="6">
        <f t="shared" si="0"/>
        <v>-8.0053702638939868</v>
      </c>
      <c r="I18" s="16">
        <f t="shared" si="6"/>
        <v>8.0053702638939868</v>
      </c>
      <c r="J18" s="15">
        <v>0</v>
      </c>
      <c r="K18">
        <v>15.57832394025</v>
      </c>
      <c r="L18" s="3">
        <v>22.785039672619043</v>
      </c>
      <c r="M18">
        <f t="shared" si="7"/>
        <v>0.16932960804619565</v>
      </c>
      <c r="N18">
        <f t="shared" si="8"/>
        <v>0.10598111371130946</v>
      </c>
      <c r="O18">
        <f t="shared" si="9"/>
        <v>0.13765536087875255</v>
      </c>
      <c r="P18" s="19">
        <f t="shared" si="1"/>
        <v>4.0331107365211247</v>
      </c>
      <c r="Q18" s="19">
        <f t="shared" si="10"/>
        <v>4.0331107365211247</v>
      </c>
      <c r="R18" s="15">
        <v>0</v>
      </c>
      <c r="S18">
        <v>0.58372292250000013</v>
      </c>
      <c r="T18" s="3">
        <v>0</v>
      </c>
      <c r="U18">
        <f t="shared" si="11"/>
        <v>6.3448143750000014E-3</v>
      </c>
      <c r="V18">
        <f t="shared" si="12"/>
        <v>-8.5841606250000018E-3</v>
      </c>
      <c r="W18">
        <f t="shared" si="13"/>
        <v>-1.1196731250000002E-3</v>
      </c>
      <c r="X18" s="19">
        <f t="shared" si="14"/>
        <v>-6.414566188121773E-2</v>
      </c>
      <c r="Y18" s="8">
        <f t="shared" si="15"/>
        <v>-6.414566188121773E-2</v>
      </c>
      <c r="Z18" s="15">
        <v>0</v>
      </c>
      <c r="AA18">
        <v>0.58758689250000007</v>
      </c>
      <c r="AB18">
        <v>0.84683261904761886</v>
      </c>
      <c r="AC18" s="19">
        <f t="shared" si="16"/>
        <v>6.386814048913044E-3</v>
      </c>
      <c r="AD18">
        <f t="shared" si="17"/>
        <v>3.812437155112041E-3</v>
      </c>
      <c r="AE18" s="3">
        <f t="shared" si="18"/>
        <v>5.0996256020125422E-3</v>
      </c>
      <c r="AF18" s="6">
        <f t="shared" si="2"/>
        <v>8.2393185229158492E-2</v>
      </c>
      <c r="AG18" s="8">
        <f t="shared" si="19"/>
        <v>8.2393185229158492E-2</v>
      </c>
      <c r="AH18" s="15">
        <v>0</v>
      </c>
      <c r="AI18">
        <v>0.16140856500000003</v>
      </c>
      <c r="AJ18" s="3">
        <v>0.16679791666666663</v>
      </c>
      <c r="AK18" s="19">
        <f t="shared" si="20"/>
        <v>1.7544409239130438E-3</v>
      </c>
      <c r="AL18">
        <f t="shared" si="21"/>
        <v>7.9255171568626438E-5</v>
      </c>
      <c r="AM18" s="3">
        <f t="shared" si="22"/>
        <v>9.168480477408351E-4</v>
      </c>
      <c r="AN18" s="6">
        <f t="shared" si="23"/>
        <v>1.2594796049984871E-2</v>
      </c>
      <c r="AO18" s="8">
        <f t="shared" si="24"/>
        <v>1.2594796049984871E-2</v>
      </c>
      <c r="AP18" s="31">
        <v>0.37890000000000068</v>
      </c>
    </row>
    <row r="19" spans="1:42" x14ac:dyDescent="0.2">
      <c r="A19" t="s">
        <v>46</v>
      </c>
      <c r="B19" s="9">
        <v>120</v>
      </c>
      <c r="C19" s="1">
        <v>51.241862520000005</v>
      </c>
      <c r="D19" s="5">
        <v>26.120149880952376</v>
      </c>
      <c r="E19">
        <f t="shared" si="3"/>
        <v>-0.74737105956521721</v>
      </c>
      <c r="F19">
        <f t="shared" si="4"/>
        <v>-0.36943695057422987</v>
      </c>
      <c r="G19">
        <f t="shared" si="5"/>
        <v>-0.55840400506972354</v>
      </c>
      <c r="H19" s="6">
        <f t="shared" si="0"/>
        <v>-8.4919402434134437</v>
      </c>
      <c r="I19" s="16">
        <f t="shared" si="6"/>
        <v>8.4919402434134437</v>
      </c>
      <c r="J19" s="15">
        <v>0</v>
      </c>
      <c r="K19">
        <v>15.751868883749999</v>
      </c>
      <c r="L19" s="3">
        <v>22.706519452380945</v>
      </c>
      <c r="M19">
        <f t="shared" si="7"/>
        <v>0.17121596612771739</v>
      </c>
      <c r="N19">
        <f t="shared" si="8"/>
        <v>0.10227427306810215</v>
      </c>
      <c r="O19">
        <f t="shared" si="9"/>
        <v>0.13674511959790978</v>
      </c>
      <c r="P19" s="19">
        <f t="shared" si="1"/>
        <v>4.1590160222240717</v>
      </c>
      <c r="Q19" s="19">
        <f t="shared" si="10"/>
        <v>4.1590160222240717</v>
      </c>
      <c r="R19" s="15">
        <v>0</v>
      </c>
      <c r="S19">
        <v>0.56747668500000004</v>
      </c>
      <c r="T19" s="3">
        <v>0</v>
      </c>
      <c r="U19">
        <f t="shared" si="11"/>
        <v>6.1682248369565222E-3</v>
      </c>
      <c r="V19">
        <f t="shared" si="12"/>
        <v>-8.3452453676470598E-3</v>
      </c>
      <c r="W19">
        <f t="shared" si="13"/>
        <v>-1.0885102653452688E-3</v>
      </c>
      <c r="X19" s="19">
        <f t="shared" si="14"/>
        <v>-6.4735172029511359E-2</v>
      </c>
      <c r="Y19" s="8">
        <f t="shared" si="15"/>
        <v>-6.4735172029511359E-2</v>
      </c>
      <c r="Z19" s="15">
        <v>0</v>
      </c>
      <c r="AA19">
        <v>0.55140608250000001</v>
      </c>
      <c r="AB19">
        <v>0.93980327380952355</v>
      </c>
      <c r="AC19" s="19">
        <f t="shared" si="16"/>
        <v>5.9935443749999998E-3</v>
      </c>
      <c r="AD19">
        <f t="shared" si="17"/>
        <v>5.7117234016106407E-3</v>
      </c>
      <c r="AE19" s="3">
        <f t="shared" si="18"/>
        <v>5.8526338883053202E-3</v>
      </c>
      <c r="AF19" s="6">
        <f t="shared" si="2"/>
        <v>0.12814082267185292</v>
      </c>
      <c r="AG19" s="8">
        <f t="shared" si="19"/>
        <v>0.12814082267185292</v>
      </c>
      <c r="AH19" s="15">
        <v>0</v>
      </c>
      <c r="AI19">
        <v>0.11785108499999999</v>
      </c>
      <c r="AJ19" s="3">
        <v>0.18044869047619042</v>
      </c>
      <c r="AK19" s="19">
        <f t="shared" si="20"/>
        <v>1.280990054347826E-3</v>
      </c>
      <c r="AL19">
        <f t="shared" si="21"/>
        <v>9.2055302170868266E-4</v>
      </c>
      <c r="AM19" s="3">
        <f t="shared" si="22"/>
        <v>1.1007715380282543E-3</v>
      </c>
      <c r="AN19" s="6">
        <f t="shared" si="23"/>
        <v>1.5697218634601193E-2</v>
      </c>
      <c r="AO19" s="8">
        <f t="shared" si="24"/>
        <v>1.5697218634601193E-2</v>
      </c>
      <c r="AP19" s="31">
        <v>0.36500000000000021</v>
      </c>
    </row>
    <row r="20" spans="1:42" x14ac:dyDescent="0.2">
      <c r="A20" t="s">
        <v>47</v>
      </c>
      <c r="B20" s="9">
        <v>120</v>
      </c>
      <c r="C20" s="1">
        <v>49.838099782500002</v>
      </c>
      <c r="D20" s="5">
        <v>24.476564404761898</v>
      </c>
      <c r="E20">
        <f t="shared" si="3"/>
        <v>-0.76262935019021749</v>
      </c>
      <c r="F20">
        <f t="shared" si="4"/>
        <v>-0.37296375555497213</v>
      </c>
      <c r="G20">
        <f t="shared" si="5"/>
        <v>-0.56779655287259478</v>
      </c>
      <c r="H20" s="6">
        <f t="shared" si="0"/>
        <v>-8.4382699484720689</v>
      </c>
      <c r="I20" s="16">
        <f t="shared" si="6"/>
        <v>8.4382699484720689</v>
      </c>
      <c r="J20" s="15">
        <v>0</v>
      </c>
      <c r="K20">
        <v>15.961331184750001</v>
      </c>
      <c r="L20" s="3">
        <v>22.244598267857139</v>
      </c>
      <c r="M20">
        <f t="shared" si="7"/>
        <v>0.17349273026902176</v>
      </c>
      <c r="N20">
        <f t="shared" si="8"/>
        <v>9.2400986516281439E-2</v>
      </c>
      <c r="O20">
        <f t="shared" si="9"/>
        <v>0.13294685839265161</v>
      </c>
      <c r="P20" s="19">
        <f t="shared" si="1"/>
        <v>3.9514736980084826</v>
      </c>
      <c r="Q20" s="19">
        <f t="shared" si="10"/>
        <v>3.9514736980084826</v>
      </c>
      <c r="R20" s="15">
        <v>0</v>
      </c>
      <c r="S20">
        <v>0.66653482499999994</v>
      </c>
      <c r="T20" s="3">
        <v>0</v>
      </c>
      <c r="U20">
        <f t="shared" si="11"/>
        <v>7.244943749999999E-3</v>
      </c>
      <c r="V20">
        <f t="shared" si="12"/>
        <v>-9.8019827205882339E-3</v>
      </c>
      <c r="W20">
        <f t="shared" si="13"/>
        <v>-1.2785194852941175E-3</v>
      </c>
      <c r="X20" s="19">
        <f t="shared" si="14"/>
        <v>-7.4304888524263923E-2</v>
      </c>
      <c r="Y20" s="8">
        <f t="shared" si="15"/>
        <v>-7.4304888524263923E-2</v>
      </c>
      <c r="Z20" s="15">
        <v>0</v>
      </c>
      <c r="AA20">
        <v>0.52549992000000001</v>
      </c>
      <c r="AB20">
        <v>0.79804523809523786</v>
      </c>
      <c r="AC20" s="19">
        <f t="shared" si="16"/>
        <v>5.7119556521739133E-3</v>
      </c>
      <c r="AD20">
        <f t="shared" si="17"/>
        <v>4.0080193837534975E-3</v>
      </c>
      <c r="AE20" s="3">
        <f t="shared" si="18"/>
        <v>4.8599875179637054E-3</v>
      </c>
      <c r="AF20" s="6">
        <f t="shared" si="2"/>
        <v>8.7872384477389806E-2</v>
      </c>
      <c r="AG20" s="8">
        <f t="shared" si="19"/>
        <v>8.7872384477389806E-2</v>
      </c>
      <c r="AH20" s="15">
        <v>0</v>
      </c>
      <c r="AI20">
        <v>0.13875165000000003</v>
      </c>
      <c r="AJ20" s="3">
        <v>0.13093434523809519</v>
      </c>
      <c r="AK20" s="19">
        <f t="shared" si="20"/>
        <v>1.5081701086956526E-3</v>
      </c>
      <c r="AL20">
        <f t="shared" si="21"/>
        <v>-1.1496036414565944E-4</v>
      </c>
      <c r="AM20" s="3">
        <f t="shared" si="22"/>
        <v>6.9660487227499656E-4</v>
      </c>
      <c r="AN20" s="6">
        <f t="shared" si="23"/>
        <v>9.7076538375051105E-3</v>
      </c>
      <c r="AO20" s="8">
        <f t="shared" si="24"/>
        <v>9.7076538375051105E-3</v>
      </c>
      <c r="AP20" s="31">
        <v>0.37349999999999994</v>
      </c>
    </row>
    <row r="21" spans="1:42" x14ac:dyDescent="0.2">
      <c r="A21" t="s">
        <v>48</v>
      </c>
      <c r="B21" s="9">
        <v>120</v>
      </c>
      <c r="C21" s="1">
        <v>47.056392652500001</v>
      </c>
      <c r="D21" s="5">
        <v>24.896103571428565</v>
      </c>
      <c r="E21">
        <f t="shared" si="3"/>
        <v>-0.79286529725543486</v>
      </c>
      <c r="F21">
        <f t="shared" si="4"/>
        <v>-0.32588660413340348</v>
      </c>
      <c r="G21">
        <f t="shared" si="5"/>
        <v>-0.55937595069441914</v>
      </c>
      <c r="H21" s="6">
        <f t="shared" si="0"/>
        <v>-8.7512773705607447</v>
      </c>
      <c r="I21" s="16">
        <f t="shared" si="6"/>
        <v>8.7512773705607447</v>
      </c>
      <c r="J21" s="15">
        <v>0</v>
      </c>
      <c r="K21">
        <v>19.234122556500001</v>
      </c>
      <c r="L21" s="3">
        <v>29.201129529761896</v>
      </c>
      <c r="M21">
        <f t="shared" si="7"/>
        <v>0.20906654952717393</v>
      </c>
      <c r="N21">
        <f t="shared" si="8"/>
        <v>0.14657363195973375</v>
      </c>
      <c r="O21">
        <f t="shared" si="9"/>
        <v>0.17782009074345384</v>
      </c>
      <c r="P21" s="19">
        <f t="shared" si="1"/>
        <v>5.5637657777658065</v>
      </c>
      <c r="Q21" s="19">
        <f t="shared" si="10"/>
        <v>5.5637657777658065</v>
      </c>
      <c r="R21" s="15">
        <v>0</v>
      </c>
      <c r="S21">
        <v>0.6659201025</v>
      </c>
      <c r="T21" s="3">
        <v>0</v>
      </c>
      <c r="U21">
        <f t="shared" si="11"/>
        <v>7.238261983695652E-3</v>
      </c>
      <c r="V21">
        <f t="shared" si="12"/>
        <v>-9.7929426838235297E-3</v>
      </c>
      <c r="W21">
        <f t="shared" si="13"/>
        <v>-1.2773403500639388E-3</v>
      </c>
      <c r="X21" s="19">
        <f t="shared" si="14"/>
        <v>-7.8149042632822074E-2</v>
      </c>
      <c r="Y21" s="8">
        <f t="shared" si="15"/>
        <v>-7.8149042632822074E-2</v>
      </c>
      <c r="Z21" s="15">
        <v>0</v>
      </c>
      <c r="AA21">
        <v>0.49792522499999997</v>
      </c>
      <c r="AB21">
        <v>0.67534982142857136</v>
      </c>
      <c r="AC21" s="19">
        <f t="shared" si="16"/>
        <v>5.4122307065217392E-3</v>
      </c>
      <c r="AD21">
        <f t="shared" si="17"/>
        <v>2.6091852415966381E-3</v>
      </c>
      <c r="AE21" s="3">
        <f t="shared" si="18"/>
        <v>4.0107079740591889E-3</v>
      </c>
      <c r="AF21" s="6">
        <f t="shared" si="2"/>
        <v>6.0219134117176734E-2</v>
      </c>
      <c r="AG21" s="8">
        <f t="shared" si="19"/>
        <v>6.0219134117176734E-2</v>
      </c>
      <c r="AH21" s="15">
        <v>0</v>
      </c>
      <c r="AI21">
        <v>0</v>
      </c>
      <c r="AJ21" s="3">
        <v>0.16817107142857141</v>
      </c>
      <c r="AK21" s="19">
        <f t="shared" si="20"/>
        <v>0</v>
      </c>
      <c r="AL21">
        <f t="shared" si="21"/>
        <v>2.4731039915966385E-3</v>
      </c>
      <c r="AM21" s="3">
        <f t="shared" si="22"/>
        <v>1.2365519957983193E-3</v>
      </c>
      <c r="AN21" s="6">
        <f t="shared" si="23"/>
        <v>1.8140412214845875E-2</v>
      </c>
      <c r="AO21" s="8">
        <f t="shared" si="24"/>
        <v>1.8140412214845875E-2</v>
      </c>
      <c r="AP21" s="31">
        <v>0.3548</v>
      </c>
    </row>
    <row r="22" spans="1:42" x14ac:dyDescent="0.2">
      <c r="A22" t="s">
        <v>49</v>
      </c>
      <c r="B22" s="9">
        <v>120</v>
      </c>
      <c r="C22" s="1">
        <v>45.712697085000002</v>
      </c>
      <c r="D22" s="5">
        <v>20.871306190476183</v>
      </c>
      <c r="E22">
        <f t="shared" si="3"/>
        <v>-0.80747068385869558</v>
      </c>
      <c r="F22">
        <f t="shared" si="4"/>
        <v>-0.36531457197829148</v>
      </c>
      <c r="G22">
        <f t="shared" si="5"/>
        <v>-0.58639262791849356</v>
      </c>
      <c r="H22" s="6">
        <f t="shared" si="0"/>
        <v>-10.070903139420492</v>
      </c>
      <c r="I22" s="16">
        <f t="shared" si="6"/>
        <v>10.070903139420492</v>
      </c>
      <c r="J22" s="15">
        <v>0</v>
      </c>
      <c r="K22">
        <v>19.5029494875</v>
      </c>
      <c r="L22" s="3">
        <v>31.322055910714276</v>
      </c>
      <c r="M22">
        <f t="shared" si="7"/>
        <v>0.21198858138586957</v>
      </c>
      <c r="N22">
        <f t="shared" si="8"/>
        <v>0.17381038857668052</v>
      </c>
      <c r="O22">
        <f t="shared" si="9"/>
        <v>0.19289948498127504</v>
      </c>
      <c r="P22" s="19">
        <f t="shared" si="1"/>
        <v>6.6256934492385717</v>
      </c>
      <c r="Q22" s="19">
        <f t="shared" si="10"/>
        <v>6.6256934492385717</v>
      </c>
      <c r="R22" s="15">
        <v>0</v>
      </c>
      <c r="S22">
        <v>0.48967038000000002</v>
      </c>
      <c r="T22" s="3">
        <v>0</v>
      </c>
      <c r="U22">
        <f t="shared" si="11"/>
        <v>5.3225041304347824E-3</v>
      </c>
      <c r="V22">
        <f t="shared" si="12"/>
        <v>-7.2010350000000006E-3</v>
      </c>
      <c r="W22">
        <f t="shared" si="13"/>
        <v>-9.3926543478260911E-4</v>
      </c>
      <c r="X22" s="19">
        <f t="shared" si="14"/>
        <v>-6.30837686282021E-2</v>
      </c>
      <c r="Y22" s="8">
        <f t="shared" si="15"/>
        <v>-6.30837686282021E-2</v>
      </c>
      <c r="Z22" s="15">
        <v>0</v>
      </c>
      <c r="AA22">
        <v>0.51083439750000004</v>
      </c>
      <c r="AB22">
        <v>0.61896970238095217</v>
      </c>
      <c r="AC22" s="19">
        <f t="shared" si="16"/>
        <v>5.5525477989130439E-3</v>
      </c>
      <c r="AD22">
        <f t="shared" si="17"/>
        <v>1.5902250717787078E-3</v>
      </c>
      <c r="AE22" s="3">
        <f t="shared" si="18"/>
        <v>3.5713864353458758E-3</v>
      </c>
      <c r="AF22" s="6">
        <f t="shared" si="2"/>
        <v>4.0290295126919978E-2</v>
      </c>
      <c r="AG22" s="8">
        <f t="shared" si="19"/>
        <v>4.0290295126919978E-2</v>
      </c>
      <c r="AH22" s="15">
        <v>0</v>
      </c>
      <c r="AI22">
        <v>0</v>
      </c>
      <c r="AJ22" s="3">
        <v>0</v>
      </c>
      <c r="AK22" s="19">
        <f t="shared" si="20"/>
        <v>0</v>
      </c>
      <c r="AL22">
        <f t="shared" si="21"/>
        <v>0</v>
      </c>
      <c r="AM22" s="3">
        <f t="shared" si="22"/>
        <v>0</v>
      </c>
      <c r="AN22" s="6">
        <f t="shared" si="23"/>
        <v>0</v>
      </c>
      <c r="AO22" s="8">
        <f t="shared" si="24"/>
        <v>0</v>
      </c>
      <c r="AP22" s="31">
        <v>0.32319999999999993</v>
      </c>
    </row>
    <row r="23" spans="1:42" x14ac:dyDescent="0.2">
      <c r="A23" t="s">
        <v>50</v>
      </c>
      <c r="B23" s="9">
        <v>120</v>
      </c>
      <c r="C23" s="1">
        <v>45.825542572500005</v>
      </c>
      <c r="D23" s="5">
        <v>21.134548035714278</v>
      </c>
      <c r="E23">
        <f t="shared" si="3"/>
        <v>-0.80624410247282596</v>
      </c>
      <c r="F23">
        <f t="shared" si="4"/>
        <v>-0.3631028608350842</v>
      </c>
      <c r="G23">
        <f t="shared" si="5"/>
        <v>-0.58467348165395505</v>
      </c>
      <c r="H23" s="6">
        <f t="shared" si="0"/>
        <v>-9.3097342291546887</v>
      </c>
      <c r="I23" s="16">
        <f t="shared" si="6"/>
        <v>9.3097342291546887</v>
      </c>
      <c r="J23" s="15">
        <v>0</v>
      </c>
      <c r="K23">
        <v>18.890079936750002</v>
      </c>
      <c r="L23" s="3">
        <v>29.967172184523804</v>
      </c>
      <c r="M23">
        <f t="shared" si="7"/>
        <v>0.20532695583423916</v>
      </c>
      <c r="N23">
        <f t="shared" si="8"/>
        <v>0.16289841540843827</v>
      </c>
      <c r="O23">
        <f t="shared" si="9"/>
        <v>0.1841126856213387</v>
      </c>
      <c r="P23" s="19">
        <f t="shared" si="1"/>
        <v>5.8631087920999718</v>
      </c>
      <c r="Q23" s="19">
        <f t="shared" si="10"/>
        <v>5.8631087920999718</v>
      </c>
      <c r="R23" s="15">
        <v>0</v>
      </c>
      <c r="S23">
        <v>0.63720378</v>
      </c>
      <c r="T23" s="3">
        <v>0</v>
      </c>
      <c r="U23">
        <f t="shared" si="11"/>
        <v>6.9261280434782611E-3</v>
      </c>
      <c r="V23">
        <f t="shared" si="12"/>
        <v>-9.370643823529411E-3</v>
      </c>
      <c r="W23">
        <f t="shared" si="13"/>
        <v>-1.222257890025575E-3</v>
      </c>
      <c r="X23" s="19">
        <f t="shared" si="14"/>
        <v>-7.6109016252408027E-2</v>
      </c>
      <c r="Y23" s="8">
        <f t="shared" si="15"/>
        <v>-7.6109016252408027E-2</v>
      </c>
      <c r="Z23" s="15">
        <v>0</v>
      </c>
      <c r="AA23">
        <v>0.49625669249999999</v>
      </c>
      <c r="AB23">
        <v>0.60830755952380933</v>
      </c>
      <c r="AC23" s="19">
        <f t="shared" si="16"/>
        <v>5.3940944836956524E-3</v>
      </c>
      <c r="AD23">
        <f t="shared" si="17"/>
        <v>1.6478068679971962E-3</v>
      </c>
      <c r="AE23" s="3">
        <f t="shared" si="18"/>
        <v>3.5209506758464241E-3</v>
      </c>
      <c r="AF23" s="6">
        <f t="shared" si="2"/>
        <v>3.8707233312953157E-2</v>
      </c>
      <c r="AG23" s="8">
        <f t="shared" si="19"/>
        <v>3.8707233312953157E-2</v>
      </c>
      <c r="AH23" s="15">
        <v>0</v>
      </c>
      <c r="AI23">
        <v>0</v>
      </c>
      <c r="AJ23" s="3">
        <v>0</v>
      </c>
      <c r="AK23" s="19">
        <f t="shared" si="20"/>
        <v>0</v>
      </c>
      <c r="AL23">
        <f t="shared" si="21"/>
        <v>0</v>
      </c>
      <c r="AM23" s="3">
        <f t="shared" si="22"/>
        <v>0</v>
      </c>
      <c r="AN23" s="6">
        <f t="shared" si="23"/>
        <v>0</v>
      </c>
      <c r="AO23" s="8">
        <f t="shared" si="24"/>
        <v>0</v>
      </c>
      <c r="AP23" s="31">
        <v>0.34860000000000024</v>
      </c>
    </row>
    <row r="24" spans="1:42" x14ac:dyDescent="0.2">
      <c r="A24" t="s">
        <v>51</v>
      </c>
      <c r="B24" s="9">
        <v>120</v>
      </c>
      <c r="C24" s="1">
        <v>46.066777244999997</v>
      </c>
      <c r="D24" s="5">
        <v>18.966498214285711</v>
      </c>
      <c r="E24">
        <f t="shared" si="3"/>
        <v>-0.80362198646739136</v>
      </c>
      <c r="F24">
        <f t="shared" si="4"/>
        <v>-0.39853351515756302</v>
      </c>
      <c r="G24">
        <f t="shared" si="5"/>
        <v>-0.60107775081247716</v>
      </c>
      <c r="H24" s="6">
        <f t="shared" si="0"/>
        <v>-8.6863558079060663</v>
      </c>
      <c r="I24" s="16">
        <f t="shared" si="6"/>
        <v>8.6863558079060663</v>
      </c>
      <c r="J24" s="15">
        <v>0</v>
      </c>
      <c r="K24">
        <v>18.839769291000003</v>
      </c>
      <c r="L24" s="3">
        <v>28.785055559523801</v>
      </c>
      <c r="M24">
        <f t="shared" si="7"/>
        <v>0.20478010098913046</v>
      </c>
      <c r="N24">
        <f t="shared" si="8"/>
        <v>0.14625420983123233</v>
      </c>
      <c r="O24">
        <f t="shared" si="9"/>
        <v>0.1755171554101814</v>
      </c>
      <c r="P24" s="19">
        <f t="shared" si="1"/>
        <v>5.0727900349442443</v>
      </c>
      <c r="Q24" s="19">
        <f t="shared" si="10"/>
        <v>5.0727900349442443</v>
      </c>
      <c r="R24" s="15">
        <v>0</v>
      </c>
      <c r="S24">
        <v>0.60585293249999994</v>
      </c>
      <c r="T24" s="3">
        <v>0</v>
      </c>
      <c r="U24">
        <f t="shared" si="11"/>
        <v>6.5853579619565214E-3</v>
      </c>
      <c r="V24">
        <f t="shared" si="12"/>
        <v>-8.9096019485294109E-3</v>
      </c>
      <c r="W24">
        <f t="shared" si="13"/>
        <v>-1.1621219932864447E-3</v>
      </c>
      <c r="X24" s="19">
        <f t="shared" si="14"/>
        <v>-6.5676205788952377E-2</v>
      </c>
      <c r="Y24" s="8">
        <f t="shared" si="15"/>
        <v>-6.5676205788952377E-2</v>
      </c>
      <c r="Z24" s="15">
        <v>0</v>
      </c>
      <c r="AA24">
        <v>0.54042889500000002</v>
      </c>
      <c r="AB24">
        <v>0.74756160714285691</v>
      </c>
      <c r="AC24" s="19">
        <f t="shared" si="16"/>
        <v>5.8742271195652172E-3</v>
      </c>
      <c r="AD24">
        <f t="shared" si="17"/>
        <v>3.0460692962184835E-3</v>
      </c>
      <c r="AE24" s="3">
        <f t="shared" si="18"/>
        <v>4.4601482078918502E-3</v>
      </c>
      <c r="AF24" s="6">
        <f t="shared" si="2"/>
        <v>6.4939460493242201E-2</v>
      </c>
      <c r="AG24" s="8">
        <f t="shared" si="19"/>
        <v>6.4939460493242201E-2</v>
      </c>
      <c r="AH24" s="15">
        <v>0</v>
      </c>
      <c r="AI24">
        <v>0</v>
      </c>
      <c r="AJ24" s="3">
        <v>0</v>
      </c>
      <c r="AK24" s="19">
        <f t="shared" si="20"/>
        <v>0</v>
      </c>
      <c r="AL24">
        <f t="shared" si="21"/>
        <v>0</v>
      </c>
      <c r="AM24" s="3">
        <f t="shared" si="22"/>
        <v>0</v>
      </c>
      <c r="AN24" s="6">
        <f t="shared" si="23"/>
        <v>0</v>
      </c>
      <c r="AO24" s="8">
        <f t="shared" si="24"/>
        <v>0</v>
      </c>
      <c r="AP24" s="31">
        <v>0.38410000000000011</v>
      </c>
    </row>
    <row r="25" spans="1:42" x14ac:dyDescent="0.2">
      <c r="A25" t="s">
        <v>52</v>
      </c>
      <c r="B25" s="9">
        <v>120</v>
      </c>
      <c r="C25" s="1">
        <v>47.132354790000001</v>
      </c>
      <c r="D25" s="5">
        <v>24.973646428571421</v>
      </c>
      <c r="E25">
        <f t="shared" si="3"/>
        <v>-0.79203962184782617</v>
      </c>
      <c r="F25">
        <f t="shared" si="4"/>
        <v>-0.32586335825630264</v>
      </c>
      <c r="G25">
        <f t="shared" si="5"/>
        <v>-0.55895149005206446</v>
      </c>
      <c r="H25" s="6">
        <f t="shared" si="0"/>
        <v>-8.3627955210914209</v>
      </c>
      <c r="I25" s="16">
        <f t="shared" si="6"/>
        <v>8.3627955210914209</v>
      </c>
      <c r="J25" s="15">
        <v>0</v>
      </c>
      <c r="K25">
        <v>17.903081490750001</v>
      </c>
      <c r="L25" s="3">
        <v>26.595907619047612</v>
      </c>
      <c r="M25">
        <f t="shared" si="7"/>
        <v>0.19459871185597827</v>
      </c>
      <c r="N25">
        <f t="shared" si="8"/>
        <v>0.12783567835731779</v>
      </c>
      <c r="O25">
        <f t="shared" si="9"/>
        <v>0.16121719510664803</v>
      </c>
      <c r="P25" s="19">
        <f t="shared" si="1"/>
        <v>4.8240197125360824</v>
      </c>
      <c r="Q25" s="19">
        <f t="shared" si="10"/>
        <v>4.8240197125360824</v>
      </c>
      <c r="R25" s="15">
        <v>0</v>
      </c>
      <c r="S25">
        <v>0.79448492250000002</v>
      </c>
      <c r="T25" s="3">
        <v>0</v>
      </c>
      <c r="U25">
        <f t="shared" si="11"/>
        <v>8.6357056793478267E-3</v>
      </c>
      <c r="V25">
        <f t="shared" si="12"/>
        <v>-1.1683601801470588E-2</v>
      </c>
      <c r="W25">
        <f t="shared" si="13"/>
        <v>-1.5239480610613806E-3</v>
      </c>
      <c r="X25" s="19">
        <f t="shared" si="14"/>
        <v>-8.9165509995032463E-2</v>
      </c>
      <c r="Y25" s="8">
        <f t="shared" si="15"/>
        <v>-8.9165509995032463E-2</v>
      </c>
      <c r="Z25" s="15">
        <v>0</v>
      </c>
      <c r="AA25">
        <v>0.48914347499999999</v>
      </c>
      <c r="AB25">
        <v>0.6594373809523808</v>
      </c>
      <c r="AC25" s="19">
        <f t="shared" si="16"/>
        <v>5.3167769021739133E-3</v>
      </c>
      <c r="AD25">
        <f t="shared" si="17"/>
        <v>2.5043221463585414E-3</v>
      </c>
      <c r="AE25" s="3">
        <f t="shared" si="18"/>
        <v>3.9105495242662269E-3</v>
      </c>
      <c r="AF25" s="6">
        <f t="shared" si="2"/>
        <v>5.5275093879612436E-2</v>
      </c>
      <c r="AG25" s="8">
        <f t="shared" si="19"/>
        <v>5.5275093879612436E-2</v>
      </c>
      <c r="AH25" s="15">
        <v>0</v>
      </c>
      <c r="AI25">
        <v>0</v>
      </c>
      <c r="AJ25" s="3">
        <v>0</v>
      </c>
      <c r="AK25" s="19">
        <f t="shared" si="20"/>
        <v>0</v>
      </c>
      <c r="AL25">
        <f t="shared" si="21"/>
        <v>0</v>
      </c>
      <c r="AM25" s="3">
        <f t="shared" si="22"/>
        <v>0</v>
      </c>
      <c r="AN25" s="6">
        <f t="shared" si="23"/>
        <v>0</v>
      </c>
      <c r="AO25" s="8">
        <f t="shared" si="24"/>
        <v>0</v>
      </c>
      <c r="AP25" s="31">
        <v>0.37100000000000044</v>
      </c>
    </row>
    <row r="26" spans="1:42" x14ac:dyDescent="0.2">
      <c r="A26" t="s">
        <v>53</v>
      </c>
      <c r="B26" s="9">
        <v>120</v>
      </c>
      <c r="C26" s="1">
        <v>45.905368680000002</v>
      </c>
      <c r="D26" s="5">
        <v>20.054763749999992</v>
      </c>
      <c r="E26">
        <f t="shared" si="3"/>
        <v>-0.80537642739130422</v>
      </c>
      <c r="F26">
        <f t="shared" si="4"/>
        <v>-0.38015595485294135</v>
      </c>
      <c r="G26">
        <f t="shared" si="5"/>
        <v>-0.59276619112212281</v>
      </c>
      <c r="H26" s="6">
        <f t="shared" si="0"/>
        <v>-9.3527399606924426</v>
      </c>
      <c r="I26" s="16">
        <f t="shared" si="6"/>
        <v>9.3527399606924426</v>
      </c>
      <c r="J26" s="15">
        <v>0</v>
      </c>
      <c r="K26">
        <v>17.201604082500001</v>
      </c>
      <c r="L26" s="3">
        <v>29.841431595238088</v>
      </c>
      <c r="M26">
        <f t="shared" si="7"/>
        <v>0.18697395741847828</v>
      </c>
      <c r="N26">
        <f t="shared" si="8"/>
        <v>0.18587981636379539</v>
      </c>
      <c r="O26">
        <f t="shared" si="9"/>
        <v>0.18642688689113684</v>
      </c>
      <c r="P26" s="19">
        <f t="shared" si="1"/>
        <v>5.8828034006767815</v>
      </c>
      <c r="Q26" s="19">
        <f t="shared" si="10"/>
        <v>5.8828034006767815</v>
      </c>
      <c r="R26" s="15">
        <v>0</v>
      </c>
      <c r="S26">
        <v>1.0796283450000002</v>
      </c>
      <c r="T26" s="3">
        <v>0</v>
      </c>
      <c r="U26">
        <f t="shared" si="11"/>
        <v>1.1735090706521741E-2</v>
      </c>
      <c r="V26">
        <f t="shared" si="12"/>
        <v>-1.5876887426470591E-2</v>
      </c>
      <c r="W26">
        <f t="shared" si="13"/>
        <v>-2.0708983599744251E-3</v>
      </c>
      <c r="X26" s="19">
        <f t="shared" si="14"/>
        <v>-0.12778020804344903</v>
      </c>
      <c r="Y26" s="8">
        <f t="shared" si="15"/>
        <v>-0.12778020804344903</v>
      </c>
      <c r="Z26" s="15">
        <v>0</v>
      </c>
      <c r="AA26">
        <v>0.47324850750000008</v>
      </c>
      <c r="AB26">
        <v>0.73027601190476177</v>
      </c>
      <c r="AC26" s="19">
        <f t="shared" si="16"/>
        <v>5.1440055163043483E-3</v>
      </c>
      <c r="AD26">
        <f t="shared" si="17"/>
        <v>3.7798162412464955E-3</v>
      </c>
      <c r="AE26" s="3">
        <f t="shared" si="18"/>
        <v>4.4619108787754217E-3</v>
      </c>
      <c r="AF26" s="6">
        <f t="shared" si="2"/>
        <v>8.7980830262074969E-2</v>
      </c>
      <c r="AG26" s="8">
        <f t="shared" si="19"/>
        <v>8.7980830262074969E-2</v>
      </c>
      <c r="AH26" s="15">
        <v>0</v>
      </c>
      <c r="AI26">
        <v>0</v>
      </c>
      <c r="AJ26" s="3">
        <v>0</v>
      </c>
      <c r="AK26" s="19">
        <f t="shared" si="20"/>
        <v>0</v>
      </c>
      <c r="AL26">
        <f t="shared" si="21"/>
        <v>0</v>
      </c>
      <c r="AM26" s="3">
        <f t="shared" si="22"/>
        <v>0</v>
      </c>
      <c r="AN26" s="6">
        <f t="shared" si="23"/>
        <v>0</v>
      </c>
      <c r="AO26" s="8">
        <f t="shared" si="24"/>
        <v>0</v>
      </c>
      <c r="AP26" s="31">
        <v>0.35179999999999989</v>
      </c>
    </row>
    <row r="27" spans="1:42" x14ac:dyDescent="0.2">
      <c r="A27" t="s">
        <v>54</v>
      </c>
      <c r="B27" s="9">
        <v>120</v>
      </c>
      <c r="C27" s="1">
        <v>48.866135692500002</v>
      </c>
      <c r="D27" s="5">
        <v>16.66008285714285</v>
      </c>
      <c r="E27">
        <f t="shared" si="3"/>
        <v>-0.77319417725543482</v>
      </c>
      <c r="F27">
        <f t="shared" si="4"/>
        <v>-0.47361842404936993</v>
      </c>
      <c r="G27">
        <f t="shared" si="5"/>
        <v>-0.62340630065240243</v>
      </c>
      <c r="H27" s="6">
        <f t="shared" si="0"/>
        <v>-8.953090168661376</v>
      </c>
      <c r="I27" s="16">
        <f t="shared" si="6"/>
        <v>8.953090168661376</v>
      </c>
      <c r="J27" s="15">
        <v>0</v>
      </c>
      <c r="K27">
        <v>17.436928637249999</v>
      </c>
      <c r="L27" s="3">
        <v>27.7790096845238</v>
      </c>
      <c r="M27">
        <f t="shared" si="7"/>
        <v>0.18953183301358695</v>
      </c>
      <c r="N27">
        <f t="shared" si="8"/>
        <v>0.15208942716579119</v>
      </c>
      <c r="O27">
        <f t="shared" si="9"/>
        <v>0.17081063008968905</v>
      </c>
      <c r="P27" s="19">
        <f t="shared" si="1"/>
        <v>4.9061070363698205</v>
      </c>
      <c r="Q27" s="19">
        <f t="shared" si="10"/>
        <v>4.9061070363698205</v>
      </c>
      <c r="R27" s="15">
        <v>0</v>
      </c>
      <c r="S27">
        <v>0.89415778499999998</v>
      </c>
      <c r="T27" s="3">
        <v>0</v>
      </c>
      <c r="U27">
        <f t="shared" si="11"/>
        <v>9.7191063586956512E-3</v>
      </c>
      <c r="V27">
        <f t="shared" si="12"/>
        <v>-1.314937919117647E-2</v>
      </c>
      <c r="W27">
        <f t="shared" si="13"/>
        <v>-1.7151364162404092E-3</v>
      </c>
      <c r="X27" s="19">
        <f t="shared" si="14"/>
        <v>-9.6327394098021379E-2</v>
      </c>
      <c r="Y27" s="8">
        <f t="shared" si="15"/>
        <v>-9.6327394098021379E-2</v>
      </c>
      <c r="Z27" s="15">
        <v>0</v>
      </c>
      <c r="AA27">
        <v>0.50934150000000011</v>
      </c>
      <c r="AB27">
        <v>0.7469154166666665</v>
      </c>
      <c r="AC27" s="19">
        <f t="shared" si="16"/>
        <v>5.5363206521739147E-3</v>
      </c>
      <c r="AD27">
        <f t="shared" si="17"/>
        <v>3.4937340686274467E-3</v>
      </c>
      <c r="AE27" s="3">
        <f t="shared" si="18"/>
        <v>4.5150273604006811E-3</v>
      </c>
      <c r="AF27" s="6">
        <f t="shared" si="2"/>
        <v>7.4020761896182535E-2</v>
      </c>
      <c r="AG27" s="8">
        <f t="shared" si="19"/>
        <v>7.4020761896182535E-2</v>
      </c>
      <c r="AH27" s="15">
        <v>0</v>
      </c>
      <c r="AI27">
        <v>0</v>
      </c>
      <c r="AJ27" s="3">
        <v>0</v>
      </c>
      <c r="AK27" s="19">
        <f t="shared" si="20"/>
        <v>0</v>
      </c>
      <c r="AL27">
        <f t="shared" si="21"/>
        <v>0</v>
      </c>
      <c r="AM27" s="3">
        <f t="shared" si="22"/>
        <v>0</v>
      </c>
      <c r="AN27" s="6">
        <f t="shared" si="23"/>
        <v>0</v>
      </c>
      <c r="AO27" s="8">
        <f t="shared" si="24"/>
        <v>0</v>
      </c>
      <c r="AP27" s="31">
        <v>0.38650000000000073</v>
      </c>
    </row>
    <row r="28" spans="1:42" x14ac:dyDescent="0.2">
      <c r="A28" t="s">
        <v>55</v>
      </c>
      <c r="B28" s="9">
        <v>120</v>
      </c>
      <c r="C28" s="1">
        <v>46.073100105000002</v>
      </c>
      <c r="D28" s="5">
        <v>22.59138446428571</v>
      </c>
      <c r="E28">
        <f t="shared" si="3"/>
        <v>-0.80355325972826075</v>
      </c>
      <c r="F28">
        <f t="shared" si="4"/>
        <v>-0.34531934765756311</v>
      </c>
      <c r="G28">
        <f t="shared" si="5"/>
        <v>-0.57443630369291188</v>
      </c>
      <c r="H28" s="6">
        <f t="shared" si="0"/>
        <v>-8.6621825287249123</v>
      </c>
      <c r="I28" s="16">
        <f t="shared" si="6"/>
        <v>8.6621825287249123</v>
      </c>
      <c r="J28" s="15">
        <v>0</v>
      </c>
      <c r="K28">
        <v>17.264244305250003</v>
      </c>
      <c r="L28" s="3">
        <v>26.509075773809517</v>
      </c>
      <c r="M28">
        <f t="shared" si="7"/>
        <v>0.18765482940489134</v>
      </c>
      <c r="N28">
        <f t="shared" si="8"/>
        <v>0.13595340394940461</v>
      </c>
      <c r="O28">
        <f t="shared" si="9"/>
        <v>0.16180411667714797</v>
      </c>
      <c r="P28" s="19">
        <f t="shared" si="1"/>
        <v>4.8797252717361186</v>
      </c>
      <c r="Q28" s="19">
        <f t="shared" si="10"/>
        <v>4.8797252717361186</v>
      </c>
      <c r="R28" s="15">
        <v>0</v>
      </c>
      <c r="S28">
        <v>1.0771694550000002</v>
      </c>
      <c r="T28" s="3">
        <v>0</v>
      </c>
      <c r="U28">
        <f t="shared" si="11"/>
        <v>1.1708363641304349E-2</v>
      </c>
      <c r="V28">
        <f t="shared" si="12"/>
        <v>-1.5840727279411767E-2</v>
      </c>
      <c r="W28">
        <f t="shared" si="13"/>
        <v>-2.0661818190537088E-3</v>
      </c>
      <c r="X28" s="19">
        <f t="shared" si="14"/>
        <v>-0.12184377897021491</v>
      </c>
      <c r="Y28" s="8">
        <f t="shared" si="15"/>
        <v>-0.12184377897021491</v>
      </c>
      <c r="Z28" s="15">
        <v>0</v>
      </c>
      <c r="AA28">
        <v>0.48378660749999997</v>
      </c>
      <c r="AB28">
        <v>0.72849898809523794</v>
      </c>
      <c r="AC28" s="19">
        <f t="shared" si="16"/>
        <v>5.2585500815217389E-3</v>
      </c>
      <c r="AD28">
        <f t="shared" si="17"/>
        <v>3.5987114793417348E-3</v>
      </c>
      <c r="AE28" s="3">
        <f t="shared" si="18"/>
        <v>4.4286307804317368E-3</v>
      </c>
      <c r="AF28" s="6">
        <f t="shared" si="2"/>
        <v>8.0056097581274105E-2</v>
      </c>
      <c r="AG28" s="8">
        <f t="shared" si="19"/>
        <v>8.0056097581274105E-2</v>
      </c>
      <c r="AH28" s="15">
        <v>0</v>
      </c>
      <c r="AI28">
        <v>0</v>
      </c>
      <c r="AJ28" s="3">
        <v>0</v>
      </c>
      <c r="AK28" s="19">
        <f t="shared" si="20"/>
        <v>0</v>
      </c>
      <c r="AL28">
        <f t="shared" si="21"/>
        <v>0</v>
      </c>
      <c r="AM28" s="3">
        <f t="shared" si="22"/>
        <v>0</v>
      </c>
      <c r="AN28" s="6">
        <f t="shared" si="23"/>
        <v>0</v>
      </c>
      <c r="AO28" s="8">
        <f t="shared" si="24"/>
        <v>0</v>
      </c>
      <c r="AP28" s="31">
        <v>0.36810000000000009</v>
      </c>
    </row>
    <row r="29" spans="1:42" x14ac:dyDescent="0.2">
      <c r="A29" t="s">
        <v>56</v>
      </c>
      <c r="B29" s="9">
        <v>120</v>
      </c>
      <c r="C29" s="1">
        <v>47.991122122500009</v>
      </c>
      <c r="D29" s="5">
        <v>17.667009166666663</v>
      </c>
      <c r="E29">
        <f t="shared" si="3"/>
        <v>-0.78270519432065211</v>
      </c>
      <c r="F29">
        <f t="shared" si="4"/>
        <v>-0.44594283758578451</v>
      </c>
      <c r="G29">
        <f t="shared" si="5"/>
        <v>-0.61432401595321828</v>
      </c>
      <c r="H29" s="6">
        <f t="shared" si="0"/>
        <v>-9.054582858796504</v>
      </c>
      <c r="I29" s="16">
        <f t="shared" si="6"/>
        <v>9.054582858796504</v>
      </c>
      <c r="J29" s="15">
        <v>0</v>
      </c>
      <c r="K29">
        <v>17.625841643249998</v>
      </c>
      <c r="L29" s="3">
        <v>27.403904190476187</v>
      </c>
      <c r="M29">
        <f t="shared" si="7"/>
        <v>0.19158523525271737</v>
      </c>
      <c r="N29">
        <f t="shared" si="8"/>
        <v>0.14379503745920866</v>
      </c>
      <c r="O29">
        <f t="shared" si="9"/>
        <v>0.16769013635596303</v>
      </c>
      <c r="P29" s="19">
        <f t="shared" si="1"/>
        <v>4.9430934925125598</v>
      </c>
      <c r="Q29" s="19">
        <f t="shared" si="10"/>
        <v>4.9430934925125598</v>
      </c>
      <c r="R29" s="15">
        <v>0</v>
      </c>
      <c r="S29">
        <v>0.803881395</v>
      </c>
      <c r="T29" s="3">
        <v>0</v>
      </c>
      <c r="U29">
        <f t="shared" si="11"/>
        <v>8.7378412499999995E-3</v>
      </c>
      <c r="V29">
        <f t="shared" si="12"/>
        <v>-1.1821785220588235E-2</v>
      </c>
      <c r="W29">
        <f t="shared" si="13"/>
        <v>-1.5419719852941176E-3</v>
      </c>
      <c r="X29" s="19">
        <f t="shared" si="14"/>
        <v>-8.8878519076565521E-2</v>
      </c>
      <c r="Y29" s="8">
        <f t="shared" si="15"/>
        <v>-8.8878519076565521E-2</v>
      </c>
      <c r="Z29" s="15">
        <v>0</v>
      </c>
      <c r="AA29">
        <v>0.52400702250000009</v>
      </c>
      <c r="AB29">
        <v>0.73003369047619038</v>
      </c>
      <c r="AC29" s="19">
        <f t="shared" si="16"/>
        <v>5.6957285054347832E-3</v>
      </c>
      <c r="AD29">
        <f t="shared" si="17"/>
        <v>3.0298039408263276E-3</v>
      </c>
      <c r="AE29" s="3">
        <f t="shared" si="18"/>
        <v>4.3627662231305554E-3</v>
      </c>
      <c r="AF29" s="6">
        <f t="shared" si="2"/>
        <v>6.5879063192727932E-2</v>
      </c>
      <c r="AG29" s="8">
        <f t="shared" si="19"/>
        <v>6.5879063192727932E-2</v>
      </c>
      <c r="AH29" s="15">
        <v>0</v>
      </c>
      <c r="AI29">
        <v>0</v>
      </c>
      <c r="AJ29" s="3">
        <v>0</v>
      </c>
      <c r="AK29" s="19">
        <f t="shared" si="20"/>
        <v>0</v>
      </c>
      <c r="AL29">
        <f t="shared" si="21"/>
        <v>0</v>
      </c>
      <c r="AM29" s="3">
        <f t="shared" si="22"/>
        <v>0</v>
      </c>
      <c r="AN29" s="6">
        <f t="shared" si="23"/>
        <v>0</v>
      </c>
      <c r="AO29" s="8">
        <f t="shared" si="24"/>
        <v>0</v>
      </c>
      <c r="AP29" s="31">
        <v>0.37659999999999982</v>
      </c>
    </row>
    <row r="30" spans="1:42" x14ac:dyDescent="0.2">
      <c r="A30" t="s">
        <v>57</v>
      </c>
      <c r="B30" s="9">
        <v>120</v>
      </c>
      <c r="C30" s="1">
        <v>46.710479520000007</v>
      </c>
      <c r="D30" s="5">
        <v>19.427716666666662</v>
      </c>
      <c r="E30">
        <f t="shared" si="3"/>
        <v>-0.79662522260869562</v>
      </c>
      <c r="F30">
        <f t="shared" si="4"/>
        <v>-0.40121710078431388</v>
      </c>
      <c r="G30">
        <f t="shared" si="5"/>
        <v>-0.59892116169650478</v>
      </c>
      <c r="H30" s="6">
        <f t="shared" si="0"/>
        <v>-8.4484335190809432</v>
      </c>
      <c r="I30" s="16">
        <f t="shared" si="6"/>
        <v>8.4484335190809432</v>
      </c>
      <c r="J30" s="15">
        <v>0</v>
      </c>
      <c r="K30">
        <v>18.661236313500002</v>
      </c>
      <c r="L30" s="3">
        <v>29.844711011904757</v>
      </c>
      <c r="M30">
        <f t="shared" si="7"/>
        <v>0.20283952514673914</v>
      </c>
      <c r="N30">
        <f t="shared" si="8"/>
        <v>0.16446286321183462</v>
      </c>
      <c r="O30">
        <f t="shared" si="9"/>
        <v>0.18365119417928688</v>
      </c>
      <c r="P30" s="19">
        <f t="shared" si="1"/>
        <v>5.1810841070618894</v>
      </c>
      <c r="Q30" s="19">
        <f t="shared" si="10"/>
        <v>5.1810841070618894</v>
      </c>
      <c r="R30" s="15">
        <v>0</v>
      </c>
      <c r="S30">
        <v>0</v>
      </c>
      <c r="T30" s="3">
        <v>0</v>
      </c>
      <c r="U30">
        <f t="shared" si="11"/>
        <v>0</v>
      </c>
      <c r="V30">
        <f t="shared" si="12"/>
        <v>0</v>
      </c>
      <c r="W30">
        <f t="shared" si="13"/>
        <v>0</v>
      </c>
      <c r="X30" s="19">
        <f t="shared" si="14"/>
        <v>0</v>
      </c>
      <c r="Y30" s="8">
        <f t="shared" si="15"/>
        <v>0</v>
      </c>
      <c r="Z30" s="15">
        <v>0</v>
      </c>
      <c r="AA30">
        <v>0.49537851750000006</v>
      </c>
      <c r="AB30">
        <v>0.68383107142857125</v>
      </c>
      <c r="AC30" s="19">
        <f t="shared" si="16"/>
        <v>5.3845491032608701E-3</v>
      </c>
      <c r="AD30">
        <f t="shared" si="17"/>
        <v>2.7713610871848704E-3</v>
      </c>
      <c r="AE30" s="3">
        <f t="shared" si="18"/>
        <v>4.0779550952228707E-3</v>
      </c>
      <c r="AF30" s="6">
        <f t="shared" si="2"/>
        <v>5.7671544500875756E-2</v>
      </c>
      <c r="AG30" s="8">
        <f t="shared" si="19"/>
        <v>5.7671544500875756E-2</v>
      </c>
      <c r="AH30" s="15">
        <v>0</v>
      </c>
      <c r="AI30">
        <v>0</v>
      </c>
      <c r="AJ30" s="3">
        <v>0</v>
      </c>
      <c r="AK30" s="19">
        <f t="shared" si="20"/>
        <v>0</v>
      </c>
      <c r="AL30">
        <f t="shared" si="21"/>
        <v>0</v>
      </c>
      <c r="AM30" s="3">
        <f t="shared" si="22"/>
        <v>0</v>
      </c>
      <c r="AN30" s="6">
        <f t="shared" si="23"/>
        <v>0</v>
      </c>
      <c r="AO30" s="8">
        <f t="shared" si="24"/>
        <v>0</v>
      </c>
      <c r="AP30" s="31">
        <v>0.39349999999999952</v>
      </c>
    </row>
    <row r="31" spans="1:42" x14ac:dyDescent="0.2">
      <c r="A31" t="s">
        <v>58</v>
      </c>
      <c r="B31" s="9">
        <v>120</v>
      </c>
      <c r="C31" s="1">
        <v>50.451856290000002</v>
      </c>
      <c r="D31" s="5">
        <v>17.636718988095232</v>
      </c>
      <c r="E31">
        <f t="shared" si="3"/>
        <v>-0.75595808380434792</v>
      </c>
      <c r="F31">
        <f t="shared" si="4"/>
        <v>-0.48257554855742307</v>
      </c>
      <c r="G31">
        <f t="shared" si="5"/>
        <v>-0.61926681618088553</v>
      </c>
      <c r="H31" s="6">
        <f t="shared" si="0"/>
        <v>-9.3840898930588654</v>
      </c>
      <c r="I31" s="16">
        <f t="shared" si="6"/>
        <v>9.3840898930588654</v>
      </c>
      <c r="J31" s="15">
        <v>0</v>
      </c>
      <c r="K31">
        <v>18.487050302250001</v>
      </c>
      <c r="L31" s="3">
        <v>31.046051803571419</v>
      </c>
      <c r="M31">
        <f t="shared" si="7"/>
        <v>0.20094619893750001</v>
      </c>
      <c r="N31">
        <f t="shared" si="8"/>
        <v>0.18469119854884439</v>
      </c>
      <c r="O31">
        <f t="shared" si="9"/>
        <v>0.1928186987431722</v>
      </c>
      <c r="P31" s="19">
        <f t="shared" si="1"/>
        <v>5.8436453592854471</v>
      </c>
      <c r="Q31" s="19">
        <f t="shared" si="10"/>
        <v>5.8436453592854471</v>
      </c>
      <c r="R31" s="15">
        <v>0</v>
      </c>
      <c r="S31">
        <v>0</v>
      </c>
      <c r="T31" s="3">
        <v>0</v>
      </c>
      <c r="U31">
        <f t="shared" si="11"/>
        <v>0</v>
      </c>
      <c r="V31">
        <f t="shared" si="12"/>
        <v>0</v>
      </c>
      <c r="W31">
        <f t="shared" si="13"/>
        <v>0</v>
      </c>
      <c r="X31" s="19">
        <f t="shared" si="14"/>
        <v>0</v>
      </c>
      <c r="Y31" s="8">
        <f t="shared" si="15"/>
        <v>0</v>
      </c>
      <c r="Z31" s="15">
        <v>0</v>
      </c>
      <c r="AA31">
        <v>0.48141553500000006</v>
      </c>
      <c r="AB31">
        <v>0.65434863095238083</v>
      </c>
      <c r="AC31" s="19">
        <f t="shared" si="16"/>
        <v>5.2327775543478264E-3</v>
      </c>
      <c r="AD31">
        <f t="shared" si="17"/>
        <v>2.5431337640055996E-3</v>
      </c>
      <c r="AE31" s="3">
        <f t="shared" si="18"/>
        <v>3.887955659176713E-3</v>
      </c>
      <c r="AF31" s="6">
        <f t="shared" si="2"/>
        <v>5.6851966250388068E-2</v>
      </c>
      <c r="AG31" s="8">
        <f t="shared" si="19"/>
        <v>5.6851966250388068E-2</v>
      </c>
      <c r="AH31" s="15">
        <v>0</v>
      </c>
      <c r="AI31">
        <v>0</v>
      </c>
      <c r="AJ31" s="3">
        <v>0</v>
      </c>
      <c r="AK31" s="19">
        <f t="shared" si="20"/>
        <v>0</v>
      </c>
      <c r="AL31">
        <f t="shared" si="21"/>
        <v>0</v>
      </c>
      <c r="AM31" s="3">
        <f t="shared" si="22"/>
        <v>0</v>
      </c>
      <c r="AN31" s="6">
        <f t="shared" si="23"/>
        <v>0</v>
      </c>
      <c r="AO31" s="8">
        <f t="shared" si="24"/>
        <v>0</v>
      </c>
      <c r="AP31" s="31">
        <v>0.36630000000000074</v>
      </c>
    </row>
    <row r="32" spans="1:42" x14ac:dyDescent="0.2">
      <c r="A32" t="s">
        <v>59</v>
      </c>
      <c r="B32" s="9">
        <v>120</v>
      </c>
      <c r="C32" s="1">
        <v>46.464414884999997</v>
      </c>
      <c r="D32" s="5">
        <v>20.437793154761902</v>
      </c>
      <c r="E32">
        <f t="shared" si="3"/>
        <v>-0.79929983820652173</v>
      </c>
      <c r="F32">
        <f t="shared" si="4"/>
        <v>-0.38274443720938373</v>
      </c>
      <c r="G32">
        <f t="shared" si="5"/>
        <v>-0.59102213770795275</v>
      </c>
      <c r="H32" s="6">
        <f t="shared" si="0"/>
        <v>-5.3718898355333016</v>
      </c>
      <c r="I32" s="16">
        <f t="shared" si="6"/>
        <v>5.3718898355333016</v>
      </c>
      <c r="J32" s="15">
        <v>0</v>
      </c>
      <c r="K32">
        <v>18.14684530725</v>
      </c>
      <c r="L32" s="3">
        <v>30.78923955357142</v>
      </c>
      <c r="M32">
        <f t="shared" si="7"/>
        <v>0.19724831855706523</v>
      </c>
      <c r="N32">
        <f t="shared" si="8"/>
        <v>0.18591756244590324</v>
      </c>
      <c r="O32">
        <f t="shared" si="9"/>
        <v>0.19158294050148422</v>
      </c>
      <c r="P32" s="19">
        <f t="shared" si="1"/>
        <v>3.4825754743029278</v>
      </c>
      <c r="Q32" s="19">
        <f t="shared" si="10"/>
        <v>3.4825754743029278</v>
      </c>
      <c r="R32" s="15">
        <v>0</v>
      </c>
      <c r="S32">
        <v>0</v>
      </c>
      <c r="T32" s="3">
        <v>0</v>
      </c>
      <c r="U32">
        <f t="shared" si="11"/>
        <v>0</v>
      </c>
      <c r="V32">
        <f t="shared" si="12"/>
        <v>0</v>
      </c>
      <c r="W32">
        <f t="shared" si="13"/>
        <v>0</v>
      </c>
      <c r="X32" s="19">
        <f t="shared" si="14"/>
        <v>0</v>
      </c>
      <c r="Y32" s="8">
        <f t="shared" si="15"/>
        <v>0</v>
      </c>
      <c r="Z32" s="15">
        <v>0</v>
      </c>
      <c r="AA32">
        <v>0.46332513000000008</v>
      </c>
      <c r="AB32">
        <v>0.68593119047619022</v>
      </c>
      <c r="AC32" s="19">
        <f t="shared" si="16"/>
        <v>5.0361427173913056E-3</v>
      </c>
      <c r="AD32">
        <f t="shared" si="17"/>
        <v>3.273618536414561E-3</v>
      </c>
      <c r="AE32" s="3">
        <f t="shared" si="18"/>
        <v>4.1548806269029338E-3</v>
      </c>
      <c r="AF32" s="6">
        <f t="shared" si="2"/>
        <v>4.3894828399151736E-2</v>
      </c>
      <c r="AG32" s="8">
        <f t="shared" si="19"/>
        <v>4.3894828399151736E-2</v>
      </c>
      <c r="AH32" s="15">
        <v>0</v>
      </c>
      <c r="AI32">
        <v>0</v>
      </c>
      <c r="AJ32" s="3">
        <v>0</v>
      </c>
      <c r="AK32" s="19">
        <f t="shared" si="20"/>
        <v>0</v>
      </c>
      <c r="AL32">
        <f t="shared" si="21"/>
        <v>0</v>
      </c>
      <c r="AM32" s="3">
        <f t="shared" si="22"/>
        <v>0</v>
      </c>
      <c r="AN32" s="6">
        <f t="shared" si="23"/>
        <v>0</v>
      </c>
      <c r="AO32" s="8">
        <f t="shared" si="24"/>
        <v>0</v>
      </c>
      <c r="AP32" s="31">
        <v>0.61069999999999958</v>
      </c>
    </row>
    <row r="33" spans="1:42" x14ac:dyDescent="0.2">
      <c r="A33" t="s">
        <v>60</v>
      </c>
      <c r="B33" s="9">
        <v>120</v>
      </c>
      <c r="C33" s="1">
        <v>51.277252972500001</v>
      </c>
      <c r="D33" s="5">
        <v>17.919184999999999</v>
      </c>
      <c r="E33">
        <f t="shared" si="3"/>
        <v>-0.74698638073369561</v>
      </c>
      <c r="F33">
        <f t="shared" si="4"/>
        <v>-0.49055982312500002</v>
      </c>
      <c r="G33">
        <f t="shared" si="5"/>
        <v>-0.61877310192934787</v>
      </c>
      <c r="H33" s="6">
        <f t="shared" si="0"/>
        <v>-8.3103112653248772</v>
      </c>
      <c r="I33" s="16">
        <f t="shared" si="6"/>
        <v>8.3103112653248772</v>
      </c>
      <c r="J33" s="15">
        <v>0</v>
      </c>
      <c r="K33">
        <v>16.010333349749999</v>
      </c>
      <c r="L33" s="3">
        <v>25.91051761309523</v>
      </c>
      <c r="M33">
        <f t="shared" si="7"/>
        <v>0.17402536249728259</v>
      </c>
      <c r="N33">
        <f t="shared" si="8"/>
        <v>0.14559094504919456</v>
      </c>
      <c r="O33">
        <f t="shared" si="9"/>
        <v>0.15980815377323859</v>
      </c>
      <c r="P33" s="19">
        <f t="shared" si="1"/>
        <v>4.2924490748455009</v>
      </c>
      <c r="Q33" s="19">
        <f t="shared" si="10"/>
        <v>4.2924490748455009</v>
      </c>
      <c r="R33" s="15">
        <v>0</v>
      </c>
      <c r="S33">
        <v>0.53515984500000002</v>
      </c>
      <c r="T33" s="3">
        <v>0</v>
      </c>
      <c r="U33">
        <f t="shared" si="11"/>
        <v>5.8169548369565224E-3</v>
      </c>
      <c r="V33">
        <f t="shared" si="12"/>
        <v>-7.869997720588235E-3</v>
      </c>
      <c r="W33">
        <f t="shared" si="13"/>
        <v>-1.0265214418158563E-3</v>
      </c>
      <c r="X33" s="19">
        <f t="shared" si="14"/>
        <v>-5.3914211975552642E-2</v>
      </c>
      <c r="Y33" s="8">
        <f t="shared" si="15"/>
        <v>-5.3914211975552642E-2</v>
      </c>
      <c r="Z33" s="15">
        <v>0</v>
      </c>
      <c r="AA33">
        <v>0.48343533750000001</v>
      </c>
      <c r="AB33">
        <v>0.94788065476190453</v>
      </c>
      <c r="AC33" s="19">
        <f t="shared" si="16"/>
        <v>5.2547319293478265E-3</v>
      </c>
      <c r="AD33">
        <f t="shared" si="17"/>
        <v>6.8300781950280075E-3</v>
      </c>
      <c r="AE33" s="3">
        <f t="shared" si="18"/>
        <v>6.042405062187917E-3</v>
      </c>
      <c r="AF33" s="6">
        <f t="shared" si="2"/>
        <v>0.13532357884780788</v>
      </c>
      <c r="AG33" s="8">
        <f t="shared" si="19"/>
        <v>0.13532357884780788</v>
      </c>
      <c r="AH33" s="15">
        <v>0</v>
      </c>
      <c r="AI33">
        <v>9.6160162500000007E-2</v>
      </c>
      <c r="AJ33" s="3">
        <v>0</v>
      </c>
      <c r="AK33" s="19">
        <f t="shared" si="20"/>
        <v>1.0452191576086956E-3</v>
      </c>
      <c r="AL33">
        <f t="shared" si="21"/>
        <v>-1.4141200367647059E-3</v>
      </c>
      <c r="AM33" s="3">
        <f t="shared" si="22"/>
        <v>-1.8445043957800514E-4</v>
      </c>
      <c r="AN33" s="6">
        <f t="shared" si="23"/>
        <v>-2.3229115279020684E-3</v>
      </c>
      <c r="AO33" s="8">
        <f t="shared" si="24"/>
        <v>-2.3229115279020684E-3</v>
      </c>
      <c r="AP33" s="31">
        <v>0.41329999999999956</v>
      </c>
    </row>
    <row r="34" spans="1:42" x14ac:dyDescent="0.2">
      <c r="A34" t="s">
        <v>61</v>
      </c>
      <c r="B34" s="9">
        <v>120</v>
      </c>
      <c r="C34" s="1">
        <v>53.474885910000005</v>
      </c>
      <c r="D34" s="5">
        <v>17.931220297619046</v>
      </c>
      <c r="E34">
        <f t="shared" si="3"/>
        <v>-0.72309906619565201</v>
      </c>
      <c r="F34">
        <f t="shared" si="4"/>
        <v>-0.52270096488795537</v>
      </c>
      <c r="G34">
        <f t="shared" si="5"/>
        <v>-0.62290001554180363</v>
      </c>
      <c r="H34" s="6">
        <f t="shared" si="0"/>
        <v>-8.8837592258144458</v>
      </c>
      <c r="I34" s="16">
        <f t="shared" si="6"/>
        <v>8.8837592258144458</v>
      </c>
      <c r="J34" s="15">
        <v>0</v>
      </c>
      <c r="K34">
        <v>16.27845774075</v>
      </c>
      <c r="L34" s="3">
        <v>24.832478041666661</v>
      </c>
      <c r="M34">
        <f t="shared" si="7"/>
        <v>0.17693975805163042</v>
      </c>
      <c r="N34">
        <f>(L34-K34)/(L$2-K$2)</f>
        <v>0.12579441618995091</v>
      </c>
      <c r="O34">
        <f>(M34+N34)/2</f>
        <v>0.15136708712079067</v>
      </c>
      <c r="P34" s="19">
        <f t="shared" si="1"/>
        <v>4.3174791050410022</v>
      </c>
      <c r="Q34" s="19">
        <f t="shared" si="10"/>
        <v>4.3174791050410022</v>
      </c>
      <c r="R34" s="15">
        <v>0</v>
      </c>
      <c r="S34">
        <v>0.61419559500000009</v>
      </c>
      <c r="T34" s="3">
        <v>0</v>
      </c>
      <c r="U34">
        <f t="shared" si="11"/>
        <v>6.6760390760869578E-3</v>
      </c>
      <c r="V34">
        <f t="shared" si="12"/>
        <v>-9.032288161764707E-3</v>
      </c>
      <c r="W34">
        <f t="shared" si="13"/>
        <v>-1.1781245428388746E-3</v>
      </c>
      <c r="X34" s="19">
        <f t="shared" si="14"/>
        <v>-6.5708115763122507E-2</v>
      </c>
      <c r="Y34" s="8">
        <f t="shared" si="15"/>
        <v>-6.5708115763122507E-2</v>
      </c>
      <c r="Z34" s="15">
        <v>0</v>
      </c>
      <c r="AA34">
        <v>0.52075777499999998</v>
      </c>
      <c r="AB34">
        <v>0.8826961904761903</v>
      </c>
      <c r="AC34" s="19">
        <f t="shared" si="16"/>
        <v>5.6604105978260866E-3</v>
      </c>
      <c r="AD34">
        <f t="shared" si="17"/>
        <v>5.3226237570027993E-3</v>
      </c>
      <c r="AE34" s="3">
        <f t="shared" si="18"/>
        <v>5.491517177414443E-3</v>
      </c>
      <c r="AF34" s="6">
        <f t="shared" si="2"/>
        <v>0.11198662101862476</v>
      </c>
      <c r="AG34" s="8">
        <f t="shared" si="19"/>
        <v>0.11198662101862476</v>
      </c>
      <c r="AH34" s="15">
        <v>0</v>
      </c>
      <c r="AI34">
        <v>0.10432719</v>
      </c>
      <c r="AJ34" s="3">
        <v>0</v>
      </c>
      <c r="AK34" s="19">
        <f t="shared" si="20"/>
        <v>1.1339911956521739E-3</v>
      </c>
      <c r="AL34">
        <f t="shared" si="21"/>
        <v>-1.5342233823529411E-3</v>
      </c>
      <c r="AM34" s="3">
        <f t="shared" si="22"/>
        <v>-2.001160933503836E-4</v>
      </c>
      <c r="AN34" s="6">
        <f t="shared" si="23"/>
        <v>-2.6762554481609057E-3</v>
      </c>
      <c r="AO34" s="8">
        <f t="shared" si="24"/>
        <v>-2.6762554481609057E-3</v>
      </c>
      <c r="AP34" s="31">
        <v>0.38919999999999977</v>
      </c>
    </row>
    <row r="35" spans="1:42" x14ac:dyDescent="0.2">
      <c r="A35" t="s">
        <v>62</v>
      </c>
      <c r="B35" s="9">
        <v>120</v>
      </c>
      <c r="C35" s="1">
        <v>54.2695464675</v>
      </c>
      <c r="D35" s="5">
        <v>18.939681309523806</v>
      </c>
      <c r="E35">
        <f t="shared" si="3"/>
        <v>-0.71446145144021744</v>
      </c>
      <c r="F35">
        <f t="shared" si="4"/>
        <v>-0.5195568405584734</v>
      </c>
      <c r="G35">
        <f t="shared" si="5"/>
        <v>-0.61700914599934542</v>
      </c>
      <c r="H35" s="6">
        <f t="shared" ref="H35:H66" si="26">G35/$AP35/$AT$4</f>
        <v>-8.3880979097695239</v>
      </c>
      <c r="I35" s="16">
        <f t="shared" si="6"/>
        <v>8.3880979097695239</v>
      </c>
      <c r="J35" s="15">
        <v>0</v>
      </c>
      <c r="K35">
        <v>15.058172106000002</v>
      </c>
      <c r="L35" s="3">
        <v>25.223697910714279</v>
      </c>
      <c r="M35">
        <f t="shared" si="7"/>
        <v>0.16367578376086958</v>
      </c>
      <c r="N35">
        <f t="shared" si="8"/>
        <v>0.14949302653991584</v>
      </c>
      <c r="O35">
        <f t="shared" si="9"/>
        <v>0.15658440515039271</v>
      </c>
      <c r="P35" s="19">
        <f t="shared" ref="P35:P66" si="27">O35/$AP35/$AU$4</f>
        <v>4.2573636657037568</v>
      </c>
      <c r="Q35" s="19">
        <f t="shared" si="10"/>
        <v>4.2573636657037568</v>
      </c>
      <c r="R35" s="15">
        <v>0</v>
      </c>
      <c r="S35">
        <v>0.65380128750000011</v>
      </c>
      <c r="T35" s="3">
        <v>0</v>
      </c>
      <c r="U35">
        <f t="shared" si="11"/>
        <v>7.1065357336956535E-3</v>
      </c>
      <c r="V35">
        <f t="shared" si="12"/>
        <v>-9.6147248161764717E-3</v>
      </c>
      <c r="W35">
        <f t="shared" si="13"/>
        <v>-1.2540945412404091E-3</v>
      </c>
      <c r="X35" s="19">
        <f t="shared" ref="X35:X66" si="28">W35/$AP35/$AV$4</f>
        <v>-6.667323679438357E-2</v>
      </c>
      <c r="Y35" s="8">
        <f t="shared" si="15"/>
        <v>-6.667323679438357E-2</v>
      </c>
      <c r="Z35" s="15">
        <v>0</v>
      </c>
      <c r="AA35">
        <v>0.6978856725</v>
      </c>
      <c r="AB35">
        <v>0.93584535714285699</v>
      </c>
      <c r="AC35" s="19">
        <f t="shared" si="16"/>
        <v>7.5857138315217395E-3</v>
      </c>
      <c r="AD35">
        <f t="shared" si="17"/>
        <v>3.4994071271008381E-3</v>
      </c>
      <c r="AE35" s="3">
        <f t="shared" si="18"/>
        <v>5.5425604793112888E-3</v>
      </c>
      <c r="AF35" s="6">
        <f t="shared" ref="AF35:AF66" si="29">AD35/$AP35/$AW$4</f>
        <v>7.0182413076004091E-2</v>
      </c>
      <c r="AG35" s="8">
        <f t="shared" si="19"/>
        <v>7.0182413076004091E-2</v>
      </c>
      <c r="AH35" s="15">
        <v>0</v>
      </c>
      <c r="AI35">
        <v>9.6599249999999998E-2</v>
      </c>
      <c r="AJ35" s="3">
        <v>0</v>
      </c>
      <c r="AK35" s="19">
        <f t="shared" si="20"/>
        <v>1.049991847826087E-3</v>
      </c>
      <c r="AL35">
        <f t="shared" si="21"/>
        <v>-1.420577205882353E-3</v>
      </c>
      <c r="AM35" s="3">
        <f t="shared" si="22"/>
        <v>-1.8529267902813297E-4</v>
      </c>
      <c r="AN35" s="6">
        <f t="shared" si="23"/>
        <v>-2.3620944576523768E-3</v>
      </c>
      <c r="AO35" s="8">
        <f t="shared" si="24"/>
        <v>-2.3620944576523768E-3</v>
      </c>
      <c r="AP35" s="31">
        <v>0.40830000000000055</v>
      </c>
    </row>
    <row r="36" spans="1:42" x14ac:dyDescent="0.2">
      <c r="A36" t="s">
        <v>63</v>
      </c>
      <c r="B36" s="9">
        <v>120</v>
      </c>
      <c r="C36" s="1">
        <v>54.658314539999999</v>
      </c>
      <c r="D36" s="5">
        <v>19.121745476190469</v>
      </c>
      <c r="E36">
        <f t="shared" si="3"/>
        <v>-0.71023571152173925</v>
      </c>
      <c r="F36">
        <f t="shared" si="4"/>
        <v>-0.52259660387955187</v>
      </c>
      <c r="G36">
        <f t="shared" si="5"/>
        <v>-0.61641615770064551</v>
      </c>
      <c r="H36" s="6">
        <f t="shared" si="26"/>
        <v>-8.800331403750576</v>
      </c>
      <c r="I36" s="16">
        <f t="shared" si="6"/>
        <v>8.800331403750576</v>
      </c>
      <c r="J36" s="15">
        <v>0</v>
      </c>
      <c r="K36">
        <v>14.831497575</v>
      </c>
      <c r="L36" s="3">
        <v>23.96856983928571</v>
      </c>
      <c r="M36">
        <f t="shared" si="7"/>
        <v>0.16121193016304347</v>
      </c>
      <c r="N36">
        <f t="shared" si="8"/>
        <v>0.1343687097689075</v>
      </c>
      <c r="O36">
        <f t="shared" si="9"/>
        <v>0.14779031996597547</v>
      </c>
      <c r="P36" s="19">
        <f t="shared" si="27"/>
        <v>4.2197950234786594</v>
      </c>
      <c r="Q36" s="19">
        <f t="shared" si="10"/>
        <v>4.2197950234786594</v>
      </c>
      <c r="R36" s="15">
        <v>0</v>
      </c>
      <c r="S36">
        <v>0.70754559750000012</v>
      </c>
      <c r="T36" s="3">
        <v>0</v>
      </c>
      <c r="U36">
        <f t="shared" si="11"/>
        <v>7.6907130163043494E-3</v>
      </c>
      <c r="V36">
        <f t="shared" si="12"/>
        <v>-1.0405082316176472E-2</v>
      </c>
      <c r="W36">
        <f t="shared" si="13"/>
        <v>-1.3571846499360611E-3</v>
      </c>
      <c r="X36" s="19">
        <f t="shared" si="28"/>
        <v>-7.5772798040366754E-2</v>
      </c>
      <c r="Y36" s="8">
        <f t="shared" si="15"/>
        <v>-7.5772798040366754E-2</v>
      </c>
      <c r="Z36" s="15">
        <v>0</v>
      </c>
      <c r="AA36">
        <v>0.47070180000000006</v>
      </c>
      <c r="AB36">
        <v>0.88616946428571408</v>
      </c>
      <c r="AC36" s="19">
        <f t="shared" si="16"/>
        <v>5.1163239130434792E-3</v>
      </c>
      <c r="AD36">
        <f t="shared" si="17"/>
        <v>6.1098185924369705E-3</v>
      </c>
      <c r="AE36" s="3">
        <f t="shared" si="18"/>
        <v>5.6130712527402253E-3</v>
      </c>
      <c r="AF36" s="6">
        <f t="shared" si="29"/>
        <v>0.12868124789464011</v>
      </c>
      <c r="AG36" s="8">
        <f t="shared" si="19"/>
        <v>0.12868124789464011</v>
      </c>
      <c r="AH36" s="15">
        <v>0</v>
      </c>
      <c r="AI36">
        <v>7.9738289999999989E-2</v>
      </c>
      <c r="AJ36" s="3">
        <v>0</v>
      </c>
      <c r="AK36" s="19">
        <f t="shared" si="20"/>
        <v>8.6672054347826074E-4</v>
      </c>
      <c r="AL36">
        <f t="shared" si="21"/>
        <v>-1.1726219117647058E-3</v>
      </c>
      <c r="AM36" s="3">
        <f t="shared" si="22"/>
        <v>-1.5295068414322255E-4</v>
      </c>
      <c r="AN36" s="6">
        <f t="shared" si="23"/>
        <v>-2.0475925825149564E-3</v>
      </c>
      <c r="AO36" s="8">
        <f t="shared" si="24"/>
        <v>-2.0475925825149564E-3</v>
      </c>
      <c r="AP36" s="31">
        <v>0.38879999999999981</v>
      </c>
    </row>
    <row r="37" spans="1:42" x14ac:dyDescent="0.2">
      <c r="A37" t="s">
        <v>64</v>
      </c>
      <c r="B37" s="9">
        <v>120</v>
      </c>
      <c r="C37" s="1">
        <v>55.700356995</v>
      </c>
      <c r="D37" s="5">
        <v>17.233092261904758</v>
      </c>
      <c r="E37">
        <f t="shared" si="3"/>
        <v>-0.69890916309782614</v>
      </c>
      <c r="F37">
        <f t="shared" si="4"/>
        <v>-0.56569506960434179</v>
      </c>
      <c r="G37">
        <f t="shared" si="5"/>
        <v>-0.63230211635108402</v>
      </c>
      <c r="H37" s="6">
        <f t="shared" si="26"/>
        <v>-8.829554097854313</v>
      </c>
      <c r="I37" s="16">
        <f t="shared" si="6"/>
        <v>8.829554097854313</v>
      </c>
      <c r="J37" s="15">
        <v>0</v>
      </c>
      <c r="K37">
        <v>16.038110025000002</v>
      </c>
      <c r="L37" s="3">
        <v>23.66980367261904</v>
      </c>
      <c r="M37">
        <f t="shared" si="7"/>
        <v>0.17432728288043481</v>
      </c>
      <c r="N37">
        <f t="shared" si="8"/>
        <v>0.11223078893557409</v>
      </c>
      <c r="O37">
        <f t="shared" si="9"/>
        <v>0.14327903590800445</v>
      </c>
      <c r="P37" s="19">
        <f t="shared" si="27"/>
        <v>4.0014476554175316</v>
      </c>
      <c r="Q37" s="19">
        <f t="shared" si="10"/>
        <v>4.0014476554175316</v>
      </c>
      <c r="R37" s="15">
        <v>0</v>
      </c>
      <c r="S37">
        <v>0.54288778500000001</v>
      </c>
      <c r="T37" s="3">
        <v>0</v>
      </c>
      <c r="U37">
        <f t="shared" si="11"/>
        <v>5.9009541847826084E-3</v>
      </c>
      <c r="V37">
        <f t="shared" si="12"/>
        <v>-7.9836438970588234E-3</v>
      </c>
      <c r="W37">
        <f t="shared" si="13"/>
        <v>-1.0413448561381075E-3</v>
      </c>
      <c r="X37" s="19">
        <f t="shared" si="28"/>
        <v>-5.6866707630891147E-2</v>
      </c>
      <c r="Y37" s="8">
        <f t="shared" si="15"/>
        <v>-5.6866707630891147E-2</v>
      </c>
      <c r="Z37" s="15">
        <v>0</v>
      </c>
      <c r="AA37">
        <v>0.53208623249999998</v>
      </c>
      <c r="AB37">
        <v>0.85515232142857123</v>
      </c>
      <c r="AC37" s="19">
        <f t="shared" si="16"/>
        <v>5.7835460054347825E-3</v>
      </c>
      <c r="AD37">
        <f t="shared" si="17"/>
        <v>4.7509718960084008E-3</v>
      </c>
      <c r="AE37" s="3">
        <f t="shared" si="18"/>
        <v>5.2672589507215921E-3</v>
      </c>
      <c r="AF37" s="6">
        <f t="shared" si="29"/>
        <v>9.7872015689452821E-2</v>
      </c>
      <c r="AG37" s="8">
        <f t="shared" si="19"/>
        <v>9.7872015689452821E-2</v>
      </c>
      <c r="AH37" s="15">
        <v>0</v>
      </c>
      <c r="AI37">
        <v>0.11969525250000002</v>
      </c>
      <c r="AJ37" s="3">
        <v>0</v>
      </c>
      <c r="AK37" s="19">
        <f t="shared" si="20"/>
        <v>1.3010353532608696E-3</v>
      </c>
      <c r="AL37">
        <f t="shared" si="21"/>
        <v>-1.7602243014705884E-3</v>
      </c>
      <c r="AM37" s="3">
        <f t="shared" si="22"/>
        <v>-2.2959447410485939E-4</v>
      </c>
      <c r="AN37" s="6">
        <f t="shared" si="23"/>
        <v>-3.0063717248760518E-3</v>
      </c>
      <c r="AO37" s="8">
        <f t="shared" si="24"/>
        <v>-3.0063717248760518E-3</v>
      </c>
      <c r="AP37" s="31">
        <v>0.39749999999999996</v>
      </c>
    </row>
    <row r="38" spans="1:42" x14ac:dyDescent="0.2">
      <c r="A38" t="s">
        <v>65</v>
      </c>
      <c r="B38" s="9">
        <v>120</v>
      </c>
      <c r="C38" s="1">
        <v>51.098807812500006</v>
      </c>
      <c r="D38" s="5">
        <v>16.709193333333328</v>
      </c>
      <c r="E38">
        <f t="shared" si="3"/>
        <v>-0.74892600203804338</v>
      </c>
      <c r="F38">
        <f t="shared" si="4"/>
        <v>-0.5057296246936277</v>
      </c>
      <c r="G38">
        <f t="shared" si="5"/>
        <v>-0.62732781336583554</v>
      </c>
      <c r="H38" s="6">
        <f t="shared" si="26"/>
        <v>-8.7315362761311217</v>
      </c>
      <c r="I38" s="16">
        <f t="shared" si="6"/>
        <v>8.7315362761311217</v>
      </c>
      <c r="J38" s="15">
        <v>0</v>
      </c>
      <c r="K38">
        <v>15.773682750750002</v>
      </c>
      <c r="L38" s="3">
        <v>23.133820982142854</v>
      </c>
      <c r="M38">
        <f t="shared" si="7"/>
        <v>0.1714530733777174</v>
      </c>
      <c r="N38">
        <f t="shared" si="8"/>
        <v>0.10823732693224783</v>
      </c>
      <c r="O38">
        <f t="shared" si="9"/>
        <v>0.13984520015498261</v>
      </c>
      <c r="P38" s="19">
        <f t="shared" si="27"/>
        <v>3.8928174442004622</v>
      </c>
      <c r="Q38" s="19">
        <f t="shared" si="10"/>
        <v>3.8928174442004622</v>
      </c>
      <c r="R38" s="15">
        <v>0</v>
      </c>
      <c r="S38">
        <v>0.63175909500000005</v>
      </c>
      <c r="T38" s="3">
        <v>0</v>
      </c>
      <c r="U38">
        <f t="shared" si="11"/>
        <v>6.8669466847826096E-3</v>
      </c>
      <c r="V38">
        <f t="shared" si="12"/>
        <v>-9.2905749264705888E-3</v>
      </c>
      <c r="W38">
        <f t="shared" si="13"/>
        <v>-1.2118141208439896E-3</v>
      </c>
      <c r="X38" s="19">
        <f t="shared" si="28"/>
        <v>-6.596012971862486E-2</v>
      </c>
      <c r="Y38" s="8">
        <f t="shared" si="15"/>
        <v>-6.596012971862486E-2</v>
      </c>
      <c r="Z38" s="15">
        <v>0</v>
      </c>
      <c r="AA38">
        <v>0.49599324</v>
      </c>
      <c r="AB38">
        <v>0.83487809523809486</v>
      </c>
      <c r="AC38" s="19">
        <f t="shared" si="16"/>
        <v>5.391230869565217E-3</v>
      </c>
      <c r="AD38">
        <f t="shared" si="17"/>
        <v>4.9836008123249247E-3</v>
      </c>
      <c r="AE38" s="3">
        <f t="shared" si="18"/>
        <v>5.1874158409450713E-3</v>
      </c>
      <c r="AF38" s="6">
        <f t="shared" si="29"/>
        <v>0.10232960616875457</v>
      </c>
      <c r="AG38" s="8">
        <f t="shared" si="19"/>
        <v>0.10232960616875457</v>
      </c>
      <c r="AH38" s="15">
        <v>0</v>
      </c>
      <c r="AI38">
        <v>0.1033611975</v>
      </c>
      <c r="AJ38" s="3">
        <v>0</v>
      </c>
      <c r="AK38" s="19">
        <f t="shared" si="20"/>
        <v>1.1234912771739131E-3</v>
      </c>
      <c r="AL38">
        <f t="shared" si="21"/>
        <v>-1.5200176102941176E-3</v>
      </c>
      <c r="AM38" s="3">
        <f t="shared" si="22"/>
        <v>-1.9826316656010225E-4</v>
      </c>
      <c r="AN38" s="6">
        <f t="shared" si="23"/>
        <v>-2.5876484171354825E-3</v>
      </c>
      <c r="AO38" s="8">
        <f t="shared" si="24"/>
        <v>-2.5876484171354825E-3</v>
      </c>
      <c r="AP38" s="31">
        <v>0.3987999999999996</v>
      </c>
    </row>
    <row r="39" spans="1:42" x14ac:dyDescent="0.2">
      <c r="A39" t="s">
        <v>66</v>
      </c>
      <c r="B39" s="9">
        <v>120</v>
      </c>
      <c r="C39" s="1">
        <v>48.118281862500005</v>
      </c>
      <c r="D39" s="5">
        <v>17.202398214285711</v>
      </c>
      <c r="E39">
        <f t="shared" si="3"/>
        <v>-0.78132302323369562</v>
      </c>
      <c r="F39">
        <f t="shared" si="4"/>
        <v>-0.45464534776785726</v>
      </c>
      <c r="G39">
        <f t="shared" si="5"/>
        <v>-0.61798418550077638</v>
      </c>
      <c r="H39" s="6">
        <f t="shared" si="26"/>
        <v>-9.1571611641977722</v>
      </c>
      <c r="I39" s="16">
        <f t="shared" si="6"/>
        <v>9.1571611641977722</v>
      </c>
      <c r="J39" s="15">
        <v>0</v>
      </c>
      <c r="K39">
        <v>18.014600934000001</v>
      </c>
      <c r="L39" s="3">
        <v>27.849428291666662</v>
      </c>
      <c r="M39">
        <f t="shared" si="7"/>
        <v>0.19581087971739131</v>
      </c>
      <c r="N39">
        <f t="shared" si="8"/>
        <v>0.14462981408333325</v>
      </c>
      <c r="O39">
        <f t="shared" si="9"/>
        <v>0.17022034690036228</v>
      </c>
      <c r="P39" s="19">
        <f t="shared" si="27"/>
        <v>5.0444674111936774</v>
      </c>
      <c r="Q39" s="19">
        <f t="shared" si="10"/>
        <v>5.0444674111936774</v>
      </c>
      <c r="R39" s="15">
        <v>0</v>
      </c>
      <c r="S39">
        <v>0.63948703500000004</v>
      </c>
      <c r="T39" s="3">
        <v>0</v>
      </c>
      <c r="U39">
        <f t="shared" si="11"/>
        <v>6.9509460326086956E-3</v>
      </c>
      <c r="V39">
        <f t="shared" si="12"/>
        <v>-9.4042211029411772E-3</v>
      </c>
      <c r="W39">
        <f t="shared" si="13"/>
        <v>-1.2266375351662408E-3</v>
      </c>
      <c r="X39" s="19">
        <f t="shared" si="28"/>
        <v>-7.1080278178245887E-2</v>
      </c>
      <c r="Y39" s="8">
        <f t="shared" si="15"/>
        <v>-7.1080278178245887E-2</v>
      </c>
      <c r="Z39" s="15">
        <v>0</v>
      </c>
      <c r="AA39">
        <v>0.49713486750000008</v>
      </c>
      <c r="AB39">
        <v>0.65846809523809502</v>
      </c>
      <c r="AC39" s="19">
        <f t="shared" si="16"/>
        <v>5.4036398641304356E-3</v>
      </c>
      <c r="AD39">
        <f t="shared" si="17"/>
        <v>2.3725474667366901E-3</v>
      </c>
      <c r="AE39" s="3">
        <f t="shared" si="18"/>
        <v>3.8880936654335629E-3</v>
      </c>
      <c r="AF39" s="6">
        <f t="shared" si="29"/>
        <v>5.1863323208839289E-2</v>
      </c>
      <c r="AG39" s="8">
        <f t="shared" si="19"/>
        <v>5.1863323208839289E-2</v>
      </c>
      <c r="AH39" s="15">
        <v>0</v>
      </c>
      <c r="AI39">
        <v>0</v>
      </c>
      <c r="AJ39" s="3">
        <v>0</v>
      </c>
      <c r="AK39" s="19">
        <f t="shared" si="20"/>
        <v>0</v>
      </c>
      <c r="AL39">
        <f t="shared" si="21"/>
        <v>0</v>
      </c>
      <c r="AM39" s="3">
        <f t="shared" si="22"/>
        <v>0</v>
      </c>
      <c r="AN39" s="6">
        <f t="shared" si="23"/>
        <v>0</v>
      </c>
      <c r="AO39" s="8">
        <f t="shared" si="24"/>
        <v>0</v>
      </c>
      <c r="AP39" s="31">
        <v>0.37460000000000004</v>
      </c>
    </row>
    <row r="40" spans="1:42" x14ac:dyDescent="0.2">
      <c r="A40" t="s">
        <v>67</v>
      </c>
      <c r="B40" s="9">
        <v>120</v>
      </c>
      <c r="C40" s="1">
        <v>47.0528799525</v>
      </c>
      <c r="D40" s="5">
        <v>17.164111428571424</v>
      </c>
      <c r="E40">
        <f t="shared" si="3"/>
        <v>-0.79290347877717382</v>
      </c>
      <c r="F40">
        <f t="shared" si="4"/>
        <v>-0.43954071358718494</v>
      </c>
      <c r="G40">
        <f t="shared" si="5"/>
        <v>-0.61622209618217938</v>
      </c>
      <c r="H40" s="6">
        <f t="shared" si="26"/>
        <v>-9.8092677481857642</v>
      </c>
      <c r="I40" s="16">
        <f t="shared" si="6"/>
        <v>9.8092677481857642</v>
      </c>
      <c r="J40" s="15">
        <v>0</v>
      </c>
      <c r="K40">
        <v>18.381467321999999</v>
      </c>
      <c r="L40" s="3">
        <v>28.221585541666663</v>
      </c>
      <c r="M40">
        <f t="shared" si="7"/>
        <v>0.19979855784782607</v>
      </c>
      <c r="N40">
        <f t="shared" si="8"/>
        <v>0.14470762087745093</v>
      </c>
      <c r="O40">
        <f t="shared" si="9"/>
        <v>0.1722530893626385</v>
      </c>
      <c r="P40" s="19">
        <f t="shared" si="27"/>
        <v>5.4838642413332783</v>
      </c>
      <c r="Q40" s="19">
        <f t="shared" si="10"/>
        <v>5.4838642413332783</v>
      </c>
      <c r="R40" s="15">
        <v>0</v>
      </c>
      <c r="S40">
        <v>0.72598727250000006</v>
      </c>
      <c r="T40" s="3">
        <v>0</v>
      </c>
      <c r="U40">
        <f t="shared" si="11"/>
        <v>7.8911660054347826E-3</v>
      </c>
      <c r="V40">
        <f t="shared" si="12"/>
        <v>-1.0676283419117649E-2</v>
      </c>
      <c r="W40">
        <f t="shared" si="13"/>
        <v>-1.3925587068414329E-3</v>
      </c>
      <c r="X40" s="19">
        <f t="shared" si="28"/>
        <v>-8.668864355811276E-2</v>
      </c>
      <c r="Y40" s="8">
        <f t="shared" si="15"/>
        <v>-8.668864355811276E-2</v>
      </c>
      <c r="Z40" s="15">
        <v>0</v>
      </c>
      <c r="AA40">
        <v>0.49704704999999999</v>
      </c>
      <c r="AB40">
        <v>0.68399261904761888</v>
      </c>
      <c r="AC40" s="19">
        <f t="shared" si="16"/>
        <v>5.402685326086956E-3</v>
      </c>
      <c r="AD40">
        <f t="shared" si="17"/>
        <v>2.7491995448179246E-3</v>
      </c>
      <c r="AE40" s="3">
        <f t="shared" si="18"/>
        <v>4.0759424354524405E-3</v>
      </c>
      <c r="AF40" s="6">
        <f t="shared" si="29"/>
        <v>6.4560594416384162E-2</v>
      </c>
      <c r="AG40" s="8">
        <f t="shared" si="19"/>
        <v>6.4560594416384162E-2</v>
      </c>
      <c r="AH40" s="15">
        <v>0</v>
      </c>
      <c r="AI40">
        <v>0</v>
      </c>
      <c r="AJ40" s="3">
        <v>0</v>
      </c>
      <c r="AK40" s="19">
        <f t="shared" si="20"/>
        <v>0</v>
      </c>
      <c r="AL40">
        <f t="shared" si="21"/>
        <v>0</v>
      </c>
      <c r="AM40" s="3">
        <f t="shared" si="22"/>
        <v>0</v>
      </c>
      <c r="AN40" s="6">
        <f t="shared" si="23"/>
        <v>0</v>
      </c>
      <c r="AO40" s="8">
        <f t="shared" si="24"/>
        <v>0</v>
      </c>
      <c r="AP40" s="31">
        <v>0.34870000000000001</v>
      </c>
    </row>
    <row r="41" spans="1:42" x14ac:dyDescent="0.2">
      <c r="A41" t="s">
        <v>68</v>
      </c>
      <c r="B41" s="9">
        <v>120</v>
      </c>
      <c r="C41" s="1">
        <v>45.015777405000001</v>
      </c>
      <c r="D41" s="5">
        <v>16.409037857142856</v>
      </c>
      <c r="E41">
        <f t="shared" si="3"/>
        <v>-0.81504589777173919</v>
      </c>
      <c r="F41">
        <f t="shared" si="4"/>
        <v>-0.42068734629201687</v>
      </c>
      <c r="G41">
        <f t="shared" si="5"/>
        <v>-0.61786662203187803</v>
      </c>
      <c r="H41" s="6">
        <f t="shared" si="26"/>
        <v>-9.5399722038439574</v>
      </c>
      <c r="I41" s="16">
        <f t="shared" si="6"/>
        <v>9.5399722038439574</v>
      </c>
      <c r="J41" s="15">
        <v>0</v>
      </c>
      <c r="K41">
        <v>18.84654002025</v>
      </c>
      <c r="L41" s="3">
        <v>28.543566101190468</v>
      </c>
      <c r="M41">
        <f t="shared" si="7"/>
        <v>0.20485369587228261</v>
      </c>
      <c r="N41">
        <f t="shared" si="8"/>
        <v>0.14260332471971277</v>
      </c>
      <c r="O41">
        <f t="shared" si="9"/>
        <v>0.17372851029599767</v>
      </c>
      <c r="P41" s="19">
        <f t="shared" si="27"/>
        <v>5.3646800215910018</v>
      </c>
      <c r="Q41" s="19">
        <f t="shared" si="10"/>
        <v>5.3646800215910018</v>
      </c>
      <c r="R41" s="15">
        <v>0</v>
      </c>
      <c r="S41">
        <v>0.53472075750000003</v>
      </c>
      <c r="T41" s="3">
        <v>0</v>
      </c>
      <c r="U41">
        <f t="shared" si="11"/>
        <v>5.8121821467391312E-3</v>
      </c>
      <c r="V41">
        <f t="shared" si="12"/>
        <v>-7.8635405514705884E-3</v>
      </c>
      <c r="W41">
        <f t="shared" si="13"/>
        <v>-1.0256792023657286E-3</v>
      </c>
      <c r="X41" s="19">
        <f t="shared" si="28"/>
        <v>-6.1931742093397489E-2</v>
      </c>
      <c r="Y41" s="8">
        <f t="shared" si="15"/>
        <v>-6.1931742093397489E-2</v>
      </c>
      <c r="Z41" s="15">
        <v>0</v>
      </c>
      <c r="AA41">
        <v>0.51961614750000007</v>
      </c>
      <c r="AB41">
        <v>0.67744994047619034</v>
      </c>
      <c r="AC41" s="19">
        <f t="shared" si="16"/>
        <v>5.6480016032608707E-3</v>
      </c>
      <c r="AD41">
        <f t="shared" si="17"/>
        <v>2.3210851908263275E-3</v>
      </c>
      <c r="AE41" s="3">
        <f t="shared" si="18"/>
        <v>3.9845433970435995E-3</v>
      </c>
      <c r="AF41" s="6">
        <f t="shared" si="29"/>
        <v>5.2869522780127104E-2</v>
      </c>
      <c r="AG41" s="8">
        <f t="shared" si="19"/>
        <v>5.2869522780127104E-2</v>
      </c>
      <c r="AH41" s="15">
        <v>0</v>
      </c>
      <c r="AI41">
        <v>0</v>
      </c>
      <c r="AJ41" s="3">
        <v>0</v>
      </c>
      <c r="AK41" s="19">
        <f t="shared" si="20"/>
        <v>0</v>
      </c>
      <c r="AL41">
        <f t="shared" si="21"/>
        <v>0</v>
      </c>
      <c r="AM41" s="3">
        <f t="shared" si="22"/>
        <v>0</v>
      </c>
      <c r="AN41" s="6">
        <f t="shared" si="23"/>
        <v>0</v>
      </c>
      <c r="AO41" s="8">
        <f t="shared" si="24"/>
        <v>0</v>
      </c>
      <c r="AP41" s="31">
        <v>0.35949999999999971</v>
      </c>
    </row>
    <row r="42" spans="1:42" x14ac:dyDescent="0.2">
      <c r="A42" t="s">
        <v>69</v>
      </c>
      <c r="B42" s="9">
        <v>120</v>
      </c>
      <c r="C42" s="1">
        <v>48.598555770000004</v>
      </c>
      <c r="D42" s="5">
        <v>19.790471845238091</v>
      </c>
      <c r="E42">
        <f t="shared" si="3"/>
        <v>-0.77610265467391304</v>
      </c>
      <c r="F42">
        <f t="shared" si="4"/>
        <v>-0.4236482930112046</v>
      </c>
      <c r="G42">
        <f t="shared" si="5"/>
        <v>-0.59987547384255879</v>
      </c>
      <c r="H42" s="6">
        <f t="shared" si="26"/>
        <v>-9.9336388217350269</v>
      </c>
      <c r="I42" s="16">
        <f t="shared" si="6"/>
        <v>9.9336388217350269</v>
      </c>
      <c r="J42" s="15">
        <v>0</v>
      </c>
      <c r="K42">
        <v>18.5739808455</v>
      </c>
      <c r="L42" s="3">
        <v>28.664751047619038</v>
      </c>
      <c r="M42">
        <f t="shared" si="7"/>
        <v>0.20189109614673911</v>
      </c>
      <c r="N42">
        <f t="shared" si="8"/>
        <v>0.14839367944292703</v>
      </c>
      <c r="O42">
        <f t="shared" si="9"/>
        <v>0.17514238779483307</v>
      </c>
      <c r="P42" s="19">
        <f t="shared" si="27"/>
        <v>5.8004124878533236</v>
      </c>
      <c r="Q42" s="19">
        <f t="shared" si="10"/>
        <v>5.8004124878533236</v>
      </c>
      <c r="R42" s="15">
        <v>0</v>
      </c>
      <c r="S42">
        <v>0.55983656250000002</v>
      </c>
      <c r="T42" s="3">
        <v>0</v>
      </c>
      <c r="U42">
        <f t="shared" si="11"/>
        <v>6.0851800271739132E-3</v>
      </c>
      <c r="V42">
        <f t="shared" si="12"/>
        <v>-8.2328906250000011E-3</v>
      </c>
      <c r="W42">
        <f t="shared" si="13"/>
        <v>-1.0738552989130439E-3</v>
      </c>
      <c r="X42" s="19">
        <f t="shared" si="28"/>
        <v>-6.9541234553616549E-2</v>
      </c>
      <c r="Y42" s="8">
        <f t="shared" si="15"/>
        <v>-6.9541234553616549E-2</v>
      </c>
      <c r="Z42" s="15">
        <v>0</v>
      </c>
      <c r="AA42">
        <v>0.49388562000000003</v>
      </c>
      <c r="AB42">
        <v>0.63512446428571412</v>
      </c>
      <c r="AC42" s="19">
        <f t="shared" si="16"/>
        <v>5.3683219565217391E-3</v>
      </c>
      <c r="AD42">
        <f t="shared" si="17"/>
        <v>2.0770418277310898E-3</v>
      </c>
      <c r="AE42" s="3">
        <f t="shared" si="18"/>
        <v>3.7226818921264147E-3</v>
      </c>
      <c r="AF42" s="6">
        <f t="shared" si="29"/>
        <v>5.0740464300614879E-2</v>
      </c>
      <c r="AG42" s="8">
        <f t="shared" si="19"/>
        <v>5.0740464300614879E-2</v>
      </c>
      <c r="AH42" s="15">
        <v>0</v>
      </c>
      <c r="AI42">
        <v>0</v>
      </c>
      <c r="AJ42" s="3">
        <v>0</v>
      </c>
      <c r="AK42" s="19">
        <f t="shared" si="20"/>
        <v>0</v>
      </c>
      <c r="AL42">
        <f t="shared" si="21"/>
        <v>0</v>
      </c>
      <c r="AM42" s="3">
        <f t="shared" si="22"/>
        <v>0</v>
      </c>
      <c r="AN42" s="6">
        <f t="shared" si="23"/>
        <v>0</v>
      </c>
      <c r="AO42" s="8">
        <f t="shared" si="24"/>
        <v>0</v>
      </c>
      <c r="AP42" s="31">
        <v>0.3351999999999995</v>
      </c>
    </row>
    <row r="43" spans="1:42" x14ac:dyDescent="0.2">
      <c r="A43" t="s">
        <v>70</v>
      </c>
      <c r="B43" s="9">
        <v>120</v>
      </c>
      <c r="C43" s="1">
        <v>46.653222509999999</v>
      </c>
      <c r="D43" s="5">
        <v>19.486681547619042</v>
      </c>
      <c r="E43">
        <f t="shared" si="3"/>
        <v>-0.79724758141304342</v>
      </c>
      <c r="F43">
        <f t="shared" si="4"/>
        <v>-0.39950795532913169</v>
      </c>
      <c r="G43">
        <f t="shared" si="5"/>
        <v>-0.59837776837108758</v>
      </c>
      <c r="H43" s="6">
        <f t="shared" si="26"/>
        <v>-10.077191602012062</v>
      </c>
      <c r="I43" s="16">
        <f t="shared" si="6"/>
        <v>10.077191602012062</v>
      </c>
      <c r="J43" s="15">
        <v>0</v>
      </c>
      <c r="K43">
        <v>18.631422272249999</v>
      </c>
      <c r="L43" s="3">
        <v>28.252029190476183</v>
      </c>
      <c r="M43">
        <f t="shared" si="7"/>
        <v>0.20251545948097824</v>
      </c>
      <c r="N43">
        <f t="shared" si="8"/>
        <v>0.14147951350332622</v>
      </c>
      <c r="O43">
        <f t="shared" si="9"/>
        <v>0.17199748649215224</v>
      </c>
      <c r="P43" s="19">
        <f t="shared" si="27"/>
        <v>5.7930399007567779</v>
      </c>
      <c r="Q43" s="19">
        <f t="shared" si="10"/>
        <v>5.7930399007567779</v>
      </c>
      <c r="R43" s="15">
        <v>0</v>
      </c>
      <c r="S43">
        <v>0.55825584750000001</v>
      </c>
      <c r="T43" s="3">
        <v>0</v>
      </c>
      <c r="U43">
        <f t="shared" si="11"/>
        <v>6.0679983423913043E-3</v>
      </c>
      <c r="V43">
        <f t="shared" si="12"/>
        <v>-8.2096448161764705E-3</v>
      </c>
      <c r="W43">
        <f t="shared" si="13"/>
        <v>-1.0708232368925831E-3</v>
      </c>
      <c r="X43" s="19">
        <f t="shared" si="28"/>
        <v>-7.0523072589387087E-2</v>
      </c>
      <c r="Y43" s="8">
        <f t="shared" si="15"/>
        <v>-7.0523072589387087E-2</v>
      </c>
      <c r="Z43" s="15">
        <v>0</v>
      </c>
      <c r="AA43">
        <v>0.49590542250000003</v>
      </c>
      <c r="AB43">
        <v>0.63334744047619029</v>
      </c>
      <c r="AC43" s="19">
        <f t="shared" si="16"/>
        <v>5.3902763315217391E-3</v>
      </c>
      <c r="AD43">
        <f t="shared" si="17"/>
        <v>2.0212061467086806E-3</v>
      </c>
      <c r="AE43" s="3">
        <f t="shared" si="18"/>
        <v>3.7057412391152096E-3</v>
      </c>
      <c r="AF43" s="6">
        <f t="shared" si="29"/>
        <v>5.0215363596403863E-2</v>
      </c>
      <c r="AG43" s="8">
        <f t="shared" si="19"/>
        <v>5.0215363596403863E-2</v>
      </c>
      <c r="AH43" s="15">
        <v>0</v>
      </c>
      <c r="AI43">
        <v>0</v>
      </c>
      <c r="AJ43" s="3">
        <v>0</v>
      </c>
      <c r="AK43" s="19">
        <f t="shared" si="20"/>
        <v>0</v>
      </c>
      <c r="AL43">
        <f t="shared" si="21"/>
        <v>0</v>
      </c>
      <c r="AM43" s="3">
        <f t="shared" si="22"/>
        <v>0</v>
      </c>
      <c r="AN43" s="6">
        <f t="shared" si="23"/>
        <v>0</v>
      </c>
      <c r="AO43" s="8">
        <f t="shared" si="24"/>
        <v>0</v>
      </c>
      <c r="AP43" s="31">
        <v>0.32960000000000012</v>
      </c>
    </row>
    <row r="44" spans="1:42" x14ac:dyDescent="0.2">
      <c r="A44" t="s">
        <v>71</v>
      </c>
      <c r="B44" s="9">
        <v>120</v>
      </c>
      <c r="C44" s="1">
        <v>49.062495622500009</v>
      </c>
      <c r="D44" s="5">
        <v>18.543566547619044</v>
      </c>
      <c r="E44">
        <f t="shared" si="3"/>
        <v>-0.77105983019021729</v>
      </c>
      <c r="F44">
        <f t="shared" si="4"/>
        <v>-0.44880778051295539</v>
      </c>
      <c r="G44">
        <f t="shared" si="5"/>
        <v>-0.60993380535158637</v>
      </c>
      <c r="H44" s="6">
        <f t="shared" si="26"/>
        <v>-9.4096358128740167</v>
      </c>
      <c r="I44" s="16">
        <f t="shared" si="6"/>
        <v>9.4096358128740167</v>
      </c>
      <c r="J44" s="15">
        <v>0</v>
      </c>
      <c r="K44">
        <v>19.249587218249999</v>
      </c>
      <c r="L44" s="3">
        <v>28.546005470238089</v>
      </c>
      <c r="M44">
        <f t="shared" si="7"/>
        <v>0.20923464367663042</v>
      </c>
      <c r="N44">
        <f t="shared" si="8"/>
        <v>0.1367120331174719</v>
      </c>
      <c r="O44">
        <f t="shared" si="9"/>
        <v>0.17297333839705115</v>
      </c>
      <c r="P44" s="19">
        <f t="shared" si="27"/>
        <v>5.3369069503857487</v>
      </c>
      <c r="Q44" s="19">
        <f t="shared" si="10"/>
        <v>5.3369069503857487</v>
      </c>
      <c r="R44" s="15">
        <v>0</v>
      </c>
      <c r="S44">
        <v>0.47263378500000003</v>
      </c>
      <c r="T44" s="3">
        <v>0</v>
      </c>
      <c r="U44">
        <f t="shared" si="11"/>
        <v>5.1373237500000005E-3</v>
      </c>
      <c r="V44">
        <f t="shared" si="12"/>
        <v>-6.9504968382352941E-3</v>
      </c>
      <c r="W44">
        <f t="shared" si="13"/>
        <v>-9.065865441176468E-4</v>
      </c>
      <c r="X44" s="19">
        <f t="shared" si="28"/>
        <v>-5.4695141679149552E-2</v>
      </c>
      <c r="Y44" s="8">
        <f t="shared" si="15"/>
        <v>-5.4695141679149552E-2</v>
      </c>
      <c r="Z44" s="15">
        <v>0</v>
      </c>
      <c r="AA44">
        <v>0.52910043750000002</v>
      </c>
      <c r="AB44">
        <v>0.64901755952380946</v>
      </c>
      <c r="AC44" s="19">
        <f t="shared" si="16"/>
        <v>5.7510917119565222E-3</v>
      </c>
      <c r="AD44">
        <f t="shared" si="17"/>
        <v>1.763487088585433E-3</v>
      </c>
      <c r="AE44" s="3">
        <f t="shared" si="18"/>
        <v>3.7572894002709774E-3</v>
      </c>
      <c r="AF44" s="6">
        <f t="shared" si="29"/>
        <v>4.0135098178097482E-2</v>
      </c>
      <c r="AG44" s="8">
        <f t="shared" si="19"/>
        <v>4.0135098178097482E-2</v>
      </c>
      <c r="AH44" s="15">
        <v>0</v>
      </c>
      <c r="AI44">
        <v>0</v>
      </c>
      <c r="AJ44" s="3">
        <v>0</v>
      </c>
      <c r="AK44" s="19">
        <f t="shared" si="20"/>
        <v>0</v>
      </c>
      <c r="AL44">
        <f t="shared" si="21"/>
        <v>0</v>
      </c>
      <c r="AM44" s="3">
        <f t="shared" si="22"/>
        <v>0</v>
      </c>
      <c r="AN44" s="6">
        <f t="shared" si="23"/>
        <v>0</v>
      </c>
      <c r="AO44" s="8">
        <f t="shared" si="24"/>
        <v>0</v>
      </c>
      <c r="AP44" s="31">
        <v>0.3597999999999999</v>
      </c>
    </row>
    <row r="45" spans="1:42" x14ac:dyDescent="0.2">
      <c r="A45" t="s">
        <v>72</v>
      </c>
      <c r="B45" s="9">
        <v>120</v>
      </c>
      <c r="C45" s="1">
        <v>48.536380979999997</v>
      </c>
      <c r="D45" s="5">
        <v>18.031864464285711</v>
      </c>
      <c r="E45">
        <f t="shared" si="3"/>
        <v>-0.77677846760869573</v>
      </c>
      <c r="F45">
        <f t="shared" si="4"/>
        <v>-0.44859583111344536</v>
      </c>
      <c r="G45">
        <f t="shared" si="5"/>
        <v>-0.6126871493610706</v>
      </c>
      <c r="H45" s="6">
        <f t="shared" si="26"/>
        <v>-9.4024608120489468</v>
      </c>
      <c r="I45" s="16">
        <f t="shared" si="6"/>
        <v>9.4024608120489468</v>
      </c>
      <c r="J45" s="15">
        <v>0</v>
      </c>
      <c r="K45">
        <v>18.40764571875</v>
      </c>
      <c r="L45" s="3">
        <v>29.196614273809519</v>
      </c>
      <c r="M45">
        <f t="shared" si="7"/>
        <v>0.20008310563858697</v>
      </c>
      <c r="N45">
        <f t="shared" si="8"/>
        <v>0.15866130228028705</v>
      </c>
      <c r="O45">
        <f t="shared" si="9"/>
        <v>0.17937220395943701</v>
      </c>
      <c r="P45" s="19">
        <f t="shared" si="27"/>
        <v>5.5052653703400889</v>
      </c>
      <c r="Q45" s="19">
        <f t="shared" si="10"/>
        <v>5.5052653703400889</v>
      </c>
      <c r="R45" s="15">
        <v>0</v>
      </c>
      <c r="S45">
        <v>0.67338458999999995</v>
      </c>
      <c r="T45" s="3">
        <v>0</v>
      </c>
      <c r="U45">
        <f t="shared" si="11"/>
        <v>7.3193977173913035E-3</v>
      </c>
      <c r="V45">
        <f t="shared" si="12"/>
        <v>-9.9027145588235291E-3</v>
      </c>
      <c r="W45">
        <f t="shared" si="13"/>
        <v>-1.2916584207161128E-3</v>
      </c>
      <c r="X45" s="19">
        <f t="shared" si="28"/>
        <v>-7.7517509769855983E-2</v>
      </c>
      <c r="Y45" s="8">
        <f t="shared" si="15"/>
        <v>-7.7517509769855983E-2</v>
      </c>
      <c r="Z45" s="15">
        <v>0</v>
      </c>
      <c r="AA45">
        <v>0.49019728500000004</v>
      </c>
      <c r="AB45">
        <v>0.66323374999999984</v>
      </c>
      <c r="AC45" s="19">
        <f t="shared" si="16"/>
        <v>5.3282313586956523E-3</v>
      </c>
      <c r="AD45">
        <f t="shared" si="17"/>
        <v>2.5446538970588205E-3</v>
      </c>
      <c r="AE45" s="3">
        <f t="shared" si="18"/>
        <v>3.9364426278772364E-3</v>
      </c>
      <c r="AF45" s="6">
        <f t="shared" si="29"/>
        <v>5.7609408627898671E-2</v>
      </c>
      <c r="AG45" s="8">
        <f t="shared" si="19"/>
        <v>5.7609408627898671E-2</v>
      </c>
      <c r="AH45" s="15">
        <v>0</v>
      </c>
      <c r="AI45">
        <v>0</v>
      </c>
      <c r="AJ45" s="3">
        <v>0</v>
      </c>
      <c r="AK45" s="19">
        <f t="shared" si="20"/>
        <v>0</v>
      </c>
      <c r="AL45">
        <f t="shared" si="21"/>
        <v>0</v>
      </c>
      <c r="AM45" s="3">
        <f t="shared" si="22"/>
        <v>0</v>
      </c>
      <c r="AN45" s="6">
        <f t="shared" si="23"/>
        <v>0</v>
      </c>
      <c r="AO45" s="8">
        <f t="shared" si="24"/>
        <v>0</v>
      </c>
      <c r="AP45" s="31">
        <v>0.36169999999999991</v>
      </c>
    </row>
    <row r="46" spans="1:42" x14ac:dyDescent="0.2">
      <c r="A46" t="s">
        <v>73</v>
      </c>
      <c r="B46" s="9">
        <v>120</v>
      </c>
      <c r="C46" s="1">
        <v>45.47752182</v>
      </c>
      <c r="D46" s="5">
        <v>18.786938035714282</v>
      </c>
      <c r="E46">
        <f t="shared" si="3"/>
        <v>-0.81002693673913051</v>
      </c>
      <c r="F46">
        <f t="shared" si="4"/>
        <v>-0.39250858506302527</v>
      </c>
      <c r="G46">
        <f t="shared" si="5"/>
        <v>-0.60126776090107792</v>
      </c>
      <c r="H46" s="6">
        <f t="shared" si="26"/>
        <v>-9.8683736349759279</v>
      </c>
      <c r="I46" s="16">
        <f t="shared" si="6"/>
        <v>9.8683736349759279</v>
      </c>
      <c r="J46" s="15">
        <v>0</v>
      </c>
      <c r="K46">
        <v>18.176439804750004</v>
      </c>
      <c r="L46" s="3">
        <v>29.477141714285708</v>
      </c>
      <c r="M46">
        <f t="shared" si="7"/>
        <v>0.19756999787771742</v>
      </c>
      <c r="N46">
        <f t="shared" si="8"/>
        <v>0.16618679278728976</v>
      </c>
      <c r="O46">
        <f t="shared" si="9"/>
        <v>0.18187839533250361</v>
      </c>
      <c r="P46" s="19">
        <f t="shared" si="27"/>
        <v>5.9700660104646897</v>
      </c>
      <c r="Q46" s="19">
        <f t="shared" si="10"/>
        <v>5.9700660104646897</v>
      </c>
      <c r="R46" s="15">
        <v>0</v>
      </c>
      <c r="S46">
        <v>0.68181506999999997</v>
      </c>
      <c r="T46" s="3">
        <v>0</v>
      </c>
      <c r="U46">
        <f t="shared" si="11"/>
        <v>7.411033369565217E-3</v>
      </c>
      <c r="V46">
        <f t="shared" si="12"/>
        <v>-1.0026692205882353E-2</v>
      </c>
      <c r="W46">
        <f t="shared" si="13"/>
        <v>-1.307829418158568E-3</v>
      </c>
      <c r="X46" s="19">
        <f t="shared" si="28"/>
        <v>-8.3941773508608528E-2</v>
      </c>
      <c r="Y46" s="8">
        <f t="shared" si="15"/>
        <v>-8.3941773508608528E-2</v>
      </c>
      <c r="Z46" s="15">
        <v>0</v>
      </c>
      <c r="AA46">
        <v>0.47728811250000003</v>
      </c>
      <c r="AB46">
        <v>0.68375029761904749</v>
      </c>
      <c r="AC46" s="19">
        <f t="shared" si="16"/>
        <v>5.1879142663043484E-3</v>
      </c>
      <c r="AD46">
        <f t="shared" si="17"/>
        <v>3.0362086046918746E-3</v>
      </c>
      <c r="AE46" s="3">
        <f t="shared" si="18"/>
        <v>4.1120614354981117E-3</v>
      </c>
      <c r="AF46" s="6">
        <f t="shared" si="29"/>
        <v>7.3514195320185841E-2</v>
      </c>
      <c r="AG46" s="8">
        <f t="shared" si="19"/>
        <v>7.3514195320185841E-2</v>
      </c>
      <c r="AH46" s="15">
        <v>0</v>
      </c>
      <c r="AI46">
        <v>0</v>
      </c>
      <c r="AJ46" s="3">
        <v>0</v>
      </c>
      <c r="AK46" s="19">
        <f t="shared" si="20"/>
        <v>0</v>
      </c>
      <c r="AL46">
        <f t="shared" si="21"/>
        <v>0</v>
      </c>
      <c r="AM46" s="3">
        <f t="shared" si="22"/>
        <v>0</v>
      </c>
      <c r="AN46" s="6">
        <f t="shared" si="23"/>
        <v>0</v>
      </c>
      <c r="AO46" s="8">
        <f t="shared" si="24"/>
        <v>0</v>
      </c>
      <c r="AP46" s="31">
        <v>0.3382000000000005</v>
      </c>
    </row>
    <row r="47" spans="1:42" x14ac:dyDescent="0.2">
      <c r="A47" t="s">
        <v>74</v>
      </c>
      <c r="B47" s="9">
        <v>120</v>
      </c>
      <c r="C47" s="1">
        <v>46.380285720000003</v>
      </c>
      <c r="D47" s="5">
        <v>19.761716369047612</v>
      </c>
      <c r="E47">
        <f t="shared" si="3"/>
        <v>-0.8002142856521739</v>
      </c>
      <c r="F47">
        <f t="shared" si="4"/>
        <v>-0.39144954927871162</v>
      </c>
      <c r="G47">
        <f t="shared" si="5"/>
        <v>-0.59583191746544273</v>
      </c>
      <c r="H47" s="6">
        <f t="shared" si="26"/>
        <v>-9.7159547093629151</v>
      </c>
      <c r="I47" s="16">
        <f t="shared" si="6"/>
        <v>9.7159547093629151</v>
      </c>
      <c r="J47" s="15">
        <v>0</v>
      </c>
      <c r="K47">
        <v>18.80616153375</v>
      </c>
      <c r="L47" s="3">
        <v>27.469444059523802</v>
      </c>
      <c r="M47">
        <f t="shared" si="7"/>
        <v>0.20441479927989131</v>
      </c>
      <c r="N47">
        <f t="shared" si="8"/>
        <v>0.12740121361432061</v>
      </c>
      <c r="O47">
        <f t="shared" si="9"/>
        <v>0.16590800644710596</v>
      </c>
      <c r="P47" s="19">
        <f t="shared" si="27"/>
        <v>5.4106496812568894</v>
      </c>
      <c r="Q47" s="19">
        <f t="shared" si="10"/>
        <v>5.4106496812568894</v>
      </c>
      <c r="R47" s="15">
        <v>0</v>
      </c>
      <c r="S47">
        <v>0.60234023250000002</v>
      </c>
      <c r="T47" s="3">
        <v>0</v>
      </c>
      <c r="U47">
        <f t="shared" si="11"/>
        <v>6.5471764402173912E-3</v>
      </c>
      <c r="V47">
        <f t="shared" si="12"/>
        <v>-8.8579445955882363E-3</v>
      </c>
      <c r="W47">
        <f t="shared" si="13"/>
        <v>-1.1553840776854225E-3</v>
      </c>
      <c r="X47" s="19">
        <f t="shared" si="28"/>
        <v>-7.3677938978203836E-2</v>
      </c>
      <c r="Y47" s="8">
        <f t="shared" si="15"/>
        <v>-7.3677938978203836E-2</v>
      </c>
      <c r="Z47" s="15">
        <v>0</v>
      </c>
      <c r="AA47">
        <v>0.51329328750000003</v>
      </c>
      <c r="AB47">
        <v>1.0578138095238092</v>
      </c>
      <c r="AC47" s="19">
        <f t="shared" si="16"/>
        <v>5.5792748641304351E-3</v>
      </c>
      <c r="AD47">
        <f t="shared" si="17"/>
        <v>8.0076547356442533E-3</v>
      </c>
      <c r="AE47" s="3">
        <f t="shared" si="18"/>
        <v>6.7934647998873447E-3</v>
      </c>
      <c r="AF47" s="6">
        <f t="shared" si="29"/>
        <v>0.19263224782765198</v>
      </c>
      <c r="AG47" s="8">
        <f t="shared" si="19"/>
        <v>0.19263224782765198</v>
      </c>
      <c r="AH47" s="15">
        <v>0</v>
      </c>
      <c r="AI47">
        <v>0</v>
      </c>
      <c r="AJ47" s="3">
        <v>0</v>
      </c>
      <c r="AK47" s="19">
        <f t="shared" si="20"/>
        <v>0</v>
      </c>
      <c r="AL47">
        <f t="shared" si="21"/>
        <v>0</v>
      </c>
      <c r="AM47" s="3">
        <f t="shared" si="22"/>
        <v>0</v>
      </c>
      <c r="AN47" s="6">
        <f t="shared" si="23"/>
        <v>0</v>
      </c>
      <c r="AO47" s="8">
        <f t="shared" si="24"/>
        <v>0</v>
      </c>
      <c r="AP47" s="31">
        <v>0.34039999999999981</v>
      </c>
    </row>
    <row r="48" spans="1:42" x14ac:dyDescent="0.2">
      <c r="A48" t="s">
        <v>75</v>
      </c>
      <c r="B48" s="9">
        <v>120</v>
      </c>
      <c r="C48" s="1">
        <v>44.293127197500006</v>
      </c>
      <c r="D48" s="5">
        <v>18.798407916666662</v>
      </c>
      <c r="E48">
        <f t="shared" si="3"/>
        <v>-0.82290079133152161</v>
      </c>
      <c r="F48">
        <f t="shared" si="4"/>
        <v>-0.37492234236519623</v>
      </c>
      <c r="G48">
        <f t="shared" si="5"/>
        <v>-0.59891156684835889</v>
      </c>
      <c r="H48" s="6">
        <f t="shared" si="26"/>
        <v>-11.250102643667827</v>
      </c>
      <c r="I48" s="16">
        <f t="shared" si="6"/>
        <v>11.250102643667827</v>
      </c>
      <c r="J48" s="15">
        <v>0</v>
      </c>
      <c r="K48">
        <v>22.599974133</v>
      </c>
      <c r="L48" s="3">
        <v>31.152132047619041</v>
      </c>
      <c r="M48">
        <f t="shared" si="7"/>
        <v>0.24565189274999999</v>
      </c>
      <c r="N48">
        <f t="shared" si="8"/>
        <v>0.12576702815616236</v>
      </c>
      <c r="O48">
        <f t="shared" si="9"/>
        <v>0.18570946045308118</v>
      </c>
      <c r="P48" s="19">
        <f t="shared" si="27"/>
        <v>6.9766697492088783</v>
      </c>
      <c r="Q48" s="19">
        <f t="shared" si="10"/>
        <v>6.9766697492088783</v>
      </c>
      <c r="R48" s="15">
        <v>0</v>
      </c>
      <c r="S48">
        <v>0</v>
      </c>
      <c r="T48" s="3">
        <v>0</v>
      </c>
      <c r="U48">
        <f t="shared" si="11"/>
        <v>0</v>
      </c>
      <c r="V48">
        <f t="shared" si="12"/>
        <v>0</v>
      </c>
      <c r="W48">
        <f t="shared" si="13"/>
        <v>0</v>
      </c>
      <c r="X48" s="19">
        <f t="shared" si="28"/>
        <v>0</v>
      </c>
      <c r="Y48" s="8">
        <f t="shared" si="15"/>
        <v>0</v>
      </c>
      <c r="Z48" s="15">
        <v>0</v>
      </c>
      <c r="AA48">
        <v>0.79430928750000007</v>
      </c>
      <c r="AB48">
        <v>1.1520768452380949</v>
      </c>
      <c r="AC48" s="19">
        <f t="shared" si="16"/>
        <v>8.6337966032608709E-3</v>
      </c>
      <c r="AD48">
        <f t="shared" si="17"/>
        <v>5.2612876137955126E-3</v>
      </c>
      <c r="AE48" s="3">
        <f t="shared" si="18"/>
        <v>6.9475421085281918E-3</v>
      </c>
      <c r="AF48" s="6">
        <f t="shared" si="29"/>
        <v>0.14579672303117341</v>
      </c>
      <c r="AG48" s="8">
        <f t="shared" si="19"/>
        <v>0.14579672303117341</v>
      </c>
      <c r="AH48" s="15">
        <v>0</v>
      </c>
      <c r="AI48">
        <v>0.15306590250000002</v>
      </c>
      <c r="AJ48" s="3">
        <v>0.23456714285714278</v>
      </c>
      <c r="AK48" s="19">
        <f t="shared" si="20"/>
        <v>1.6637598097826089E-3</v>
      </c>
      <c r="AL48">
        <f t="shared" si="21"/>
        <v>1.1985476523109231E-3</v>
      </c>
      <c r="AM48" s="3">
        <f t="shared" si="22"/>
        <v>1.431153731046766E-3</v>
      </c>
      <c r="AN48" s="6">
        <f t="shared" si="23"/>
        <v>2.5208510307601462E-2</v>
      </c>
      <c r="AO48" s="8">
        <f t="shared" si="24"/>
        <v>2.5208510307601462E-2</v>
      </c>
      <c r="AP48" s="31">
        <v>0.29549999999999965</v>
      </c>
    </row>
    <row r="49" spans="1:42" x14ac:dyDescent="0.2">
      <c r="A49" t="s">
        <v>76</v>
      </c>
      <c r="B49" s="9">
        <v>120</v>
      </c>
      <c r="C49" s="1">
        <v>45.184123552499997</v>
      </c>
      <c r="D49" s="5">
        <v>20.043536190476186</v>
      </c>
      <c r="E49">
        <f t="shared" si="3"/>
        <v>-0.81321604834239136</v>
      </c>
      <c r="F49">
        <f t="shared" si="4"/>
        <v>-0.36971452002976196</v>
      </c>
      <c r="G49">
        <f t="shared" si="5"/>
        <v>-0.59146528418607669</v>
      </c>
      <c r="H49" s="6">
        <f t="shared" si="26"/>
        <v>-11.99953551029971</v>
      </c>
      <c r="I49" s="16">
        <f t="shared" si="6"/>
        <v>11.99953551029971</v>
      </c>
      <c r="J49" s="15">
        <v>0</v>
      </c>
      <c r="K49">
        <v>22.925970256500001</v>
      </c>
      <c r="L49" s="3">
        <v>32.792833898809519</v>
      </c>
      <c r="M49">
        <f t="shared" si="7"/>
        <v>0.24919532887500001</v>
      </c>
      <c r="N49">
        <f t="shared" si="8"/>
        <v>0.14510093591631645</v>
      </c>
      <c r="O49">
        <f t="shared" si="9"/>
        <v>0.19714813239565823</v>
      </c>
      <c r="P49" s="19">
        <f t="shared" si="27"/>
        <v>7.9992302324695386</v>
      </c>
      <c r="Q49" s="19">
        <f t="shared" si="10"/>
        <v>7.9992302324695386</v>
      </c>
      <c r="R49" s="15">
        <v>0</v>
      </c>
      <c r="S49">
        <v>0</v>
      </c>
      <c r="T49" s="3">
        <v>0</v>
      </c>
      <c r="U49">
        <f t="shared" si="11"/>
        <v>0</v>
      </c>
      <c r="V49">
        <f t="shared" si="12"/>
        <v>0</v>
      </c>
      <c r="W49">
        <f t="shared" si="13"/>
        <v>0</v>
      </c>
      <c r="X49" s="19">
        <f t="shared" si="28"/>
        <v>0</v>
      </c>
      <c r="Y49" s="8">
        <f t="shared" si="15"/>
        <v>0</v>
      </c>
      <c r="Z49" s="15">
        <v>0</v>
      </c>
      <c r="AA49">
        <v>0.7686665775</v>
      </c>
      <c r="AB49">
        <v>1.1901213095238092</v>
      </c>
      <c r="AC49" s="19">
        <f t="shared" si="16"/>
        <v>8.3550714945652173E-3</v>
      </c>
      <c r="AD49">
        <f t="shared" si="17"/>
        <v>6.1978637062324888E-3</v>
      </c>
      <c r="AE49" s="3">
        <f t="shared" si="18"/>
        <v>7.276467600398853E-3</v>
      </c>
      <c r="AF49" s="6">
        <f t="shared" si="29"/>
        <v>0.18549795792822438</v>
      </c>
      <c r="AG49" s="8">
        <f t="shared" si="19"/>
        <v>0.18549795792822438</v>
      </c>
      <c r="AH49" s="15">
        <v>0</v>
      </c>
      <c r="AI49">
        <v>0.18599746500000003</v>
      </c>
      <c r="AJ49" s="3">
        <v>0.25597220238095231</v>
      </c>
      <c r="AK49" s="19">
        <f t="shared" si="20"/>
        <v>2.021711576086957E-3</v>
      </c>
      <c r="AL49">
        <f t="shared" si="21"/>
        <v>1.0290402556022394E-3</v>
      </c>
      <c r="AM49" s="3">
        <f t="shared" si="22"/>
        <v>1.5253759158445983E-3</v>
      </c>
      <c r="AN49" s="6">
        <f t="shared" si="23"/>
        <v>2.9018781468098935E-2</v>
      </c>
      <c r="AO49" s="8">
        <f t="shared" si="24"/>
        <v>2.9018781468098935E-2</v>
      </c>
      <c r="AP49" s="31">
        <v>0.27360000000000007</v>
      </c>
    </row>
    <row r="50" spans="1:42" x14ac:dyDescent="0.2">
      <c r="A50" t="s">
        <v>77</v>
      </c>
      <c r="B50" s="9">
        <v>120</v>
      </c>
      <c r="C50" s="1">
        <v>46.4625707175</v>
      </c>
      <c r="D50" s="5">
        <v>20.18359797619047</v>
      </c>
      <c r="E50">
        <f t="shared" si="3"/>
        <v>-0.79931988350543481</v>
      </c>
      <c r="F50">
        <f t="shared" si="4"/>
        <v>-0.38645548148984604</v>
      </c>
      <c r="G50">
        <f t="shared" si="5"/>
        <v>-0.59288768249764046</v>
      </c>
      <c r="H50" s="6">
        <f t="shared" si="26"/>
        <v>-11.93244483613436</v>
      </c>
      <c r="I50" s="16">
        <f t="shared" si="6"/>
        <v>11.93244483613436</v>
      </c>
      <c r="J50" s="15">
        <v>0</v>
      </c>
      <c r="K50">
        <v>21.973826576250001</v>
      </c>
      <c r="L50" s="3">
        <v>30.925577666666658</v>
      </c>
      <c r="M50">
        <f t="shared" si="7"/>
        <v>0.23884594104619566</v>
      </c>
      <c r="N50">
        <f t="shared" si="8"/>
        <v>0.13164339838848024</v>
      </c>
      <c r="O50">
        <f t="shared" si="9"/>
        <v>0.18524466971733794</v>
      </c>
      <c r="P50" s="19">
        <f t="shared" si="27"/>
        <v>7.4562949812614301</v>
      </c>
      <c r="Q50" s="19">
        <f t="shared" si="10"/>
        <v>7.4562949812614301</v>
      </c>
      <c r="R50" s="15">
        <v>0</v>
      </c>
      <c r="S50">
        <v>0</v>
      </c>
      <c r="T50" s="3">
        <v>0</v>
      </c>
      <c r="U50">
        <f t="shared" si="11"/>
        <v>0</v>
      </c>
      <c r="V50">
        <f t="shared" si="12"/>
        <v>0</v>
      </c>
      <c r="W50">
        <f t="shared" si="13"/>
        <v>0</v>
      </c>
      <c r="X50" s="19">
        <f t="shared" si="28"/>
        <v>0</v>
      </c>
      <c r="Y50" s="8">
        <f t="shared" si="15"/>
        <v>0</v>
      </c>
      <c r="Z50" s="15">
        <v>0</v>
      </c>
      <c r="AA50">
        <v>0.75101525999999996</v>
      </c>
      <c r="AB50">
        <v>1.2956926785714282</v>
      </c>
      <c r="AC50" s="19">
        <f t="shared" si="16"/>
        <v>8.1632093478260868E-3</v>
      </c>
      <c r="AD50">
        <f t="shared" si="17"/>
        <v>8.0099620378151215E-3</v>
      </c>
      <c r="AE50" s="3">
        <f t="shared" si="18"/>
        <v>8.0865856928206033E-3</v>
      </c>
      <c r="AF50" s="6">
        <f t="shared" si="29"/>
        <v>0.23782056160048215</v>
      </c>
      <c r="AG50" s="8">
        <f t="shared" si="19"/>
        <v>0.23782056160048215</v>
      </c>
      <c r="AH50" s="15">
        <v>0</v>
      </c>
      <c r="AI50">
        <v>0.17783043750000002</v>
      </c>
      <c r="AJ50" s="3">
        <v>0.24450232142857134</v>
      </c>
      <c r="AK50" s="19">
        <f t="shared" si="20"/>
        <v>1.9329395380434785E-3</v>
      </c>
      <c r="AL50">
        <f t="shared" si="21"/>
        <v>9.8046888130251942E-4</v>
      </c>
      <c r="AM50" s="3">
        <f t="shared" si="22"/>
        <v>1.4567042096729991E-3</v>
      </c>
      <c r="AN50" s="6">
        <f t="shared" si="23"/>
        <v>2.749131369232255E-2</v>
      </c>
      <c r="AO50" s="8">
        <f t="shared" si="24"/>
        <v>2.749131369232255E-2</v>
      </c>
      <c r="AP50" s="31">
        <v>0.27580000000000027</v>
      </c>
    </row>
    <row r="51" spans="1:42" x14ac:dyDescent="0.2">
      <c r="A51" t="s">
        <v>78</v>
      </c>
      <c r="B51" s="9">
        <v>120</v>
      </c>
      <c r="C51" s="1">
        <v>46.438684357500009</v>
      </c>
      <c r="D51" s="5">
        <v>26.64921833333333</v>
      </c>
      <c r="E51">
        <f t="shared" si="3"/>
        <v>-0.79957951785326076</v>
      </c>
      <c r="F51">
        <f t="shared" si="4"/>
        <v>-0.29102155917892175</v>
      </c>
      <c r="G51">
        <f t="shared" si="5"/>
        <v>-0.54530053851609128</v>
      </c>
      <c r="H51" s="6">
        <f t="shared" si="26"/>
        <v>-10.779288420834831</v>
      </c>
      <c r="I51" s="16">
        <f t="shared" si="6"/>
        <v>10.779288420834831</v>
      </c>
      <c r="J51" s="15">
        <v>0</v>
      </c>
      <c r="K51">
        <v>21.137733722250001</v>
      </c>
      <c r="L51" s="3">
        <v>33.225716898809516</v>
      </c>
      <c r="M51">
        <f t="shared" si="7"/>
        <v>0.22975797524184785</v>
      </c>
      <c r="N51">
        <f t="shared" si="8"/>
        <v>0.17776445847881639</v>
      </c>
      <c r="O51">
        <f t="shared" si="9"/>
        <v>0.20376121686033211</v>
      </c>
      <c r="P51" s="19">
        <f t="shared" si="27"/>
        <v>8.0555657103598897</v>
      </c>
      <c r="Q51" s="19">
        <f t="shared" si="10"/>
        <v>8.0555657103598897</v>
      </c>
      <c r="R51" s="15">
        <v>0</v>
      </c>
      <c r="S51">
        <v>0.27249770249999999</v>
      </c>
      <c r="T51" s="3">
        <v>0</v>
      </c>
      <c r="U51">
        <f t="shared" si="11"/>
        <v>2.9619315489130436E-3</v>
      </c>
      <c r="V51">
        <f t="shared" si="12"/>
        <v>-4.0073191544117643E-3</v>
      </c>
      <c r="W51">
        <f t="shared" si="13"/>
        <v>-5.2269380274936033E-4</v>
      </c>
      <c r="X51" s="19">
        <f t="shared" si="28"/>
        <v>-4.0406467970963159E-2</v>
      </c>
      <c r="Y51" s="8">
        <f t="shared" si="15"/>
        <v>-4.0406467970963159E-2</v>
      </c>
      <c r="Z51" s="15">
        <v>0</v>
      </c>
      <c r="AA51">
        <v>0.71395627500000003</v>
      </c>
      <c r="AB51">
        <v>1.2121725595238093</v>
      </c>
      <c r="AC51" s="19">
        <f t="shared" si="16"/>
        <v>7.7603942934782611E-3</v>
      </c>
      <c r="AD51">
        <f t="shared" si="17"/>
        <v>7.3267100665266073E-3</v>
      </c>
      <c r="AE51" s="3">
        <f t="shared" si="18"/>
        <v>7.5435521800024342E-3</v>
      </c>
      <c r="AF51" s="6">
        <f t="shared" si="29"/>
        <v>0.21366092627489569</v>
      </c>
      <c r="AG51" s="8">
        <f t="shared" si="19"/>
        <v>0.21366092627489569</v>
      </c>
      <c r="AH51" s="15">
        <v>0</v>
      </c>
      <c r="AI51">
        <v>0.1453379625</v>
      </c>
      <c r="AJ51" s="3">
        <v>0.19264553571428567</v>
      </c>
      <c r="AK51" s="19">
        <f t="shared" si="20"/>
        <v>1.5797604619565218E-3</v>
      </c>
      <c r="AL51">
        <f t="shared" si="21"/>
        <v>6.9569960609243626E-4</v>
      </c>
      <c r="AM51" s="3">
        <f t="shared" si="22"/>
        <v>1.137730034024479E-3</v>
      </c>
      <c r="AN51" s="6">
        <f t="shared" si="23"/>
        <v>2.1089219126266483E-2</v>
      </c>
      <c r="AO51" s="8">
        <f t="shared" si="24"/>
        <v>2.1089219126266483E-2</v>
      </c>
      <c r="AP51" s="31">
        <v>0.28079999999999927</v>
      </c>
    </row>
    <row r="52" spans="1:42" x14ac:dyDescent="0.2">
      <c r="A52" t="s">
        <v>79</v>
      </c>
      <c r="B52" s="9">
        <v>120</v>
      </c>
      <c r="C52" s="1">
        <v>47.959859092500004</v>
      </c>
      <c r="D52" s="5">
        <v>28.235373630952374</v>
      </c>
      <c r="E52">
        <f t="shared" si="3"/>
        <v>-0.78304500986413028</v>
      </c>
      <c r="F52">
        <f t="shared" si="4"/>
        <v>-0.2900659626698181</v>
      </c>
      <c r="G52">
        <f t="shared" si="5"/>
        <v>-0.53655548626697414</v>
      </c>
      <c r="H52" s="6">
        <f t="shared" si="26"/>
        <v>-11.611238340394664</v>
      </c>
      <c r="I52" s="16">
        <f t="shared" si="6"/>
        <v>11.611238340394664</v>
      </c>
      <c r="J52" s="15">
        <v>0</v>
      </c>
      <c r="K52">
        <v>21.770511500250002</v>
      </c>
      <c r="L52" s="3">
        <v>33.852448964285706</v>
      </c>
      <c r="M52">
        <f t="shared" si="7"/>
        <v>0.2366359945679348</v>
      </c>
      <c r="N52">
        <f t="shared" si="8"/>
        <v>0.17767555094170154</v>
      </c>
      <c r="O52">
        <f t="shared" si="9"/>
        <v>0.20715577275481817</v>
      </c>
      <c r="P52" s="19">
        <f t="shared" si="27"/>
        <v>8.9656399317054198</v>
      </c>
      <c r="Q52" s="19">
        <f t="shared" si="10"/>
        <v>8.9656399317054198</v>
      </c>
      <c r="R52" s="15">
        <v>0</v>
      </c>
      <c r="S52">
        <v>0</v>
      </c>
      <c r="T52" s="3">
        <v>0</v>
      </c>
      <c r="U52">
        <f t="shared" si="11"/>
        <v>0</v>
      </c>
      <c r="V52">
        <f t="shared" si="12"/>
        <v>0</v>
      </c>
      <c r="W52">
        <f t="shared" si="13"/>
        <v>0</v>
      </c>
      <c r="X52" s="19">
        <f t="shared" si="28"/>
        <v>0</v>
      </c>
      <c r="Y52" s="8">
        <f t="shared" si="15"/>
        <v>0</v>
      </c>
      <c r="Z52" s="15">
        <v>0</v>
      </c>
      <c r="AA52">
        <v>0.78912805499999994</v>
      </c>
      <c r="AB52">
        <v>1.1512691071428569</v>
      </c>
      <c r="AC52" s="19">
        <f t="shared" si="16"/>
        <v>8.5774788586956523E-3</v>
      </c>
      <c r="AD52">
        <f t="shared" si="17"/>
        <v>5.3256037079831911E-3</v>
      </c>
      <c r="AE52" s="3">
        <f t="shared" si="18"/>
        <v>6.9515412833394217E-3</v>
      </c>
      <c r="AF52" s="6">
        <f t="shared" si="29"/>
        <v>0.17001791316320036</v>
      </c>
      <c r="AG52" s="8">
        <f t="shared" si="19"/>
        <v>0.17001791316320036</v>
      </c>
      <c r="AH52" s="15">
        <v>0</v>
      </c>
      <c r="AI52">
        <v>0.1760740875</v>
      </c>
      <c r="AJ52" s="3">
        <v>0.24959107142857137</v>
      </c>
      <c r="AK52" s="19">
        <f t="shared" si="20"/>
        <v>1.913848777173913E-3</v>
      </c>
      <c r="AL52">
        <f t="shared" si="21"/>
        <v>1.0811321165966378E-3</v>
      </c>
      <c r="AM52" s="3">
        <f t="shared" si="22"/>
        <v>1.4974904468852755E-3</v>
      </c>
      <c r="AN52" s="6">
        <f t="shared" si="23"/>
        <v>3.0387506941185524E-2</v>
      </c>
      <c r="AO52" s="8">
        <f t="shared" si="24"/>
        <v>3.0387506941185524E-2</v>
      </c>
      <c r="AP52" s="31">
        <v>0.25649999999999995</v>
      </c>
    </row>
    <row r="53" spans="1:42" x14ac:dyDescent="0.2">
      <c r="A53" t="s">
        <v>80</v>
      </c>
      <c r="B53" s="9">
        <v>120</v>
      </c>
      <c r="C53" s="1">
        <v>47.122694865000007</v>
      </c>
      <c r="D53" s="5">
        <v>20.674945059523804</v>
      </c>
      <c r="E53">
        <f t="shared" si="3"/>
        <v>-0.79214462103260874</v>
      </c>
      <c r="F53">
        <f t="shared" si="4"/>
        <v>-0.38893749713935594</v>
      </c>
      <c r="G53">
        <f t="shared" si="5"/>
        <v>-0.59054105908598231</v>
      </c>
      <c r="H53" s="6">
        <f t="shared" si="26"/>
        <v>-12.024735061804815</v>
      </c>
      <c r="I53" s="16">
        <f t="shared" si="6"/>
        <v>12.024735061804815</v>
      </c>
      <c r="J53" s="15">
        <v>0</v>
      </c>
      <c r="K53">
        <v>21.762168837750004</v>
      </c>
      <c r="L53" s="3">
        <v>34.544567428571419</v>
      </c>
      <c r="M53">
        <f t="shared" si="7"/>
        <v>0.23654531345380439</v>
      </c>
      <c r="N53">
        <f t="shared" si="8"/>
        <v>0.18797644986502082</v>
      </c>
      <c r="O53">
        <f t="shared" si="9"/>
        <v>0.21226088165941259</v>
      </c>
      <c r="P53" s="19">
        <f t="shared" si="27"/>
        <v>8.6440194376586099</v>
      </c>
      <c r="Q53" s="19">
        <f t="shared" si="10"/>
        <v>8.6440194376586099</v>
      </c>
      <c r="R53" s="15">
        <v>0</v>
      </c>
      <c r="S53">
        <v>0</v>
      </c>
      <c r="T53" s="3">
        <v>0</v>
      </c>
      <c r="U53">
        <f t="shared" si="11"/>
        <v>0</v>
      </c>
      <c r="V53">
        <f t="shared" si="12"/>
        <v>0</v>
      </c>
      <c r="W53">
        <f t="shared" si="13"/>
        <v>0</v>
      </c>
      <c r="X53" s="19">
        <f t="shared" si="28"/>
        <v>0</v>
      </c>
      <c r="Y53" s="8">
        <f t="shared" si="15"/>
        <v>0</v>
      </c>
      <c r="Z53" s="15">
        <v>0</v>
      </c>
      <c r="AA53">
        <v>0.76436352000000007</v>
      </c>
      <c r="AB53">
        <v>1.168150833333333</v>
      </c>
      <c r="AC53" s="19">
        <f t="shared" si="16"/>
        <v>8.3082991304347827E-3</v>
      </c>
      <c r="AD53">
        <f t="shared" si="17"/>
        <v>5.9380487254901901E-3</v>
      </c>
      <c r="AE53" s="3">
        <f t="shared" si="18"/>
        <v>7.1231739279624864E-3</v>
      </c>
      <c r="AF53" s="6">
        <f t="shared" si="29"/>
        <v>0.17837381863581364</v>
      </c>
      <c r="AG53" s="8">
        <f t="shared" si="19"/>
        <v>0.17837381863581364</v>
      </c>
      <c r="AH53" s="15">
        <v>0</v>
      </c>
      <c r="AI53">
        <v>0.16579944000000002</v>
      </c>
      <c r="AJ53" s="3">
        <v>0.26542273809523803</v>
      </c>
      <c r="AK53" s="19">
        <f t="shared" si="20"/>
        <v>1.8021678260869568E-3</v>
      </c>
      <c r="AL53">
        <f t="shared" si="21"/>
        <v>1.4650485014005589E-3</v>
      </c>
      <c r="AM53" s="3">
        <f t="shared" si="22"/>
        <v>1.6336081637437579E-3</v>
      </c>
      <c r="AN53" s="6">
        <f t="shared" si="23"/>
        <v>3.1191798997258931E-2</v>
      </c>
      <c r="AO53" s="8">
        <f t="shared" si="24"/>
        <v>3.1191798997258931E-2</v>
      </c>
      <c r="AP53" s="31">
        <v>0.27259999999999973</v>
      </c>
    </row>
    <row r="54" spans="1:42" x14ac:dyDescent="0.2">
      <c r="A54" t="s">
        <v>81</v>
      </c>
      <c r="B54" s="9">
        <v>120</v>
      </c>
      <c r="C54" s="1">
        <v>52.523558932500002</v>
      </c>
      <c r="D54" s="5">
        <v>22.669977380952375</v>
      </c>
      <c r="E54">
        <f t="shared" si="3"/>
        <v>-0.73343957682065208</v>
      </c>
      <c r="F54">
        <f t="shared" si="4"/>
        <v>-0.43902325811099452</v>
      </c>
      <c r="G54">
        <f t="shared" si="5"/>
        <v>-0.5862314174658233</v>
      </c>
      <c r="H54" s="6">
        <f t="shared" si="26"/>
        <v>-10.941563740958687</v>
      </c>
      <c r="I54" s="16">
        <f t="shared" si="6"/>
        <v>10.941563740958687</v>
      </c>
      <c r="J54" s="15">
        <v>0</v>
      </c>
      <c r="K54">
        <v>17.66044173825</v>
      </c>
      <c r="L54" s="3">
        <v>29.079847654761895</v>
      </c>
      <c r="M54">
        <f t="shared" si="7"/>
        <v>0.19196132324184784</v>
      </c>
      <c r="N54">
        <f t="shared" si="8"/>
        <v>0.16793243994870433</v>
      </c>
      <c r="O54">
        <f t="shared" si="9"/>
        <v>0.17994688159527608</v>
      </c>
      <c r="P54" s="19">
        <f t="shared" si="27"/>
        <v>6.7169943534939094</v>
      </c>
      <c r="Q54" s="19">
        <f t="shared" si="10"/>
        <v>6.7169943534939094</v>
      </c>
      <c r="R54" s="15">
        <v>0</v>
      </c>
      <c r="S54">
        <v>0</v>
      </c>
      <c r="T54" s="3">
        <v>0</v>
      </c>
      <c r="U54">
        <f t="shared" si="11"/>
        <v>0</v>
      </c>
      <c r="V54">
        <f t="shared" si="12"/>
        <v>0</v>
      </c>
      <c r="W54">
        <f t="shared" si="13"/>
        <v>0</v>
      </c>
      <c r="X54" s="19">
        <f t="shared" si="28"/>
        <v>0</v>
      </c>
      <c r="Y54" s="8">
        <f t="shared" si="15"/>
        <v>0</v>
      </c>
      <c r="Z54" s="15">
        <v>0</v>
      </c>
      <c r="AA54">
        <v>0.79826107499999999</v>
      </c>
      <c r="AB54">
        <v>1.3978715476190473</v>
      </c>
      <c r="AC54" s="19">
        <f t="shared" si="16"/>
        <v>8.6767508152173906E-3</v>
      </c>
      <c r="AD54">
        <f t="shared" si="17"/>
        <v>8.8178010679271657E-3</v>
      </c>
      <c r="AE54" s="3">
        <f t="shared" si="18"/>
        <v>8.7472759415722773E-3</v>
      </c>
      <c r="AF54" s="6">
        <f t="shared" si="29"/>
        <v>0.2427909737852296</v>
      </c>
      <c r="AG54" s="8">
        <f t="shared" si="19"/>
        <v>0.2427909737852296</v>
      </c>
      <c r="AH54" s="15">
        <v>0</v>
      </c>
      <c r="AI54">
        <v>0.16377963750000002</v>
      </c>
      <c r="AJ54" s="3">
        <v>0.28319297619047612</v>
      </c>
      <c r="AK54" s="19">
        <f t="shared" si="20"/>
        <v>1.7802134510869567E-3</v>
      </c>
      <c r="AL54">
        <f t="shared" si="21"/>
        <v>1.7560785101540604E-3</v>
      </c>
      <c r="AM54" s="3">
        <f t="shared" si="22"/>
        <v>1.7681459806205085E-3</v>
      </c>
      <c r="AN54" s="6">
        <f t="shared" si="23"/>
        <v>3.0945359610144718E-2</v>
      </c>
      <c r="AO54" s="8">
        <f t="shared" si="24"/>
        <v>3.0945359610144718E-2</v>
      </c>
      <c r="AP54" s="31">
        <v>0.29739999999999966</v>
      </c>
    </row>
    <row r="55" spans="1:42" x14ac:dyDescent="0.2">
      <c r="A55" t="s">
        <v>82</v>
      </c>
      <c r="B55" s="9">
        <v>120</v>
      </c>
      <c r="C55" s="1">
        <v>52.336332022500002</v>
      </c>
      <c r="D55" s="5">
        <v>24.719935892857137</v>
      </c>
      <c r="E55">
        <f t="shared" si="3"/>
        <v>-0.7354746519293478</v>
      </c>
      <c r="F55">
        <f t="shared" si="4"/>
        <v>-0.40612347249474801</v>
      </c>
      <c r="G55">
        <f t="shared" si="5"/>
        <v>-0.5707990622120479</v>
      </c>
      <c r="H55" s="6">
        <f t="shared" si="26"/>
        <v>-9.3988727059846067</v>
      </c>
      <c r="I55" s="16">
        <f t="shared" si="6"/>
        <v>9.3988727059846067</v>
      </c>
      <c r="J55" s="15">
        <v>0</v>
      </c>
      <c r="K55">
        <v>18.632669280750001</v>
      </c>
      <c r="L55" s="3">
        <v>28.399368696428564</v>
      </c>
      <c r="M55">
        <f t="shared" si="7"/>
        <v>0.20252901392119566</v>
      </c>
      <c r="N55">
        <f t="shared" si="8"/>
        <v>0.14362793258350828</v>
      </c>
      <c r="O55">
        <f t="shared" si="9"/>
        <v>0.17307847325235198</v>
      </c>
      <c r="P55" s="19">
        <f t="shared" si="27"/>
        <v>5.6997515525390723</v>
      </c>
      <c r="Q55" s="19">
        <f t="shared" si="10"/>
        <v>5.6997515525390723</v>
      </c>
      <c r="R55" s="15">
        <v>0</v>
      </c>
      <c r="S55">
        <v>0</v>
      </c>
      <c r="T55" s="3">
        <v>0</v>
      </c>
      <c r="U55">
        <f t="shared" si="11"/>
        <v>0</v>
      </c>
      <c r="V55">
        <f t="shared" si="12"/>
        <v>0</v>
      </c>
      <c r="W55">
        <f t="shared" si="13"/>
        <v>0</v>
      </c>
      <c r="X55" s="19">
        <f t="shared" si="28"/>
        <v>0</v>
      </c>
      <c r="Y55" s="8">
        <f t="shared" si="15"/>
        <v>0</v>
      </c>
      <c r="Z55" s="15">
        <v>0</v>
      </c>
      <c r="AA55">
        <v>0.78254174250000008</v>
      </c>
      <c r="AB55">
        <v>1.472587321428571</v>
      </c>
      <c r="AC55" s="19">
        <f t="shared" si="16"/>
        <v>8.5058885054347839E-3</v>
      </c>
      <c r="AD55">
        <f t="shared" si="17"/>
        <v>1.0147729101890749E-2</v>
      </c>
      <c r="AE55" s="3">
        <f t="shared" si="18"/>
        <v>9.3268088036627672E-3</v>
      </c>
      <c r="AF55" s="6">
        <f t="shared" si="29"/>
        <v>0.24650362875977228</v>
      </c>
      <c r="AG55" s="8">
        <f t="shared" si="19"/>
        <v>0.24650362875977228</v>
      </c>
      <c r="AH55" s="15">
        <v>0</v>
      </c>
      <c r="AI55">
        <v>0.1920568725</v>
      </c>
      <c r="AJ55" s="3">
        <v>0.23650571428571424</v>
      </c>
      <c r="AK55" s="19">
        <f t="shared" si="20"/>
        <v>2.0875747010869567E-3</v>
      </c>
      <c r="AL55">
        <f t="shared" si="21"/>
        <v>6.5365943802520932E-4</v>
      </c>
      <c r="AM55" s="3">
        <f t="shared" si="22"/>
        <v>1.3706170695560831E-3</v>
      </c>
      <c r="AN55" s="6">
        <f t="shared" si="23"/>
        <v>2.1162928450411643E-2</v>
      </c>
      <c r="AO55" s="8">
        <f t="shared" si="24"/>
        <v>2.1162928450411643E-2</v>
      </c>
      <c r="AP55" s="31">
        <v>0.3371000000000004</v>
      </c>
    </row>
    <row r="56" spans="1:42" x14ac:dyDescent="0.2">
      <c r="A56" t="s">
        <v>83</v>
      </c>
      <c r="B56" s="9">
        <v>120</v>
      </c>
      <c r="C56" s="1">
        <v>52.366014337499998</v>
      </c>
      <c r="D56" s="5">
        <v>25.231153333333324</v>
      </c>
      <c r="E56">
        <f t="shared" si="3"/>
        <v>-0.73515201807065222</v>
      </c>
      <c r="F56">
        <f t="shared" si="4"/>
        <v>-0.39904207359068639</v>
      </c>
      <c r="G56">
        <f t="shared" si="5"/>
        <v>-0.56709704583066933</v>
      </c>
      <c r="H56" s="6">
        <f t="shared" si="26"/>
        <v>-9.4161263553750079</v>
      </c>
      <c r="I56" s="16">
        <f t="shared" si="6"/>
        <v>9.4161263553750079</v>
      </c>
      <c r="J56" s="15">
        <v>0</v>
      </c>
      <c r="K56">
        <v>18.365844588750001</v>
      </c>
      <c r="L56" s="3">
        <v>29.276556113095229</v>
      </c>
      <c r="M56">
        <f t="shared" si="7"/>
        <v>0.19962874552989132</v>
      </c>
      <c r="N56">
        <f t="shared" si="8"/>
        <v>0.16045164006390042</v>
      </c>
      <c r="O56">
        <f t="shared" si="9"/>
        <v>0.18004019279689587</v>
      </c>
      <c r="P56" s="19">
        <f t="shared" si="27"/>
        <v>5.9786718249612534</v>
      </c>
      <c r="Q56" s="19">
        <f t="shared" si="10"/>
        <v>5.9786718249612534</v>
      </c>
      <c r="R56" s="15">
        <v>0</v>
      </c>
      <c r="S56">
        <v>0</v>
      </c>
      <c r="T56" s="3">
        <v>0</v>
      </c>
      <c r="U56">
        <f t="shared" si="11"/>
        <v>0</v>
      </c>
      <c r="V56">
        <f t="shared" si="12"/>
        <v>0</v>
      </c>
      <c r="W56">
        <f t="shared" si="13"/>
        <v>0</v>
      </c>
      <c r="X56" s="19">
        <f t="shared" si="28"/>
        <v>0</v>
      </c>
      <c r="Y56" s="8">
        <f t="shared" si="15"/>
        <v>0</v>
      </c>
      <c r="Z56" s="15">
        <v>0</v>
      </c>
      <c r="AA56">
        <v>0.78956714250000004</v>
      </c>
      <c r="AB56">
        <v>1.4830879166666664</v>
      </c>
      <c r="AC56" s="19">
        <f t="shared" si="16"/>
        <v>8.5822515489130443E-3</v>
      </c>
      <c r="AD56">
        <f t="shared" si="17"/>
        <v>1.0198834914215681E-2</v>
      </c>
      <c r="AE56" s="3">
        <f t="shared" si="18"/>
        <v>9.3905432315643626E-3</v>
      </c>
      <c r="AF56" s="6">
        <f t="shared" si="29"/>
        <v>0.24982010687387723</v>
      </c>
      <c r="AG56" s="8">
        <f t="shared" si="19"/>
        <v>0.24982010687387723</v>
      </c>
      <c r="AH56" s="15">
        <v>0</v>
      </c>
      <c r="AI56">
        <v>0.17554718250000004</v>
      </c>
      <c r="AJ56" s="3">
        <v>0.23852505952380948</v>
      </c>
      <c r="AK56" s="19">
        <f t="shared" si="20"/>
        <v>1.908121548913044E-3</v>
      </c>
      <c r="AL56">
        <f t="shared" si="21"/>
        <v>9.261452503501388E-4</v>
      </c>
      <c r="AM56" s="3">
        <f t="shared" si="22"/>
        <v>1.4171333996315914E-3</v>
      </c>
      <c r="AN56" s="6">
        <f t="shared" si="23"/>
        <v>2.2064431248600271E-2</v>
      </c>
      <c r="AO56" s="8">
        <f t="shared" si="24"/>
        <v>2.2064431248600271E-2</v>
      </c>
      <c r="AP56" s="31">
        <v>0.33429999999999982</v>
      </c>
    </row>
    <row r="57" spans="1:42" x14ac:dyDescent="0.2">
      <c r="A57" t="s">
        <v>84</v>
      </c>
      <c r="B57" s="9">
        <v>120</v>
      </c>
      <c r="C57" s="1">
        <v>56.102824597500003</v>
      </c>
      <c r="D57" s="5">
        <v>24.92849386904761</v>
      </c>
      <c r="E57">
        <f t="shared" si="3"/>
        <v>-0.69453451524456522</v>
      </c>
      <c r="F57">
        <f t="shared" si="4"/>
        <v>-0.4584460401242999</v>
      </c>
      <c r="G57">
        <f t="shared" si="5"/>
        <v>-0.57649027768443251</v>
      </c>
      <c r="H57" s="6">
        <f t="shared" si="26"/>
        <v>-10.139260058625728</v>
      </c>
      <c r="I57" s="16">
        <f t="shared" si="6"/>
        <v>10.139260058625728</v>
      </c>
      <c r="J57" s="15">
        <v>0</v>
      </c>
      <c r="K57">
        <v>17.288736606000001</v>
      </c>
      <c r="L57" s="3">
        <v>30.349660404761895</v>
      </c>
      <c r="M57">
        <f t="shared" si="7"/>
        <v>0.18792105006521739</v>
      </c>
      <c r="N57">
        <f t="shared" si="8"/>
        <v>0.19207240880532198</v>
      </c>
      <c r="O57">
        <f t="shared" si="9"/>
        <v>0.18999672943526968</v>
      </c>
      <c r="P57" s="19">
        <f t="shared" si="27"/>
        <v>6.6831429883502285</v>
      </c>
      <c r="Q57" s="19">
        <f t="shared" si="10"/>
        <v>6.6831429883502285</v>
      </c>
      <c r="R57" s="15">
        <v>0</v>
      </c>
      <c r="S57">
        <v>0.32035824000000002</v>
      </c>
      <c r="T57" s="3">
        <v>0</v>
      </c>
      <c r="U57">
        <f t="shared" si="11"/>
        <v>3.4821547826086956E-3</v>
      </c>
      <c r="V57">
        <f t="shared" si="12"/>
        <v>-4.7111505882352946E-3</v>
      </c>
      <c r="W57">
        <f t="shared" si="13"/>
        <v>-6.1449790281329947E-4</v>
      </c>
      <c r="X57" s="19">
        <f t="shared" si="28"/>
        <v>-4.2265309380458721E-2</v>
      </c>
      <c r="Y57" s="8">
        <f t="shared" si="15"/>
        <v>-4.2265309380458721E-2</v>
      </c>
      <c r="Z57" s="15">
        <v>0</v>
      </c>
      <c r="AA57">
        <v>0.8302266450000001</v>
      </c>
      <c r="AB57">
        <v>1.403929583333333</v>
      </c>
      <c r="AC57" s="19">
        <f t="shared" si="16"/>
        <v>9.0242026630434798E-3</v>
      </c>
      <c r="AD57">
        <f t="shared" si="17"/>
        <v>8.4368079166666603E-3</v>
      </c>
      <c r="AE57" s="3">
        <f t="shared" si="18"/>
        <v>8.73050528985507E-3</v>
      </c>
      <c r="AF57" s="6">
        <f t="shared" si="29"/>
        <v>0.21890433967863332</v>
      </c>
      <c r="AG57" s="8">
        <f t="shared" si="19"/>
        <v>0.21890433967863332</v>
      </c>
      <c r="AH57" s="15">
        <v>0</v>
      </c>
      <c r="AI57">
        <v>0.15148518750000001</v>
      </c>
      <c r="AJ57" s="3">
        <v>0.32996101190476179</v>
      </c>
      <c r="AK57" s="19">
        <f t="shared" si="20"/>
        <v>1.646578125E-3</v>
      </c>
      <c r="AL57">
        <f t="shared" si="21"/>
        <v>2.6246444765406145E-3</v>
      </c>
      <c r="AM57" s="3">
        <f t="shared" si="22"/>
        <v>2.135611300770307E-3</v>
      </c>
      <c r="AN57" s="6">
        <f t="shared" si="23"/>
        <v>3.5221155173929111E-2</v>
      </c>
      <c r="AO57" s="8">
        <f t="shared" si="24"/>
        <v>3.5221155173929111E-2</v>
      </c>
      <c r="AP57" s="31">
        <v>0.31559999999999988</v>
      </c>
    </row>
    <row r="58" spans="1:42" x14ac:dyDescent="0.2">
      <c r="A58" t="s">
        <v>85</v>
      </c>
      <c r="B58" s="9">
        <v>120</v>
      </c>
      <c r="C58" s="1">
        <v>53.835552382499998</v>
      </c>
      <c r="D58" s="5">
        <v>23.465437857142849</v>
      </c>
      <c r="E58">
        <f t="shared" si="3"/>
        <v>-0.71917877845108702</v>
      </c>
      <c r="F58">
        <f t="shared" si="4"/>
        <v>-0.44661933125525222</v>
      </c>
      <c r="G58">
        <f t="shared" si="5"/>
        <v>-0.58289905485316962</v>
      </c>
      <c r="H58" s="6">
        <f t="shared" si="26"/>
        <v>-7.7238576312980651</v>
      </c>
      <c r="I58" s="16">
        <f t="shared" si="6"/>
        <v>7.7238576312980651</v>
      </c>
      <c r="J58" s="15">
        <v>0</v>
      </c>
      <c r="K58">
        <v>17.308960976249999</v>
      </c>
      <c r="L58" s="3">
        <v>27.269730815476183</v>
      </c>
      <c r="M58">
        <f t="shared" si="7"/>
        <v>0.18814088017663042</v>
      </c>
      <c r="N58">
        <f t="shared" si="8"/>
        <v>0.14648190940038508</v>
      </c>
      <c r="O58">
        <f t="shared" si="9"/>
        <v>0.16731139478850776</v>
      </c>
      <c r="P58" s="19">
        <f t="shared" si="27"/>
        <v>4.4339090641614192</v>
      </c>
      <c r="Q58" s="19">
        <f t="shared" si="10"/>
        <v>4.4339090641614192</v>
      </c>
      <c r="R58" s="15">
        <v>0</v>
      </c>
      <c r="S58">
        <v>0.4765855725</v>
      </c>
      <c r="T58" s="3">
        <v>0</v>
      </c>
      <c r="U58">
        <f t="shared" si="11"/>
        <v>5.1802779619565219E-3</v>
      </c>
      <c r="V58">
        <f t="shared" si="12"/>
        <v>-7.008611360294118E-3</v>
      </c>
      <c r="W58">
        <f t="shared" si="13"/>
        <v>-9.1416669916879805E-4</v>
      </c>
      <c r="X58" s="19">
        <f t="shared" si="28"/>
        <v>-4.7371340936819259E-2</v>
      </c>
      <c r="Y58" s="8">
        <f t="shared" si="15"/>
        <v>-4.7371340936819259E-2</v>
      </c>
      <c r="Z58" s="15">
        <v>0</v>
      </c>
      <c r="AA58">
        <v>0.85586935500000005</v>
      </c>
      <c r="AB58">
        <v>1.5106317857142852</v>
      </c>
      <c r="AC58" s="19">
        <f t="shared" si="16"/>
        <v>9.3029277717391317E-3</v>
      </c>
      <c r="AD58">
        <f t="shared" si="17"/>
        <v>9.628859275210077E-3</v>
      </c>
      <c r="AE58" s="3">
        <f t="shared" si="18"/>
        <v>9.4658935234746035E-3</v>
      </c>
      <c r="AF58" s="6">
        <f t="shared" si="29"/>
        <v>0.18822516373248391</v>
      </c>
      <c r="AG58" s="8">
        <f t="shared" si="19"/>
        <v>0.18822516373248391</v>
      </c>
      <c r="AH58" s="15">
        <v>0</v>
      </c>
      <c r="AI58">
        <v>0.17036595000000002</v>
      </c>
      <c r="AJ58" s="3">
        <v>0.29425898809523798</v>
      </c>
      <c r="AK58" s="19">
        <f t="shared" si="20"/>
        <v>1.8518038043478264E-3</v>
      </c>
      <c r="AL58">
        <f t="shared" si="21"/>
        <v>1.8219564425770289E-3</v>
      </c>
      <c r="AM58" s="3">
        <f t="shared" si="22"/>
        <v>1.8368801234624277E-3</v>
      </c>
      <c r="AN58" s="6">
        <f t="shared" si="23"/>
        <v>2.2823846317722499E-2</v>
      </c>
      <c r="AO58" s="8">
        <f t="shared" si="24"/>
        <v>2.2823846317722499E-2</v>
      </c>
      <c r="AP58" s="31">
        <v>0.41889999999999983</v>
      </c>
    </row>
    <row r="59" spans="1:42" x14ac:dyDescent="0.2">
      <c r="A59" t="s">
        <v>86</v>
      </c>
      <c r="B59" s="9">
        <v>120</v>
      </c>
      <c r="C59" s="1">
        <v>53.156196202499999</v>
      </c>
      <c r="D59" s="5">
        <v>30.090909583333328</v>
      </c>
      <c r="E59">
        <f t="shared" si="3"/>
        <v>-0.72656308475543485</v>
      </c>
      <c r="F59">
        <f t="shared" si="4"/>
        <v>-0.33919539145833338</v>
      </c>
      <c r="G59">
        <f t="shared" si="5"/>
        <v>-0.53287923810688409</v>
      </c>
      <c r="H59" s="6">
        <f t="shared" si="26"/>
        <v>-9.6916013058611874</v>
      </c>
      <c r="I59" s="16">
        <f t="shared" si="6"/>
        <v>9.6916013058611874</v>
      </c>
      <c r="J59" s="15">
        <v>0</v>
      </c>
      <c r="K59">
        <v>16.673153494499999</v>
      </c>
      <c r="L59" s="3">
        <v>28.980713958333325</v>
      </c>
      <c r="M59">
        <f t="shared" si="7"/>
        <v>0.18122992928804346</v>
      </c>
      <c r="N59">
        <f t="shared" si="8"/>
        <v>0.18099353623284303</v>
      </c>
      <c r="O59">
        <f t="shared" si="9"/>
        <v>0.18111173276044323</v>
      </c>
      <c r="P59" s="19">
        <f t="shared" si="27"/>
        <v>6.5876979586094997</v>
      </c>
      <c r="Q59" s="19">
        <f t="shared" si="10"/>
        <v>6.5876979586094997</v>
      </c>
      <c r="R59" s="15">
        <v>0</v>
      </c>
      <c r="S59">
        <v>0.41028335999999999</v>
      </c>
      <c r="T59" s="3">
        <v>0</v>
      </c>
      <c r="U59">
        <f t="shared" si="11"/>
        <v>4.4596017391304345E-3</v>
      </c>
      <c r="V59">
        <f t="shared" si="12"/>
        <v>-6.0335788235294117E-3</v>
      </c>
      <c r="W59">
        <f t="shared" si="13"/>
        <v>-7.8698854219948862E-4</v>
      </c>
      <c r="X59" s="19">
        <f t="shared" si="28"/>
        <v>-5.597376524766684E-2</v>
      </c>
      <c r="Y59" s="8">
        <f t="shared" si="15"/>
        <v>-5.597376524766684E-2</v>
      </c>
      <c r="Z59" s="15">
        <v>0</v>
      </c>
      <c r="AA59">
        <v>0.83681295750000007</v>
      </c>
      <c r="AB59">
        <v>1.3413298809523806</v>
      </c>
      <c r="AC59" s="19">
        <f t="shared" si="16"/>
        <v>9.0957930163043481E-3</v>
      </c>
      <c r="AD59">
        <f t="shared" si="17"/>
        <v>7.4193665213585372E-3</v>
      </c>
      <c r="AE59" s="3">
        <f t="shared" si="18"/>
        <v>8.2575797688314422E-3</v>
      </c>
      <c r="AF59" s="6">
        <f t="shared" si="29"/>
        <v>0.19906527176067215</v>
      </c>
      <c r="AG59" s="8">
        <f t="shared" si="19"/>
        <v>0.19906527176067215</v>
      </c>
      <c r="AH59" s="15">
        <v>0</v>
      </c>
      <c r="AI59">
        <v>0.19820409750000001</v>
      </c>
      <c r="AJ59" s="3">
        <v>0.27899273809523806</v>
      </c>
      <c r="AK59" s="19">
        <f t="shared" si="20"/>
        <v>2.1543923641304348E-3</v>
      </c>
      <c r="AL59">
        <f t="shared" si="21"/>
        <v>1.1880682440476183E-3</v>
      </c>
      <c r="AM59" s="3">
        <f t="shared" si="22"/>
        <v>1.6712303040890266E-3</v>
      </c>
      <c r="AN59" s="6">
        <f t="shared" si="23"/>
        <v>2.8501659848603162E-2</v>
      </c>
      <c r="AO59" s="8">
        <f t="shared" si="24"/>
        <v>2.8501659848603162E-2</v>
      </c>
      <c r="AP59" s="31">
        <v>0.30520000000000014</v>
      </c>
    </row>
    <row r="60" spans="1:42" x14ac:dyDescent="0.2">
      <c r="A60" t="s">
        <v>87</v>
      </c>
      <c r="B60" s="9">
        <v>120</v>
      </c>
      <c r="C60" s="1">
        <v>51.2535422475</v>
      </c>
      <c r="D60" s="5">
        <v>28.341187321428563</v>
      </c>
      <c r="E60">
        <f t="shared" si="3"/>
        <v>-0.74724410600543467</v>
      </c>
      <c r="F60">
        <f t="shared" si="4"/>
        <v>-0.33694639597163878</v>
      </c>
      <c r="G60">
        <f t="shared" si="5"/>
        <v>-0.54209525098853673</v>
      </c>
      <c r="H60" s="6">
        <f t="shared" si="26"/>
        <v>-10.175963662975509</v>
      </c>
      <c r="I60" s="16">
        <f t="shared" si="6"/>
        <v>10.175963662975509</v>
      </c>
      <c r="J60" s="15">
        <v>0</v>
      </c>
      <c r="K60">
        <v>17.963139879</v>
      </c>
      <c r="L60" s="3">
        <v>30.25284491666666</v>
      </c>
      <c r="M60">
        <f t="shared" si="7"/>
        <v>0.19525152042391306</v>
      </c>
      <c r="N60">
        <f t="shared" si="8"/>
        <v>0.18073095643627443</v>
      </c>
      <c r="O60">
        <f t="shared" si="9"/>
        <v>0.18799123843009374</v>
      </c>
      <c r="P60" s="19">
        <f t="shared" si="27"/>
        <v>7.0576140800141616</v>
      </c>
      <c r="Q60" s="19">
        <f t="shared" si="10"/>
        <v>7.0576140800141616</v>
      </c>
      <c r="R60" s="15">
        <v>0</v>
      </c>
      <c r="S60">
        <v>0.75645994500000002</v>
      </c>
      <c r="T60" s="3">
        <v>0</v>
      </c>
      <c r="U60">
        <f t="shared" si="11"/>
        <v>8.22239070652174E-3</v>
      </c>
      <c r="V60">
        <f t="shared" si="12"/>
        <v>-1.1124410955882354E-2</v>
      </c>
      <c r="W60">
        <f t="shared" si="13"/>
        <v>-1.4510101246803069E-3</v>
      </c>
      <c r="X60" s="19">
        <f t="shared" si="28"/>
        <v>-0.10651720452123005</v>
      </c>
      <c r="Y60" s="8">
        <f t="shared" si="15"/>
        <v>-0.10651720452123005</v>
      </c>
      <c r="Z60" s="15">
        <v>0</v>
      </c>
      <c r="AA60">
        <v>0.81775655999999997</v>
      </c>
      <c r="AB60">
        <v>1.2957734523809521</v>
      </c>
      <c r="AC60" s="19">
        <f t="shared" si="16"/>
        <v>8.8886582608695645E-3</v>
      </c>
      <c r="AD60">
        <f t="shared" si="17"/>
        <v>7.0296601820728256E-3</v>
      </c>
      <c r="AE60" s="3">
        <f t="shared" si="18"/>
        <v>7.9591592214711959E-3</v>
      </c>
      <c r="AF60" s="6">
        <f t="shared" si="29"/>
        <v>0.19466873705093521</v>
      </c>
      <c r="AG60" s="8">
        <f t="shared" si="19"/>
        <v>0.19466873705093521</v>
      </c>
      <c r="AH60" s="15">
        <v>0</v>
      </c>
      <c r="AI60">
        <v>0.18915889500000002</v>
      </c>
      <c r="AJ60" s="3">
        <v>0.23464791666666659</v>
      </c>
      <c r="AK60" s="19">
        <f t="shared" si="20"/>
        <v>2.0560749456521739E-3</v>
      </c>
      <c r="AL60">
        <f t="shared" si="21"/>
        <v>6.6895620098039081E-4</v>
      </c>
      <c r="AM60" s="3">
        <f t="shared" si="22"/>
        <v>1.3625155733162824E-3</v>
      </c>
      <c r="AN60" s="6">
        <f t="shared" si="23"/>
        <v>2.3983277379967846E-2</v>
      </c>
      <c r="AO60" s="8">
        <f t="shared" si="24"/>
        <v>2.3983277379967846E-2</v>
      </c>
      <c r="AP60" s="31">
        <v>0.29570000000000007</v>
      </c>
    </row>
    <row r="61" spans="1:42" x14ac:dyDescent="0.2">
      <c r="A61" t="s">
        <v>88</v>
      </c>
      <c r="B61" s="9">
        <v>120</v>
      </c>
      <c r="C61" s="1">
        <v>52.721675212500003</v>
      </c>
      <c r="D61" s="5">
        <v>23.729002797619039</v>
      </c>
      <c r="E61">
        <f t="shared" si="3"/>
        <v>-0.73128613899456518</v>
      </c>
      <c r="F61">
        <f t="shared" si="4"/>
        <v>-0.4263628296306024</v>
      </c>
      <c r="G61">
        <f t="shared" si="5"/>
        <v>-0.57882448431258382</v>
      </c>
      <c r="H61" s="6">
        <f t="shared" si="26"/>
        <v>-11.136592929158754</v>
      </c>
      <c r="I61" s="16">
        <f t="shared" si="6"/>
        <v>11.136592929158754</v>
      </c>
      <c r="J61" s="15">
        <v>0</v>
      </c>
      <c r="K61">
        <v>18.43956738</v>
      </c>
      <c r="L61" s="3">
        <v>30.955625523809513</v>
      </c>
      <c r="M61">
        <f t="shared" si="7"/>
        <v>0.20043008021739131</v>
      </c>
      <c r="N61">
        <f t="shared" si="8"/>
        <v>0.18405967858543401</v>
      </c>
      <c r="O61">
        <f t="shared" si="9"/>
        <v>0.19224487940141266</v>
      </c>
      <c r="P61" s="19">
        <f t="shared" si="27"/>
        <v>7.3974252580957378</v>
      </c>
      <c r="Q61" s="19">
        <f t="shared" si="10"/>
        <v>7.3974252580957378</v>
      </c>
      <c r="R61" s="15">
        <v>0</v>
      </c>
      <c r="S61">
        <v>0.45752917500000001</v>
      </c>
      <c r="T61" s="3">
        <v>0</v>
      </c>
      <c r="U61">
        <f t="shared" si="11"/>
        <v>4.9731432065217391E-3</v>
      </c>
      <c r="V61">
        <f t="shared" si="12"/>
        <v>-6.7283702205882352E-3</v>
      </c>
      <c r="W61">
        <f t="shared" si="13"/>
        <v>-8.7761350703324803E-4</v>
      </c>
      <c r="X61" s="19">
        <f t="shared" si="28"/>
        <v>-6.6032558232675717E-2</v>
      </c>
      <c r="Y61" s="8">
        <f t="shared" si="15"/>
        <v>-6.6032558232675717E-2</v>
      </c>
      <c r="Z61" s="15">
        <v>0</v>
      </c>
      <c r="AA61">
        <v>0.92585990250000005</v>
      </c>
      <c r="AB61">
        <v>1.1983602380952378</v>
      </c>
      <c r="AC61" s="19">
        <f t="shared" si="16"/>
        <v>1.0063694592391304E-2</v>
      </c>
      <c r="AD61">
        <f t="shared" si="17"/>
        <v>4.0073578764005559E-3</v>
      </c>
      <c r="AE61" s="3">
        <f t="shared" si="18"/>
        <v>7.03552623439593E-3</v>
      </c>
      <c r="AF61" s="6">
        <f t="shared" si="29"/>
        <v>0.11374321919913294</v>
      </c>
      <c r="AG61" s="8">
        <f t="shared" si="19"/>
        <v>0.11374321919913294</v>
      </c>
      <c r="AH61" s="15">
        <v>0</v>
      </c>
      <c r="AI61">
        <v>0.1794111525</v>
      </c>
      <c r="AJ61" s="3">
        <v>0.27907351190476182</v>
      </c>
      <c r="AK61" s="19">
        <f t="shared" si="20"/>
        <v>1.950121222826087E-3</v>
      </c>
      <c r="AL61">
        <f t="shared" si="21"/>
        <v>1.4656229324229678E-3</v>
      </c>
      <c r="AM61" s="3">
        <f t="shared" si="22"/>
        <v>1.7078720776245275E-3</v>
      </c>
      <c r="AN61" s="6">
        <f t="shared" si="23"/>
        <v>3.0812568399815724E-2</v>
      </c>
      <c r="AO61" s="8">
        <f t="shared" si="24"/>
        <v>3.0812568399815724E-2</v>
      </c>
      <c r="AP61" s="31">
        <v>0.28849999999999998</v>
      </c>
    </row>
    <row r="62" spans="1:42" x14ac:dyDescent="0.2">
      <c r="A62" t="s">
        <v>89</v>
      </c>
      <c r="B62" s="9">
        <v>120</v>
      </c>
      <c r="C62" s="1">
        <v>52.971340365000003</v>
      </c>
      <c r="D62" s="5">
        <v>22.919326130952374</v>
      </c>
      <c r="E62">
        <f t="shared" si="3"/>
        <v>-0.72857238733695651</v>
      </c>
      <c r="F62">
        <f t="shared" si="4"/>
        <v>-0.44194138579481806</v>
      </c>
      <c r="G62">
        <f t="shared" si="5"/>
        <v>-0.58525688656588726</v>
      </c>
      <c r="H62" s="6">
        <f t="shared" si="26"/>
        <v>-10.345897083212398</v>
      </c>
      <c r="I62" s="16">
        <f t="shared" si="6"/>
        <v>10.345897083212398</v>
      </c>
      <c r="J62" s="15">
        <v>0</v>
      </c>
      <c r="K62">
        <v>17.874452985750001</v>
      </c>
      <c r="L62" s="3">
        <v>29.652542041666663</v>
      </c>
      <c r="M62">
        <f t="shared" si="7"/>
        <v>0.19428753245380434</v>
      </c>
      <c r="N62">
        <f t="shared" si="8"/>
        <v>0.17320719199877446</v>
      </c>
      <c r="O62">
        <f t="shared" si="9"/>
        <v>0.1837473622262894</v>
      </c>
      <c r="P62" s="19">
        <f t="shared" si="27"/>
        <v>6.4962553535671725</v>
      </c>
      <c r="Q62" s="19">
        <f t="shared" si="10"/>
        <v>6.4962553535671725</v>
      </c>
      <c r="R62" s="15">
        <v>0</v>
      </c>
      <c r="S62">
        <v>0.52418265750000004</v>
      </c>
      <c r="T62" s="3">
        <v>0</v>
      </c>
      <c r="U62">
        <f t="shared" si="11"/>
        <v>5.6976375815217398E-3</v>
      </c>
      <c r="V62">
        <f t="shared" si="12"/>
        <v>-7.7085684926470593E-3</v>
      </c>
      <c r="W62">
        <f t="shared" si="13"/>
        <v>-1.0054654555626597E-3</v>
      </c>
      <c r="X62" s="19">
        <f t="shared" si="28"/>
        <v>-6.9508537058943498E-2</v>
      </c>
      <c r="Y62" s="8">
        <f t="shared" si="15"/>
        <v>-6.9508537058943498E-2</v>
      </c>
      <c r="Z62" s="15">
        <v>0</v>
      </c>
      <c r="AA62">
        <v>0.89688012750000012</v>
      </c>
      <c r="AB62">
        <v>1.2479553571428568</v>
      </c>
      <c r="AC62" s="19">
        <f t="shared" si="16"/>
        <v>9.7486970380434804E-3</v>
      </c>
      <c r="AD62">
        <f t="shared" si="17"/>
        <v>5.1628710241596563E-3</v>
      </c>
      <c r="AE62" s="3">
        <f t="shared" si="18"/>
        <v>7.4557840311015684E-3</v>
      </c>
      <c r="AF62" s="6">
        <f t="shared" si="29"/>
        <v>0.13464022607395854</v>
      </c>
      <c r="AG62" s="8">
        <f t="shared" si="19"/>
        <v>0.13464022607395854</v>
      </c>
      <c r="AH62" s="15">
        <v>0</v>
      </c>
      <c r="AI62">
        <v>0.16035475499999999</v>
      </c>
      <c r="AJ62" s="3">
        <v>0.30702124999999991</v>
      </c>
      <c r="AK62" s="19">
        <f t="shared" si="20"/>
        <v>1.7429864673913042E-3</v>
      </c>
      <c r="AL62">
        <f t="shared" si="21"/>
        <v>2.1568602205882343E-3</v>
      </c>
      <c r="AM62" s="3">
        <f t="shared" si="22"/>
        <v>1.9499233439897693E-3</v>
      </c>
      <c r="AN62" s="6">
        <f t="shared" si="23"/>
        <v>3.2322598714275404E-2</v>
      </c>
      <c r="AO62" s="8">
        <f t="shared" si="24"/>
        <v>3.2322598714275404E-2</v>
      </c>
      <c r="AP62" s="31">
        <v>0.31399999999999917</v>
      </c>
    </row>
    <row r="63" spans="1:42" x14ac:dyDescent="0.2">
      <c r="A63" t="s">
        <v>90</v>
      </c>
      <c r="B63" s="9">
        <v>120</v>
      </c>
      <c r="C63" s="1">
        <v>51.764201010000001</v>
      </c>
      <c r="D63" s="5">
        <v>29.545282499999988</v>
      </c>
      <c r="E63">
        <f t="shared" si="3"/>
        <v>-0.74169346728260876</v>
      </c>
      <c r="F63">
        <f t="shared" si="4"/>
        <v>-0.32674880161764724</v>
      </c>
      <c r="G63">
        <f t="shared" si="5"/>
        <v>-0.53422113445012798</v>
      </c>
      <c r="H63" s="6">
        <f t="shared" si="26"/>
        <v>-10.500443494496459</v>
      </c>
      <c r="I63" s="16">
        <f t="shared" si="6"/>
        <v>10.500443494496459</v>
      </c>
      <c r="J63" s="15">
        <v>0</v>
      </c>
      <c r="K63">
        <v>18.032585958000002</v>
      </c>
      <c r="L63" s="3">
        <v>30.17817760714285</v>
      </c>
      <c r="M63">
        <f t="shared" si="7"/>
        <v>0.19600636910869568</v>
      </c>
      <c r="N63">
        <f t="shared" si="8"/>
        <v>0.17861164189915951</v>
      </c>
      <c r="O63">
        <f t="shared" si="9"/>
        <v>0.18730900550392759</v>
      </c>
      <c r="P63" s="19">
        <f t="shared" si="27"/>
        <v>7.3631828956542726</v>
      </c>
      <c r="Q63" s="19">
        <f t="shared" si="10"/>
        <v>7.3631828956542726</v>
      </c>
      <c r="R63" s="15">
        <v>0</v>
      </c>
      <c r="S63">
        <v>0.58486455000000004</v>
      </c>
      <c r="T63" s="3">
        <v>0</v>
      </c>
      <c r="U63">
        <f t="shared" si="11"/>
        <v>6.3572233695652182E-3</v>
      </c>
      <c r="V63">
        <f t="shared" si="12"/>
        <v>-8.6009492647058823E-3</v>
      </c>
      <c r="W63">
        <f t="shared" si="13"/>
        <v>-1.121862947570332E-3</v>
      </c>
      <c r="X63" s="19">
        <f t="shared" si="28"/>
        <v>-8.6233448501360291E-2</v>
      </c>
      <c r="Y63" s="8">
        <f t="shared" si="15"/>
        <v>-8.6233448501360291E-2</v>
      </c>
      <c r="Z63" s="15">
        <v>0</v>
      </c>
      <c r="AA63">
        <v>0.88484913000000009</v>
      </c>
      <c r="AB63">
        <v>1.3414106547619042</v>
      </c>
      <c r="AC63" s="19">
        <f t="shared" si="16"/>
        <v>9.6179253260869572E-3</v>
      </c>
      <c r="AD63">
        <f t="shared" si="17"/>
        <v>6.714140070028002E-3</v>
      </c>
      <c r="AE63" s="3">
        <f t="shared" si="18"/>
        <v>8.16603269805748E-3</v>
      </c>
      <c r="AF63" s="6">
        <f t="shared" si="29"/>
        <v>0.19468787695785697</v>
      </c>
      <c r="AG63" s="8">
        <f t="shared" si="19"/>
        <v>0.19468787695785697</v>
      </c>
      <c r="AH63" s="15">
        <v>0</v>
      </c>
      <c r="AI63">
        <v>0.18213349500000003</v>
      </c>
      <c r="AJ63" s="3">
        <v>0.2515296428571428</v>
      </c>
      <c r="AK63" s="19">
        <f t="shared" si="20"/>
        <v>1.9797119021739136E-3</v>
      </c>
      <c r="AL63">
        <f t="shared" si="21"/>
        <v>1.0205315861344525E-3</v>
      </c>
      <c r="AM63" s="3">
        <f t="shared" si="22"/>
        <v>1.500121744154183E-3</v>
      </c>
      <c r="AN63" s="6">
        <f t="shared" si="23"/>
        <v>2.7649048719785269E-2</v>
      </c>
      <c r="AO63" s="8">
        <f t="shared" si="24"/>
        <v>2.7649048719785269E-2</v>
      </c>
      <c r="AP63" s="31">
        <v>0.28239999999999998</v>
      </c>
    </row>
    <row r="64" spans="1:42" x14ac:dyDescent="0.2">
      <c r="A64" t="s">
        <v>91</v>
      </c>
      <c r="B64" s="9">
        <v>120</v>
      </c>
      <c r="C64" s="1">
        <v>51.054284339999995</v>
      </c>
      <c r="D64" s="5">
        <v>23.198965059523804</v>
      </c>
      <c r="E64">
        <f t="shared" si="3"/>
        <v>-0.74940995282608702</v>
      </c>
      <c r="F64">
        <f t="shared" si="4"/>
        <v>-0.40963704824229691</v>
      </c>
      <c r="G64">
        <f t="shared" si="5"/>
        <v>-0.57952350053419199</v>
      </c>
      <c r="H64" s="6">
        <f t="shared" si="26"/>
        <v>-11.427307711532444</v>
      </c>
      <c r="I64" s="16">
        <f t="shared" si="6"/>
        <v>11.427307711532444</v>
      </c>
      <c r="J64" s="15">
        <v>0</v>
      </c>
      <c r="K64">
        <v>19.036805415749999</v>
      </c>
      <c r="L64" s="3">
        <v>31.516874261904757</v>
      </c>
      <c r="M64">
        <f t="shared" si="7"/>
        <v>0.20692179799728261</v>
      </c>
      <c r="N64">
        <f t="shared" si="8"/>
        <v>0.18353042420815821</v>
      </c>
      <c r="O64">
        <f t="shared" si="9"/>
        <v>0.19522611110272042</v>
      </c>
      <c r="P64" s="19">
        <f t="shared" si="27"/>
        <v>7.6989433944139973</v>
      </c>
      <c r="Q64" s="19">
        <f t="shared" si="10"/>
        <v>7.6989433944139973</v>
      </c>
      <c r="R64" s="15">
        <v>0</v>
      </c>
      <c r="S64">
        <v>0.43864841250000003</v>
      </c>
      <c r="T64" s="3">
        <v>0</v>
      </c>
      <c r="U64">
        <f t="shared" si="11"/>
        <v>4.767917527173913E-3</v>
      </c>
      <c r="V64">
        <f t="shared" si="12"/>
        <v>-6.4507119485294126E-3</v>
      </c>
      <c r="W64">
        <f t="shared" si="13"/>
        <v>-8.4139721067774979E-4</v>
      </c>
      <c r="X64" s="19">
        <f t="shared" si="28"/>
        <v>-6.4881862851112485E-2</v>
      </c>
      <c r="Y64" s="8">
        <f t="shared" si="15"/>
        <v>-6.4881862851112485E-2</v>
      </c>
      <c r="Z64" s="15">
        <v>0</v>
      </c>
      <c r="AA64">
        <v>0.9503609850000001</v>
      </c>
      <c r="AB64">
        <v>1.3061124999999996</v>
      </c>
      <c r="AC64" s="19">
        <f t="shared" si="16"/>
        <v>1.0330010706521741E-2</v>
      </c>
      <c r="AD64">
        <f t="shared" si="17"/>
        <v>5.2316399264705805E-3</v>
      </c>
      <c r="AE64" s="3">
        <f t="shared" si="18"/>
        <v>7.7808253164961608E-3</v>
      </c>
      <c r="AF64" s="6">
        <f t="shared" si="29"/>
        <v>0.15218528106677212</v>
      </c>
      <c r="AG64" s="8">
        <f t="shared" si="19"/>
        <v>0.15218528106677212</v>
      </c>
      <c r="AH64" s="15">
        <v>0</v>
      </c>
      <c r="AI64">
        <v>0.22182700499999999</v>
      </c>
      <c r="AJ64" s="3">
        <v>0.30427494047619041</v>
      </c>
      <c r="AK64" s="19">
        <f t="shared" si="20"/>
        <v>2.4111630978260871E-3</v>
      </c>
      <c r="AL64">
        <f t="shared" si="21"/>
        <v>1.2124696393557414E-3</v>
      </c>
      <c r="AM64" s="3">
        <f t="shared" si="22"/>
        <v>1.8118163685909142E-3</v>
      </c>
      <c r="AN64" s="6">
        <f t="shared" si="23"/>
        <v>3.3500721440355263E-2</v>
      </c>
      <c r="AO64" s="8">
        <f t="shared" si="24"/>
        <v>3.3500721440355263E-2</v>
      </c>
      <c r="AP64" s="31">
        <v>0.28149999999999942</v>
      </c>
    </row>
    <row r="65" spans="1:42" x14ac:dyDescent="0.2">
      <c r="A65" t="s">
        <v>92</v>
      </c>
      <c r="B65" s="9">
        <v>120</v>
      </c>
      <c r="C65" s="1">
        <v>52.094570445000009</v>
      </c>
      <c r="D65" s="5">
        <v>27.731102738095231</v>
      </c>
      <c r="E65">
        <f t="shared" si="3"/>
        <v>-0.73810249516304327</v>
      </c>
      <c r="F65">
        <f t="shared" si="4"/>
        <v>-0.35828628980742322</v>
      </c>
      <c r="G65">
        <f t="shared" si="5"/>
        <v>-0.54819439248523327</v>
      </c>
      <c r="H65" s="6">
        <f t="shared" si="26"/>
        <v>-10.752251709398626</v>
      </c>
      <c r="I65" s="16">
        <f t="shared" si="6"/>
        <v>10.752251709398626</v>
      </c>
      <c r="J65" s="15">
        <v>0</v>
      </c>
      <c r="K65">
        <v>18.252463414499999</v>
      </c>
      <c r="L65" s="3">
        <v>31.119176333333325</v>
      </c>
      <c r="M65">
        <f t="shared" si="7"/>
        <v>0.1983963414619565</v>
      </c>
      <c r="N65">
        <f t="shared" si="8"/>
        <v>0.18921636645343126</v>
      </c>
      <c r="O65">
        <f t="shared" si="9"/>
        <v>0.19380635395769388</v>
      </c>
      <c r="P65" s="19">
        <f t="shared" si="27"/>
        <v>7.6024434486853325</v>
      </c>
      <c r="Q65" s="19">
        <f t="shared" si="10"/>
        <v>7.6024434486853325</v>
      </c>
      <c r="R65" s="15">
        <v>0</v>
      </c>
      <c r="S65">
        <v>0.61639103250000005</v>
      </c>
      <c r="T65" s="3">
        <v>0</v>
      </c>
      <c r="U65">
        <f t="shared" si="11"/>
        <v>6.6999025271739137E-3</v>
      </c>
      <c r="V65">
        <f t="shared" si="12"/>
        <v>-9.0645740073529418E-3</v>
      </c>
      <c r="W65">
        <f t="shared" si="13"/>
        <v>-1.182335740089514E-3</v>
      </c>
      <c r="X65" s="19">
        <f t="shared" si="28"/>
        <v>-9.0689085828992128E-2</v>
      </c>
      <c r="Y65" s="8">
        <f t="shared" si="15"/>
        <v>-9.0689085828992128E-2</v>
      </c>
      <c r="Z65" s="15">
        <v>0</v>
      </c>
      <c r="AA65">
        <v>0.88502476500000005</v>
      </c>
      <c r="AB65">
        <v>1.2839804761904758</v>
      </c>
      <c r="AC65" s="19">
        <f t="shared" si="16"/>
        <v>9.6198344021739129E-3</v>
      </c>
      <c r="AD65">
        <f t="shared" si="17"/>
        <v>5.8669957528011147E-3</v>
      </c>
      <c r="AE65" s="3">
        <f t="shared" si="18"/>
        <v>7.7434150774875138E-3</v>
      </c>
      <c r="AF65" s="6">
        <f t="shared" si="29"/>
        <v>0.16976280507272309</v>
      </c>
      <c r="AG65" s="8">
        <f t="shared" si="19"/>
        <v>0.16976280507272309</v>
      </c>
      <c r="AH65" s="15">
        <v>0</v>
      </c>
      <c r="AI65">
        <v>0.16237455750000002</v>
      </c>
      <c r="AJ65" s="3">
        <v>0.30774821428571419</v>
      </c>
      <c r="AK65" s="19">
        <f t="shared" si="20"/>
        <v>1.7649408423913045E-3</v>
      </c>
      <c r="AL65">
        <f t="shared" si="21"/>
        <v>2.1378478939075613E-3</v>
      </c>
      <c r="AM65" s="3">
        <f t="shared" si="22"/>
        <v>1.9513943681494328E-3</v>
      </c>
      <c r="AN65" s="6">
        <f t="shared" si="23"/>
        <v>3.5890291998355126E-2</v>
      </c>
      <c r="AO65" s="8">
        <f t="shared" si="24"/>
        <v>3.5890291998355126E-2</v>
      </c>
      <c r="AP65" s="31">
        <v>0.28300000000000036</v>
      </c>
    </row>
    <row r="66" spans="1:42" x14ac:dyDescent="0.2">
      <c r="A66" t="s">
        <v>93</v>
      </c>
      <c r="B66" s="9">
        <v>120</v>
      </c>
      <c r="C66" s="1">
        <v>50.829295905000002</v>
      </c>
      <c r="D66" s="5">
        <v>22.71359523809523</v>
      </c>
      <c r="E66">
        <f t="shared" si="3"/>
        <v>-0.75185547929347818</v>
      </c>
      <c r="F66">
        <f t="shared" si="4"/>
        <v>-0.41346618627801135</v>
      </c>
      <c r="G66">
        <f t="shared" si="5"/>
        <v>-0.58266083278574476</v>
      </c>
      <c r="H66" s="6">
        <f t="shared" si="26"/>
        <v>-11.12173883020137</v>
      </c>
      <c r="I66" s="16">
        <f t="shared" si="6"/>
        <v>11.12173883020137</v>
      </c>
      <c r="J66" s="15">
        <v>0</v>
      </c>
      <c r="K66">
        <v>16.402982955750002</v>
      </c>
      <c r="L66" s="3">
        <v>29.813613095238086</v>
      </c>
      <c r="M66">
        <f t="shared" si="7"/>
        <v>0.17829329299728264</v>
      </c>
      <c r="N66">
        <f t="shared" si="8"/>
        <v>0.19721514911011889</v>
      </c>
      <c r="O66">
        <f t="shared" si="9"/>
        <v>0.18775422105370076</v>
      </c>
      <c r="P66" s="19">
        <f t="shared" si="27"/>
        <v>7.1674872623425676</v>
      </c>
      <c r="Q66" s="19">
        <f t="shared" si="10"/>
        <v>7.1674872623425676</v>
      </c>
      <c r="R66" s="15">
        <v>0</v>
      </c>
      <c r="S66">
        <v>0.8083600875000001</v>
      </c>
      <c r="T66" s="3">
        <v>0</v>
      </c>
      <c r="U66">
        <f t="shared" si="11"/>
        <v>8.7865226902173917E-3</v>
      </c>
      <c r="V66">
        <f t="shared" si="12"/>
        <v>-1.1887648345588238E-2</v>
      </c>
      <c r="W66">
        <f t="shared" si="13"/>
        <v>-1.5505628276854229E-3</v>
      </c>
      <c r="X66" s="19">
        <f t="shared" si="28"/>
        <v>-0.11574323266442078</v>
      </c>
      <c r="Y66" s="8">
        <f t="shared" si="15"/>
        <v>-0.11574323266442078</v>
      </c>
      <c r="Z66" s="15">
        <v>0</v>
      </c>
      <c r="AA66">
        <v>0.86833943999999996</v>
      </c>
      <c r="AB66">
        <v>1.2553057738095235</v>
      </c>
      <c r="AC66" s="19">
        <f t="shared" si="16"/>
        <v>9.4384721739130435E-3</v>
      </c>
      <c r="AD66">
        <f t="shared" si="17"/>
        <v>5.6906813795518166E-3</v>
      </c>
      <c r="AE66" s="3">
        <f t="shared" si="18"/>
        <v>7.56457677673243E-3</v>
      </c>
      <c r="AF66" s="6">
        <f t="shared" si="29"/>
        <v>0.16024447787482518</v>
      </c>
      <c r="AG66" s="8">
        <f t="shared" si="19"/>
        <v>0.16024447787482518</v>
      </c>
      <c r="AH66" s="15">
        <v>0</v>
      </c>
      <c r="AI66">
        <v>0.19363758750000001</v>
      </c>
      <c r="AJ66" s="3">
        <v>0.28917023809523801</v>
      </c>
      <c r="AK66" s="19">
        <f t="shared" si="20"/>
        <v>2.1047563858695652E-3</v>
      </c>
      <c r="AL66">
        <f t="shared" si="21"/>
        <v>1.4048919205182058E-3</v>
      </c>
      <c r="AM66" s="3">
        <f t="shared" si="22"/>
        <v>1.7548241531938854E-3</v>
      </c>
      <c r="AN66" s="6">
        <f t="shared" si="23"/>
        <v>3.1409251073324707E-2</v>
      </c>
      <c r="AO66" s="8">
        <f t="shared" si="24"/>
        <v>3.1409251073324707E-2</v>
      </c>
      <c r="AP66" s="31">
        <v>0.29079999999999995</v>
      </c>
    </row>
    <row r="67" spans="1:42" x14ac:dyDescent="0.2">
      <c r="A67" t="s">
        <v>94</v>
      </c>
      <c r="B67" s="9">
        <v>120</v>
      </c>
      <c r="C67" s="1">
        <v>51.955818794999999</v>
      </c>
      <c r="D67" s="5">
        <v>24.819853095238091</v>
      </c>
      <c r="E67">
        <f t="shared" si="3"/>
        <v>-0.73961066527173913</v>
      </c>
      <c r="F67">
        <f t="shared" si="4"/>
        <v>-0.39905831911414569</v>
      </c>
      <c r="G67">
        <f t="shared" si="5"/>
        <v>-0.56933449219294241</v>
      </c>
      <c r="H67" s="6">
        <f t="shared" ref="H67:H98" si="30">G67/$AP67/$AT$4</f>
        <v>-11.558999760821431</v>
      </c>
      <c r="I67" s="16">
        <f t="shared" si="6"/>
        <v>11.558999760821431</v>
      </c>
      <c r="J67" s="15">
        <v>0</v>
      </c>
      <c r="K67">
        <v>16.748132076000001</v>
      </c>
      <c r="L67" s="3">
        <v>30.943145970238088</v>
      </c>
      <c r="M67">
        <f t="shared" si="7"/>
        <v>0.18204491386956523</v>
      </c>
      <c r="N67">
        <f t="shared" si="8"/>
        <v>0.2087502043270307</v>
      </c>
      <c r="O67">
        <f t="shared" si="9"/>
        <v>0.19539755909829798</v>
      </c>
      <c r="P67" s="19">
        <f t="shared" ref="P67:P98" si="31">O67/$AP67/$AU$4</f>
        <v>7.934000919701802</v>
      </c>
      <c r="Q67" s="19">
        <f t="shared" si="10"/>
        <v>7.934000919701802</v>
      </c>
      <c r="R67" s="15">
        <v>0</v>
      </c>
      <c r="S67">
        <v>0.62982711000000013</v>
      </c>
      <c r="T67" s="3">
        <v>0</v>
      </c>
      <c r="U67">
        <f t="shared" si="11"/>
        <v>6.8459468478260883E-3</v>
      </c>
      <c r="V67">
        <f t="shared" si="12"/>
        <v>-9.2621633823529431E-3</v>
      </c>
      <c r="W67">
        <f t="shared" si="13"/>
        <v>-1.2081082672634274E-3</v>
      </c>
      <c r="X67" s="19">
        <f t="shared" ref="X67:X98" si="32">W67/$AP67/$AV$4</f>
        <v>-9.591973889298383E-2</v>
      </c>
      <c r="Y67" s="8">
        <f t="shared" si="15"/>
        <v>-9.591973889298383E-2</v>
      </c>
      <c r="Z67" s="15">
        <v>0</v>
      </c>
      <c r="AA67">
        <v>0.84129165000000006</v>
      </c>
      <c r="AB67">
        <v>1.3286483928571426</v>
      </c>
      <c r="AC67" s="19">
        <f t="shared" si="16"/>
        <v>9.1444744565217402E-3</v>
      </c>
      <c r="AD67">
        <f t="shared" si="17"/>
        <v>7.1670109243697436E-3</v>
      </c>
      <c r="AE67" s="3">
        <f t="shared" si="18"/>
        <v>8.1557426904457428E-3</v>
      </c>
      <c r="AF67" s="6">
        <f t="shared" ref="AF67:AF74" si="33">AD67/$AP67/$AW$4</f>
        <v>0.21466080841639668</v>
      </c>
      <c r="AG67" s="8">
        <f t="shared" si="19"/>
        <v>0.21466080841639668</v>
      </c>
      <c r="AH67" s="15">
        <v>0</v>
      </c>
      <c r="AI67">
        <v>0.16334055</v>
      </c>
      <c r="AJ67" s="3">
        <v>0.29692452380952378</v>
      </c>
      <c r="AK67" s="19">
        <f t="shared" si="20"/>
        <v>1.7754407608695651E-3</v>
      </c>
      <c r="AL67">
        <f t="shared" si="21"/>
        <v>1.9644702030812318E-3</v>
      </c>
      <c r="AM67" s="3">
        <f t="shared" si="22"/>
        <v>1.8699554819753984E-3</v>
      </c>
      <c r="AN67" s="6">
        <f t="shared" si="23"/>
        <v>3.5600093381370837E-2</v>
      </c>
      <c r="AO67" s="8">
        <f t="shared" si="24"/>
        <v>3.5600093381370837E-2</v>
      </c>
      <c r="AP67" s="31">
        <v>0.27339999999999964</v>
      </c>
    </row>
    <row r="68" spans="1:42" x14ac:dyDescent="0.2">
      <c r="A68" t="s">
        <v>95</v>
      </c>
      <c r="B68" s="9">
        <v>120</v>
      </c>
      <c r="C68" s="1">
        <v>53.210203964999998</v>
      </c>
      <c r="D68" s="5">
        <v>30.077339583333327</v>
      </c>
      <c r="E68">
        <f t="shared" ref="E68:E74" si="34">(C68-B68)/(C$2-B$2)</f>
        <v>-0.72597604385869563</v>
      </c>
      <c r="F68">
        <f t="shared" ref="F68:F74" si="35">(D68-C68)/(D$2-C$2)</f>
        <v>-0.34018918208333337</v>
      </c>
      <c r="G68">
        <f t="shared" ref="G68:G74" si="36">(E68+F68)/2</f>
        <v>-0.53308261297101445</v>
      </c>
      <c r="H68" s="6">
        <f t="shared" si="30"/>
        <v>-12.31892423205964</v>
      </c>
      <c r="I68" s="16">
        <f t="shared" ref="I68:I74" si="37">-1*H68</f>
        <v>12.31892423205964</v>
      </c>
      <c r="J68" s="15">
        <v>0</v>
      </c>
      <c r="K68">
        <v>16.760610942750002</v>
      </c>
      <c r="L68" s="3">
        <v>29.59358523809523</v>
      </c>
      <c r="M68">
        <f t="shared" ref="M68:M74" si="38">(K68-J68)/(K$2-J$2)</f>
        <v>0.18218055372554351</v>
      </c>
      <c r="N68">
        <f t="shared" ref="N68:N74" si="39">(L68-K68)/(L$2-K$2)</f>
        <v>0.1887202102256651</v>
      </c>
      <c r="O68">
        <f t="shared" ref="O68:O74" si="40">(M68+N68)/2</f>
        <v>0.18545038197560432</v>
      </c>
      <c r="P68" s="19">
        <f t="shared" si="31"/>
        <v>8.5708984915436677</v>
      </c>
      <c r="Q68" s="19">
        <f t="shared" ref="Q68:Q74" si="41">P68</f>
        <v>8.5708984915436677</v>
      </c>
      <c r="R68" s="15">
        <v>0</v>
      </c>
      <c r="S68">
        <v>0.61472250000000006</v>
      </c>
      <c r="T68" s="3">
        <v>0</v>
      </c>
      <c r="U68">
        <f t="shared" ref="U68:U74" si="42">(S68-R68)/(S$2-R$2)</f>
        <v>6.6817663043478269E-3</v>
      </c>
      <c r="V68">
        <f t="shared" ref="V68:V74" si="43">(T68-S68)/(T$2-S$2)</f>
        <v>-9.0400367647058832E-3</v>
      </c>
      <c r="W68">
        <f t="shared" ref="W68:W74" si="44">(U68+V68)/2</f>
        <v>-1.1791352301790282E-3</v>
      </c>
      <c r="X68" s="19">
        <f t="shared" si="32"/>
        <v>-0.10655927430187637</v>
      </c>
      <c r="Y68" s="8">
        <f t="shared" ref="Y68:Y74" si="45">X68</f>
        <v>-0.10655927430187637</v>
      </c>
      <c r="Z68" s="15">
        <v>0</v>
      </c>
      <c r="AA68">
        <v>0.88037043749999999</v>
      </c>
      <c r="AB68">
        <v>1.233012202380952</v>
      </c>
      <c r="AC68" s="19">
        <f t="shared" ref="AC68:AC74" si="46">(AA68-Z68)/(AA$2-Z$2)</f>
        <v>9.569243885869565E-3</v>
      </c>
      <c r="AD68">
        <f t="shared" ref="AD68:AD74" si="47">(AB68-AA68)/(AB$2-AA$2)</f>
        <v>5.1859083070728233E-3</v>
      </c>
      <c r="AE68" s="3">
        <f t="shared" ref="AE68:AE74" si="48">(AC68+AD68)/2</f>
        <v>7.3775760964711942E-3</v>
      </c>
      <c r="AF68" s="6">
        <f t="shared" si="33"/>
        <v>0.17679298760589116</v>
      </c>
      <c r="AG68" s="8">
        <f t="shared" ref="AG68:AG74" si="49">AF68</f>
        <v>0.17679298760589116</v>
      </c>
      <c r="AH68" s="15">
        <v>0</v>
      </c>
      <c r="AI68">
        <v>0.18670000500000003</v>
      </c>
      <c r="AJ68" s="3">
        <v>0.23852505952380948</v>
      </c>
      <c r="AK68" s="19">
        <f t="shared" ref="AK68:AK74" si="50">(AI68-AH68)/(AI$2-AH$2)</f>
        <v>2.0293478804347827E-3</v>
      </c>
      <c r="AL68">
        <f t="shared" ref="AL68:AL74" si="51">(AJ68-AI68)/(AJ$2-AI$2)</f>
        <v>7.6213315476190372E-4</v>
      </c>
      <c r="AM68" s="3">
        <f t="shared" ref="AM68:AM74" si="52">(AK68+AL68)/2</f>
        <v>1.3957405175983432E-3</v>
      </c>
      <c r="AN68" s="6">
        <f t="shared" ref="AN68:AN74" si="53">AM68/$AP68/$AX$4</f>
        <v>3.0244754450197676E-2</v>
      </c>
      <c r="AO68" s="8">
        <f t="shared" ref="AO68:AO74" si="54">AN68</f>
        <v>3.0244754450197676E-2</v>
      </c>
      <c r="AP68" s="31">
        <v>0.24019999999999975</v>
      </c>
    </row>
    <row r="69" spans="1:42" x14ac:dyDescent="0.2">
      <c r="A69" t="s">
        <v>96</v>
      </c>
      <c r="B69" s="9">
        <v>120</v>
      </c>
      <c r="C69" s="1">
        <v>54.766856970000006</v>
      </c>
      <c r="D69" s="5">
        <v>26.868599999999997</v>
      </c>
      <c r="E69">
        <f t="shared" si="34"/>
        <v>-0.70905590249999995</v>
      </c>
      <c r="F69">
        <f t="shared" si="35"/>
        <v>-0.41026848485294132</v>
      </c>
      <c r="G69">
        <f t="shared" si="36"/>
        <v>-0.55966219367647063</v>
      </c>
      <c r="H69" s="6">
        <f t="shared" si="30"/>
        <v>-8.9422627312912635</v>
      </c>
      <c r="I69" s="16">
        <f t="shared" si="37"/>
        <v>8.9422627312912635</v>
      </c>
      <c r="J69" s="15">
        <v>0</v>
      </c>
      <c r="K69">
        <v>11.455239624750002</v>
      </c>
      <c r="L69" s="3">
        <v>16.369321374999998</v>
      </c>
      <c r="M69">
        <f t="shared" si="38"/>
        <v>0.12451347418206524</v>
      </c>
      <c r="N69">
        <f t="shared" si="39"/>
        <v>7.2265908091911718E-2</v>
      </c>
      <c r="O69">
        <f t="shared" si="40"/>
        <v>9.8389691136988477E-2</v>
      </c>
      <c r="P69" s="19">
        <f t="shared" si="31"/>
        <v>3.1440642008801096</v>
      </c>
      <c r="Q69" s="19">
        <f t="shared" si="41"/>
        <v>3.1440642008801096</v>
      </c>
      <c r="R69" s="15">
        <v>0</v>
      </c>
      <c r="S69">
        <v>1.7028691425000002</v>
      </c>
      <c r="T69" s="3">
        <v>1.0826921428571423</v>
      </c>
      <c r="U69">
        <f t="shared" si="42"/>
        <v>1.8509447201086958E-2</v>
      </c>
      <c r="V69">
        <f t="shared" si="43"/>
        <v>-9.1202499947479095E-3</v>
      </c>
      <c r="W69">
        <f t="shared" si="44"/>
        <v>4.6945986031695242E-3</v>
      </c>
      <c r="X69" s="19">
        <f t="shared" si="32"/>
        <v>0.2933386526938751</v>
      </c>
      <c r="Y69" s="8">
        <f t="shared" si="45"/>
        <v>0.2933386526938751</v>
      </c>
      <c r="Z69" s="15">
        <v>0</v>
      </c>
      <c r="AA69">
        <v>0.72036695250000005</v>
      </c>
      <c r="AB69">
        <v>0.91468261904761872</v>
      </c>
      <c r="AC69" s="19">
        <f t="shared" si="46"/>
        <v>7.8300755706521737E-3</v>
      </c>
      <c r="AD69">
        <f t="shared" si="47"/>
        <v>2.8575833315826276E-3</v>
      </c>
      <c r="AE69" s="3">
        <f t="shared" si="48"/>
        <v>5.3438294511174008E-3</v>
      </c>
      <c r="AF69" s="6">
        <f t="shared" si="33"/>
        <v>6.7356931486895588E-2</v>
      </c>
      <c r="AG69" s="8">
        <f t="shared" si="49"/>
        <v>6.7356931486895588E-2</v>
      </c>
      <c r="AH69" s="15">
        <v>0</v>
      </c>
      <c r="AI69">
        <v>0.14621613750000001</v>
      </c>
      <c r="AJ69" s="3">
        <v>0.18028714285714281</v>
      </c>
      <c r="AK69" s="19">
        <f t="shared" si="50"/>
        <v>1.5893058423913046E-3</v>
      </c>
      <c r="AL69">
        <f t="shared" si="51"/>
        <v>5.0104419642857064E-4</v>
      </c>
      <c r="AM69" s="3">
        <f t="shared" si="52"/>
        <v>1.0451750194099376E-3</v>
      </c>
      <c r="AN69" s="6">
        <f t="shared" si="53"/>
        <v>1.5659489034690673E-2</v>
      </c>
      <c r="AO69" s="8">
        <f t="shared" si="54"/>
        <v>1.5659489034690673E-2</v>
      </c>
      <c r="AP69" s="31">
        <v>0.34740000000000038</v>
      </c>
    </row>
    <row r="70" spans="1:42" x14ac:dyDescent="0.2">
      <c r="A70" t="s">
        <v>97</v>
      </c>
      <c r="B70" s="9">
        <v>120</v>
      </c>
      <c r="C70" s="1">
        <v>53.956740532500007</v>
      </c>
      <c r="D70" s="5">
        <v>27.311886666666656</v>
      </c>
      <c r="E70">
        <f t="shared" si="34"/>
        <v>-0.71786151595108694</v>
      </c>
      <c r="F70">
        <f t="shared" si="35"/>
        <v>-0.39183608626225519</v>
      </c>
      <c r="G70">
        <f t="shared" si="36"/>
        <v>-0.55484880110667101</v>
      </c>
      <c r="H70" s="6">
        <f t="shared" si="30"/>
        <v>-8.7919616287299522</v>
      </c>
      <c r="I70" s="16">
        <f t="shared" si="37"/>
        <v>8.7919616287299522</v>
      </c>
      <c r="J70" s="15">
        <v>0</v>
      </c>
      <c r="K70">
        <v>10.992537999000001</v>
      </c>
      <c r="L70" s="3">
        <v>17.442837613095236</v>
      </c>
      <c r="M70">
        <f t="shared" si="38"/>
        <v>0.11948410868478263</v>
      </c>
      <c r="N70">
        <f t="shared" si="39"/>
        <v>9.4857347266106395E-2</v>
      </c>
      <c r="O70">
        <f t="shared" si="40"/>
        <v>0.10717072797544451</v>
      </c>
      <c r="P70" s="19">
        <f t="shared" si="31"/>
        <v>3.3963126751367572</v>
      </c>
      <c r="Q70" s="19">
        <f t="shared" si="41"/>
        <v>3.3963126751367572</v>
      </c>
      <c r="R70" s="15">
        <v>0</v>
      </c>
      <c r="S70">
        <v>1.8938722050000001</v>
      </c>
      <c r="T70" s="3">
        <v>1.0591869642857139</v>
      </c>
      <c r="U70">
        <f t="shared" si="42"/>
        <v>2.0585567445652174E-2</v>
      </c>
      <c r="V70">
        <f t="shared" si="43"/>
        <v>-1.2274782951680678E-2</v>
      </c>
      <c r="W70">
        <f t="shared" si="44"/>
        <v>4.1553922469857478E-3</v>
      </c>
      <c r="X70" s="19">
        <f t="shared" si="32"/>
        <v>0.25749721111210111</v>
      </c>
      <c r="Y70" s="8">
        <f t="shared" si="45"/>
        <v>0.25749721111210111</v>
      </c>
      <c r="Z70" s="15">
        <v>0</v>
      </c>
      <c r="AA70">
        <v>0.71044357499999999</v>
      </c>
      <c r="AB70">
        <v>0.94707291666666638</v>
      </c>
      <c r="AC70" s="19">
        <f t="shared" si="46"/>
        <v>7.7222127717391301E-3</v>
      </c>
      <c r="AD70">
        <f t="shared" si="47"/>
        <v>3.4798432598039174E-3</v>
      </c>
      <c r="AE70" s="3">
        <f t="shared" si="48"/>
        <v>5.6010280157715239E-3</v>
      </c>
      <c r="AF70" s="6">
        <f t="shared" si="33"/>
        <v>8.1345353316172084E-2</v>
      </c>
      <c r="AG70" s="8">
        <f t="shared" si="49"/>
        <v>8.1345353316172084E-2</v>
      </c>
      <c r="AH70" s="15">
        <v>0</v>
      </c>
      <c r="AI70">
        <v>0.12320795250000001</v>
      </c>
      <c r="AJ70" s="3">
        <v>0.16227458333333328</v>
      </c>
      <c r="AK70" s="19">
        <f t="shared" si="50"/>
        <v>1.339216875E-3</v>
      </c>
      <c r="AL70">
        <f t="shared" si="51"/>
        <v>5.7450927696078337E-4</v>
      </c>
      <c r="AM70" s="3">
        <f t="shared" si="52"/>
        <v>9.5686307598039175E-4</v>
      </c>
      <c r="AN70" s="6">
        <f t="shared" si="53"/>
        <v>1.4217657198014063E-2</v>
      </c>
      <c r="AO70" s="8">
        <f t="shared" si="54"/>
        <v>1.4217657198014063E-2</v>
      </c>
      <c r="AP70" s="31">
        <v>0.35029999999999983</v>
      </c>
    </row>
    <row r="71" spans="1:42" x14ac:dyDescent="0.2">
      <c r="A71" t="s">
        <v>98</v>
      </c>
      <c r="B71" s="9">
        <v>120</v>
      </c>
      <c r="C71" s="1">
        <v>56.385070042499997</v>
      </c>
      <c r="D71" s="5">
        <v>25.969345178571423</v>
      </c>
      <c r="E71">
        <f t="shared" si="34"/>
        <v>-0.69146662997282615</v>
      </c>
      <c r="F71">
        <f t="shared" si="35"/>
        <v>-0.44729007152836137</v>
      </c>
      <c r="G71">
        <f t="shared" si="36"/>
        <v>-0.56937835075059373</v>
      </c>
      <c r="H71" s="6">
        <f t="shared" si="30"/>
        <v>-9.0896576999546141</v>
      </c>
      <c r="I71" s="16">
        <f t="shared" si="37"/>
        <v>9.0896576999546141</v>
      </c>
      <c r="J71" s="15">
        <v>0</v>
      </c>
      <c r="K71">
        <v>9.532589625</v>
      </c>
      <c r="L71" s="3">
        <v>17.075591410714281</v>
      </c>
      <c r="M71">
        <f t="shared" si="38"/>
        <v>0.10361510461956522</v>
      </c>
      <c r="N71">
        <f t="shared" si="39"/>
        <v>0.11092649684873944</v>
      </c>
      <c r="O71">
        <f t="shared" si="40"/>
        <v>0.10727080073415232</v>
      </c>
      <c r="P71" s="19">
        <f t="shared" si="31"/>
        <v>3.4249044065184138</v>
      </c>
      <c r="Q71" s="19">
        <f t="shared" si="41"/>
        <v>3.4249044065184138</v>
      </c>
      <c r="R71" s="15">
        <v>0</v>
      </c>
      <c r="S71">
        <v>2.1446789849999996</v>
      </c>
      <c r="T71" s="3">
        <v>1.1173441071428569</v>
      </c>
      <c r="U71">
        <f t="shared" si="42"/>
        <v>2.3311728097826084E-2</v>
      </c>
      <c r="V71">
        <f t="shared" si="43"/>
        <v>-1.5107865850840334E-2</v>
      </c>
      <c r="W71">
        <f t="shared" si="44"/>
        <v>4.1019311234928753E-3</v>
      </c>
      <c r="X71" s="19">
        <f t="shared" si="32"/>
        <v>0.25608510270963564</v>
      </c>
      <c r="Y71" s="8">
        <f t="shared" si="45"/>
        <v>0.25608510270963564</v>
      </c>
      <c r="Z71" s="15">
        <v>0</v>
      </c>
      <c r="AA71">
        <v>0.65186930250000008</v>
      </c>
      <c r="AB71">
        <v>0.90038565476190457</v>
      </c>
      <c r="AC71" s="19">
        <f t="shared" si="46"/>
        <v>7.0855358967391313E-3</v>
      </c>
      <c r="AD71">
        <f t="shared" si="47"/>
        <v>3.6546522391456542E-3</v>
      </c>
      <c r="AE71" s="3">
        <f t="shared" si="48"/>
        <v>5.3700940679423928E-3</v>
      </c>
      <c r="AF71" s="6">
        <f t="shared" si="33"/>
        <v>8.6070548654003071E-2</v>
      </c>
      <c r="AG71" s="8">
        <f t="shared" si="49"/>
        <v>8.6070548654003071E-2</v>
      </c>
      <c r="AH71" s="15">
        <v>0</v>
      </c>
      <c r="AI71">
        <v>0.12698410500000001</v>
      </c>
      <c r="AJ71" s="3">
        <v>0.16275922619047617</v>
      </c>
      <c r="AK71" s="19">
        <f t="shared" si="50"/>
        <v>1.3802620108695654E-3</v>
      </c>
      <c r="AL71">
        <f t="shared" si="51"/>
        <v>5.2610472338935526E-4</v>
      </c>
      <c r="AM71" s="3">
        <f t="shared" si="52"/>
        <v>9.5318336712946032E-4</v>
      </c>
      <c r="AN71" s="6">
        <f t="shared" si="53"/>
        <v>1.4268888512232679E-2</v>
      </c>
      <c r="AO71" s="8">
        <f t="shared" si="54"/>
        <v>1.4268888512232679E-2</v>
      </c>
      <c r="AP71" s="31">
        <v>0.34769999999999968</v>
      </c>
    </row>
    <row r="72" spans="1:42" x14ac:dyDescent="0.2">
      <c r="A72" t="s">
        <v>99</v>
      </c>
      <c r="B72" s="9">
        <v>120</v>
      </c>
      <c r="C72" s="1">
        <v>47.6382714075</v>
      </c>
      <c r="D72" s="5">
        <v>20.069787678571426</v>
      </c>
      <c r="E72">
        <f t="shared" si="34"/>
        <v>-0.78654052817934783</v>
      </c>
      <c r="F72">
        <f t="shared" si="35"/>
        <v>-0.40541887836659668</v>
      </c>
      <c r="G72">
        <f t="shared" si="36"/>
        <v>-0.59597970327297223</v>
      </c>
      <c r="H72" s="6">
        <f t="shared" si="30"/>
        <v>-10.380079398763874</v>
      </c>
      <c r="I72" s="16">
        <f t="shared" si="37"/>
        <v>10.380079398763874</v>
      </c>
      <c r="J72" s="15">
        <v>0</v>
      </c>
      <c r="K72">
        <v>20.333457148499999</v>
      </c>
      <c r="L72" s="3">
        <v>31.967737511904758</v>
      </c>
      <c r="M72">
        <f t="shared" si="38"/>
        <v>0.22101583857065216</v>
      </c>
      <c r="N72">
        <f t="shared" si="39"/>
        <v>0.17109235828536409</v>
      </c>
      <c r="O72">
        <f t="shared" si="40"/>
        <v>0.19605409842800814</v>
      </c>
      <c r="P72" s="19">
        <f t="shared" si="31"/>
        <v>6.829131642006196</v>
      </c>
      <c r="Q72" s="19">
        <f t="shared" si="41"/>
        <v>6.829131642006196</v>
      </c>
      <c r="R72" s="15">
        <v>0</v>
      </c>
      <c r="S72">
        <v>0.27478095749999998</v>
      </c>
      <c r="T72" s="3">
        <v>0</v>
      </c>
      <c r="U72">
        <f t="shared" si="42"/>
        <v>2.9867495380434782E-3</v>
      </c>
      <c r="V72">
        <f t="shared" si="43"/>
        <v>-4.0408964338235287E-3</v>
      </c>
      <c r="W72">
        <f t="shared" si="44"/>
        <v>-5.2707344789002528E-4</v>
      </c>
      <c r="X72" s="19">
        <f t="shared" si="32"/>
        <v>-3.5899608867988313E-2</v>
      </c>
      <c r="Y72" s="8">
        <f t="shared" si="45"/>
        <v>-3.5899608867988313E-2</v>
      </c>
      <c r="Z72" s="15">
        <v>0</v>
      </c>
      <c r="AA72">
        <v>0.6436144574999999</v>
      </c>
      <c r="AB72">
        <v>1.0446476785714283</v>
      </c>
      <c r="AC72" s="19">
        <f t="shared" si="46"/>
        <v>6.9958093206521728E-3</v>
      </c>
      <c r="AD72">
        <f t="shared" si="47"/>
        <v>5.8975473686974757E-3</v>
      </c>
      <c r="AE72" s="3">
        <f t="shared" si="48"/>
        <v>6.4466783446748242E-3</v>
      </c>
      <c r="AF72" s="6">
        <f t="shared" si="33"/>
        <v>0.15153138010968137</v>
      </c>
      <c r="AG72" s="8">
        <f t="shared" si="49"/>
        <v>0.15153138010968137</v>
      </c>
      <c r="AH72" s="15">
        <v>0</v>
      </c>
      <c r="AI72">
        <v>0.15236336250000002</v>
      </c>
      <c r="AJ72" s="3">
        <v>0.222612619047619</v>
      </c>
      <c r="AK72" s="19">
        <f t="shared" si="50"/>
        <v>1.6561235054347828E-3</v>
      </c>
      <c r="AL72">
        <f t="shared" si="51"/>
        <v>1.0330773021708674E-3</v>
      </c>
      <c r="AM72" s="3">
        <f t="shared" si="52"/>
        <v>1.344600403802825E-3</v>
      </c>
      <c r="AN72" s="6">
        <f t="shared" si="53"/>
        <v>2.195985933273565E-2</v>
      </c>
      <c r="AO72" s="8">
        <f t="shared" si="54"/>
        <v>2.195985933273565E-2</v>
      </c>
      <c r="AP72" s="31">
        <v>0.31869999999999976</v>
      </c>
    </row>
    <row r="73" spans="1:42" x14ac:dyDescent="0.2">
      <c r="A73" t="s">
        <v>100</v>
      </c>
      <c r="B73" s="9">
        <v>120</v>
      </c>
      <c r="C73" s="1">
        <v>46.855905300000003</v>
      </c>
      <c r="D73" s="5">
        <v>27.318429345238084</v>
      </c>
      <c r="E73">
        <f t="shared" si="34"/>
        <v>-0.79504450760869561</v>
      </c>
      <c r="F73">
        <f t="shared" si="35"/>
        <v>-0.28731582286414586</v>
      </c>
      <c r="G73">
        <f t="shared" si="36"/>
        <v>-0.54118016523642076</v>
      </c>
      <c r="H73" s="6">
        <f t="shared" si="30"/>
        <v>-9.6095746882953019</v>
      </c>
      <c r="I73" s="16">
        <f t="shared" si="37"/>
        <v>9.6095746882953019</v>
      </c>
      <c r="J73" s="15">
        <v>0</v>
      </c>
      <c r="K73">
        <v>21.382797237750001</v>
      </c>
      <c r="L73" s="3">
        <v>29.849371660714279</v>
      </c>
      <c r="M73">
        <f t="shared" si="38"/>
        <v>0.23242170910597829</v>
      </c>
      <c r="N73">
        <f t="shared" si="39"/>
        <v>0.12450844739653351</v>
      </c>
      <c r="O73">
        <f t="shared" si="40"/>
        <v>0.1784650782512559</v>
      </c>
      <c r="P73" s="19">
        <f t="shared" si="31"/>
        <v>6.337761552227108</v>
      </c>
      <c r="Q73" s="19">
        <f t="shared" si="41"/>
        <v>6.337761552227108</v>
      </c>
      <c r="R73" s="15">
        <v>0</v>
      </c>
      <c r="S73">
        <v>0.26187178500000002</v>
      </c>
      <c r="T73" s="3">
        <v>0</v>
      </c>
      <c r="U73">
        <f t="shared" si="42"/>
        <v>2.8464324456521743E-3</v>
      </c>
      <c r="V73">
        <f t="shared" si="43"/>
        <v>-3.8510556617647063E-3</v>
      </c>
      <c r="W73">
        <f t="shared" si="44"/>
        <v>-5.0231160805626601E-4</v>
      </c>
      <c r="X73" s="19">
        <f t="shared" si="32"/>
        <v>-3.4880675159290872E-2</v>
      </c>
      <c r="Y73" s="8">
        <f t="shared" si="45"/>
        <v>-3.4880675159290872E-2</v>
      </c>
      <c r="Z73" s="15">
        <v>0</v>
      </c>
      <c r="AA73">
        <v>0.68673285000000006</v>
      </c>
      <c r="AB73">
        <v>1.1859210714285711</v>
      </c>
      <c r="AC73" s="19">
        <f t="shared" si="46"/>
        <v>7.4644875000000003E-3</v>
      </c>
      <c r="AD73">
        <f t="shared" si="47"/>
        <v>7.3410032563025144E-3</v>
      </c>
      <c r="AE73" s="3">
        <f t="shared" si="48"/>
        <v>7.4027453781512573E-3</v>
      </c>
      <c r="AF73" s="6">
        <f t="shared" si="33"/>
        <v>0.19230016080546983</v>
      </c>
      <c r="AG73" s="8">
        <f t="shared" si="49"/>
        <v>0.19230016080546983</v>
      </c>
      <c r="AH73" s="15">
        <v>0</v>
      </c>
      <c r="AI73">
        <v>0.15139737</v>
      </c>
      <c r="AJ73" s="3">
        <v>0.21615071428571422</v>
      </c>
      <c r="AK73" s="19">
        <f t="shared" si="50"/>
        <v>1.6456235869565217E-3</v>
      </c>
      <c r="AL73">
        <f t="shared" si="51"/>
        <v>9.5225506302520913E-4</v>
      </c>
      <c r="AM73" s="3">
        <f t="shared" si="52"/>
        <v>1.2989393249908654E-3</v>
      </c>
      <c r="AN73" s="6">
        <f t="shared" si="53"/>
        <v>2.1628095144814015E-2</v>
      </c>
      <c r="AO73" s="8">
        <f t="shared" si="54"/>
        <v>2.1628095144814015E-2</v>
      </c>
      <c r="AP73" s="31">
        <v>0.31260000000000066</v>
      </c>
    </row>
    <row r="74" spans="1:42" ht="17" thickBot="1" x14ac:dyDescent="0.25">
      <c r="A74" t="s">
        <v>101</v>
      </c>
      <c r="B74" s="10">
        <v>120</v>
      </c>
      <c r="C74" s="11">
        <v>47.014328070000005</v>
      </c>
      <c r="D74" s="12">
        <v>23.603076428571423</v>
      </c>
      <c r="E74" s="13">
        <f t="shared" si="34"/>
        <v>-0.79332252097826084</v>
      </c>
      <c r="F74" s="13">
        <f t="shared" si="35"/>
        <v>-0.34428311237394971</v>
      </c>
      <c r="G74" s="13">
        <f t="shared" si="36"/>
        <v>-0.56880281667610522</v>
      </c>
      <c r="H74" s="30">
        <f t="shared" si="30"/>
        <v>-10.790428364455689</v>
      </c>
      <c r="I74" s="18">
        <f t="shared" si="37"/>
        <v>10.790428364455689</v>
      </c>
      <c r="J74" s="17">
        <v>0</v>
      </c>
      <c r="K74" s="13">
        <v>22.045397838749999</v>
      </c>
      <c r="L74" s="21">
        <v>31.048006529761896</v>
      </c>
      <c r="M74" s="13">
        <f t="shared" si="38"/>
        <v>0.23962388955163041</v>
      </c>
      <c r="N74" s="13">
        <f t="shared" si="39"/>
        <v>0.13239130427958673</v>
      </c>
      <c r="O74" s="13">
        <f t="shared" si="40"/>
        <v>0.18600759691560859</v>
      </c>
      <c r="P74" s="20">
        <f t="shared" si="31"/>
        <v>7.0571278069379382</v>
      </c>
      <c r="Q74" s="20">
        <f t="shared" si="41"/>
        <v>7.0571278069379382</v>
      </c>
      <c r="R74" s="17">
        <v>0</v>
      </c>
      <c r="S74" s="13">
        <v>0</v>
      </c>
      <c r="T74" s="21">
        <v>0</v>
      </c>
      <c r="U74" s="13">
        <f t="shared" si="42"/>
        <v>0</v>
      </c>
      <c r="V74" s="13">
        <f t="shared" si="43"/>
        <v>0</v>
      </c>
      <c r="W74" s="13">
        <f t="shared" si="44"/>
        <v>0</v>
      </c>
      <c r="X74" s="20">
        <f t="shared" si="32"/>
        <v>0</v>
      </c>
      <c r="Y74" s="14">
        <f t="shared" si="45"/>
        <v>0</v>
      </c>
      <c r="Z74" s="17">
        <v>0</v>
      </c>
      <c r="AA74" s="13">
        <v>0.71395627500000003</v>
      </c>
      <c r="AB74" s="13">
        <v>1.0233233928571426</v>
      </c>
      <c r="AC74" s="20">
        <f t="shared" si="46"/>
        <v>7.7603942934782611E-3</v>
      </c>
      <c r="AD74" s="13">
        <f t="shared" si="47"/>
        <v>4.5495164390756257E-3</v>
      </c>
      <c r="AE74" s="21">
        <f t="shared" si="48"/>
        <v>6.154955366276943E-3</v>
      </c>
      <c r="AF74" s="30">
        <f t="shared" si="33"/>
        <v>0.12732219619809718</v>
      </c>
      <c r="AG74" s="14">
        <f t="shared" si="49"/>
        <v>0.12732219619809718</v>
      </c>
      <c r="AH74" s="17">
        <v>0</v>
      </c>
      <c r="AI74" s="13">
        <v>0.14858721000000003</v>
      </c>
      <c r="AJ74" s="21">
        <v>0.21001190476190471</v>
      </c>
      <c r="AK74" s="20">
        <f t="shared" si="50"/>
        <v>1.6150783695652177E-3</v>
      </c>
      <c r="AL74" s="13">
        <f t="shared" si="51"/>
        <v>9.0330433473389236E-4</v>
      </c>
      <c r="AM74" s="21">
        <f t="shared" si="52"/>
        <v>1.259191352149555E-3</v>
      </c>
      <c r="AN74" s="6">
        <f t="shared" si="53"/>
        <v>2.2399369326581712E-2</v>
      </c>
      <c r="AO74" s="14">
        <f t="shared" si="54"/>
        <v>2.2399369326581712E-2</v>
      </c>
      <c r="AP74" s="32">
        <v>0.29260000000000019</v>
      </c>
    </row>
  </sheetData>
  <mergeCells count="21">
    <mergeCell ref="AG1:AG2"/>
    <mergeCell ref="B1:D1"/>
    <mergeCell ref="E1:G1"/>
    <mergeCell ref="J1:L1"/>
    <mergeCell ref="R1:T1"/>
    <mergeCell ref="AK1:AM1"/>
    <mergeCell ref="AO1:AO2"/>
    <mergeCell ref="AP1:AP2"/>
    <mergeCell ref="H1:H2"/>
    <mergeCell ref="P1:P2"/>
    <mergeCell ref="X1:X2"/>
    <mergeCell ref="AF1:AF2"/>
    <mergeCell ref="AN1:AN2"/>
    <mergeCell ref="Z1:AB1"/>
    <mergeCell ref="AH1:AJ1"/>
    <mergeCell ref="M1:O1"/>
    <mergeCell ref="I1:I2"/>
    <mergeCell ref="Q1:Q2"/>
    <mergeCell ref="U1:W1"/>
    <mergeCell ref="Y1:Y2"/>
    <mergeCell ref="AC1:A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A30B-C02A-7E4B-AF23-2965297C5973}">
  <dimension ref="A1:AK74"/>
  <sheetViews>
    <sheetView workbookViewId="0"/>
  </sheetViews>
  <sheetFormatPr baseColWidth="10" defaultRowHeight="16" x14ac:dyDescent="0.2"/>
  <cols>
    <col min="1" max="1" width="15.5" bestFit="1" customWidth="1"/>
    <col min="4" max="4" width="14" bestFit="1" customWidth="1"/>
    <col min="5" max="5" width="35.83203125" bestFit="1" customWidth="1"/>
    <col min="6" max="6" width="35.83203125" customWidth="1"/>
    <col min="7" max="8" width="13.33203125" customWidth="1"/>
    <col min="9" max="9" width="31.1640625" bestFit="1" customWidth="1"/>
    <col min="10" max="10" width="29.1640625" bestFit="1" customWidth="1"/>
    <col min="11" max="11" width="38.1640625" bestFit="1" customWidth="1"/>
    <col min="14" max="14" width="15" bestFit="1" customWidth="1"/>
    <col min="15" max="15" width="28.83203125" bestFit="1" customWidth="1"/>
    <col min="16" max="16" width="35.5" bestFit="1" customWidth="1"/>
    <col min="19" max="19" width="16.5" bestFit="1" customWidth="1"/>
    <col min="20" max="20" width="30.1640625" bestFit="1" customWidth="1"/>
    <col min="21" max="21" width="39.1640625" bestFit="1" customWidth="1"/>
    <col min="25" max="25" width="30.5" bestFit="1" customWidth="1"/>
    <col min="26" max="26" width="37.33203125" bestFit="1" customWidth="1"/>
    <col min="27" max="27" width="15.1640625" bestFit="1" customWidth="1"/>
    <col min="31" max="31" width="13.83203125" bestFit="1" customWidth="1"/>
    <col min="32" max="32" width="29.33203125" bestFit="1" customWidth="1"/>
    <col min="33" max="33" width="14.5" bestFit="1" customWidth="1"/>
    <col min="34" max="34" width="15.5" bestFit="1" customWidth="1"/>
    <col min="35" max="35" width="17.1640625" bestFit="1" customWidth="1"/>
  </cols>
  <sheetData>
    <row r="1" spans="1:37" x14ac:dyDescent="0.2">
      <c r="A1" t="s">
        <v>3</v>
      </c>
      <c r="B1" s="56" t="s">
        <v>223</v>
      </c>
      <c r="C1" s="57"/>
      <c r="D1" s="36" t="s">
        <v>202</v>
      </c>
      <c r="E1" s="44" t="s">
        <v>222</v>
      </c>
      <c r="F1" s="54" t="s">
        <v>8</v>
      </c>
      <c r="G1" s="56" t="s">
        <v>203</v>
      </c>
      <c r="H1" s="57"/>
      <c r="I1" s="36" t="s">
        <v>230</v>
      </c>
      <c r="J1" s="44" t="s">
        <v>225</v>
      </c>
      <c r="K1" s="40" t="s">
        <v>209</v>
      </c>
      <c r="L1" s="56" t="s">
        <v>204</v>
      </c>
      <c r="M1" s="57"/>
      <c r="N1" s="36" t="s">
        <v>210</v>
      </c>
      <c r="O1" s="44" t="s">
        <v>226</v>
      </c>
      <c r="P1" s="40" t="s">
        <v>211</v>
      </c>
      <c r="Q1" s="56" t="s">
        <v>205</v>
      </c>
      <c r="R1" s="57"/>
      <c r="S1" s="36" t="s">
        <v>212</v>
      </c>
      <c r="T1" s="44" t="s">
        <v>227</v>
      </c>
      <c r="U1" s="40" t="s">
        <v>231</v>
      </c>
      <c r="V1" s="39" t="s">
        <v>206</v>
      </c>
      <c r="W1" s="49"/>
      <c r="X1" s="39" t="s">
        <v>213</v>
      </c>
      <c r="Y1" s="40" t="s">
        <v>228</v>
      </c>
      <c r="Z1" s="40" t="s">
        <v>214</v>
      </c>
      <c r="AA1" s="42" t="s">
        <v>224</v>
      </c>
      <c r="AD1" t="s">
        <v>229</v>
      </c>
      <c r="AJ1" s="27"/>
      <c r="AK1" s="28"/>
    </row>
    <row r="2" spans="1:37" x14ac:dyDescent="0.2">
      <c r="B2" s="7">
        <v>92</v>
      </c>
      <c r="C2" s="4">
        <v>160</v>
      </c>
      <c r="D2" s="29" t="s">
        <v>200</v>
      </c>
      <c r="E2" s="45"/>
      <c r="F2" s="55"/>
      <c r="G2" s="7">
        <v>92</v>
      </c>
      <c r="H2" s="4">
        <v>160</v>
      </c>
      <c r="I2" s="29" t="s">
        <v>200</v>
      </c>
      <c r="J2" s="45"/>
      <c r="K2" s="41"/>
      <c r="L2" s="7">
        <v>92</v>
      </c>
      <c r="M2" s="4">
        <v>160</v>
      </c>
      <c r="N2" s="29" t="s">
        <v>200</v>
      </c>
      <c r="O2" s="45"/>
      <c r="P2" s="41"/>
      <c r="Q2" s="7">
        <v>92</v>
      </c>
      <c r="R2" s="4">
        <v>160</v>
      </c>
      <c r="S2" s="29" t="s">
        <v>200</v>
      </c>
      <c r="T2" s="45"/>
      <c r="U2" s="41"/>
      <c r="V2" s="23">
        <v>92</v>
      </c>
      <c r="W2" s="25">
        <v>160</v>
      </c>
      <c r="X2" s="23" t="s">
        <v>200</v>
      </c>
      <c r="Y2" s="41"/>
      <c r="Z2" s="41"/>
      <c r="AA2" s="43"/>
      <c r="AD2" s="33"/>
      <c r="AE2" s="34" t="s">
        <v>217</v>
      </c>
      <c r="AF2" s="35" t="s">
        <v>218</v>
      </c>
      <c r="AG2" s="35" t="s">
        <v>219</v>
      </c>
      <c r="AH2" s="35" t="s">
        <v>220</v>
      </c>
      <c r="AI2" s="35" t="s">
        <v>221</v>
      </c>
    </row>
    <row r="3" spans="1:37" x14ac:dyDescent="0.2">
      <c r="A3" t="s">
        <v>0</v>
      </c>
      <c r="B3" s="37">
        <v>48.588632392500003</v>
      </c>
      <c r="C3" s="5">
        <v>16.270833869047614</v>
      </c>
      <c r="D3" s="6">
        <f t="shared" ref="D3:D34" si="0">(C3-B3)/(C$2-B$2)</f>
        <v>-0.4752617429919469</v>
      </c>
      <c r="E3" s="6">
        <f t="shared" ref="E3:E34" si="1">D3/$AA3/$AE$4</f>
        <v>-3.8249335954974004</v>
      </c>
      <c r="F3" s="8">
        <f>-1*E3</f>
        <v>3.8249335954974004</v>
      </c>
      <c r="G3" s="37">
        <v>0</v>
      </c>
      <c r="H3" s="5">
        <v>0</v>
      </c>
      <c r="I3" s="6">
        <f t="shared" ref="I3:I34" si="2">(H3-G3)/(H$2-G$2)</f>
        <v>0</v>
      </c>
      <c r="J3" s="6">
        <f t="shared" ref="J3:J34" si="3">I3/$AA3/$AF$4</f>
        <v>0</v>
      </c>
      <c r="K3" s="8">
        <f>J3</f>
        <v>0</v>
      </c>
      <c r="L3" s="37">
        <v>3.0254006925000003</v>
      </c>
      <c r="M3" s="5">
        <v>1.3128974999999996</v>
      </c>
      <c r="N3" s="6">
        <f>(M3-L3)/(M$2-L$2)</f>
        <v>-2.5183870477941187E-2</v>
      </c>
      <c r="O3" s="6">
        <f>N3/$AA3/$AG$4</f>
        <v>-0.79261610591939902</v>
      </c>
      <c r="P3" s="8">
        <f>-1*O3</f>
        <v>0.79261610591939902</v>
      </c>
      <c r="Q3" s="37">
        <v>0.56238326999999999</v>
      </c>
      <c r="R3" s="5">
        <v>0.58189452380952367</v>
      </c>
      <c r="S3" s="6">
        <f t="shared" ref="S3:S34" si="4">(R3-Q3)/(R$2-Q$2)</f>
        <v>2.8693020308123056E-4</v>
      </c>
      <c r="T3" s="6">
        <f t="shared" ref="T3:T34" si="5">S3/$AA3/$AH$4</f>
        <v>3.4066635526845417E-3</v>
      </c>
      <c r="U3" s="8">
        <f>T3</f>
        <v>3.4066635526845417E-3</v>
      </c>
      <c r="V3">
        <v>0.32351966999999998</v>
      </c>
      <c r="W3" s="3">
        <v>0.44732535714285698</v>
      </c>
      <c r="X3" s="6">
        <f t="shared" ref="X3:X34" si="6">(W3-V3)/(W$2-V$2)</f>
        <v>1.820671869747897E-3</v>
      </c>
      <c r="Y3" s="6">
        <f t="shared" ref="Y3:Y34" si="7">X3/$AA3/$AI$4</f>
        <v>1.3740098186399909E-2</v>
      </c>
      <c r="Z3" s="8">
        <f>Y3</f>
        <v>1.3740098186399909E-2</v>
      </c>
      <c r="AA3" s="31">
        <v>0.68969999999999931</v>
      </c>
      <c r="AD3" s="33" t="s">
        <v>215</v>
      </c>
      <c r="AE3" s="33">
        <v>180.15600000000001</v>
      </c>
      <c r="AF3" s="33">
        <v>90.08</v>
      </c>
      <c r="AG3" s="33">
        <v>46.067999999999998</v>
      </c>
      <c r="AH3" s="33">
        <v>122.12</v>
      </c>
      <c r="AI3" s="33">
        <v>192.124</v>
      </c>
    </row>
    <row r="4" spans="1:37" x14ac:dyDescent="0.2">
      <c r="A4" t="s">
        <v>1</v>
      </c>
      <c r="B4" s="37">
        <v>47.764113885</v>
      </c>
      <c r="C4" s="5">
        <v>15.507359821428567</v>
      </c>
      <c r="D4" s="6">
        <f t="shared" si="0"/>
        <v>-0.47436403034663877</v>
      </c>
      <c r="E4" s="6">
        <f t="shared" si="1"/>
        <v>-3.5572463211537357</v>
      </c>
      <c r="F4" s="8">
        <f t="shared" ref="F4:F67" si="8">-1*E4</f>
        <v>3.5572463211537357</v>
      </c>
      <c r="G4" s="37">
        <v>0</v>
      </c>
      <c r="H4" s="5">
        <v>0</v>
      </c>
      <c r="I4" s="6">
        <f t="shared" si="2"/>
        <v>0</v>
      </c>
      <c r="J4" s="6">
        <f t="shared" si="3"/>
        <v>0</v>
      </c>
      <c r="K4" s="8">
        <f t="shared" ref="K4:K67" si="9">J4</f>
        <v>0</v>
      </c>
      <c r="L4" s="37">
        <v>3.5303513174999996</v>
      </c>
      <c r="M4" s="5">
        <v>1.9581994642857139</v>
      </c>
      <c r="N4" s="6">
        <f t="shared" ref="N3:N34" si="10">(M4-L4)/(M$2-L$2)</f>
        <v>-2.311988019432773E-2</v>
      </c>
      <c r="O4" s="6">
        <f t="shared" ref="O3:O34" si="11">N4/$AA4/$AG$4</f>
        <v>-0.67801162518914071</v>
      </c>
      <c r="P4" s="8">
        <f t="shared" ref="P4:P67" si="12">-1*O4</f>
        <v>0.67801162518914071</v>
      </c>
      <c r="Q4" s="37">
        <v>0.50503844249999996</v>
      </c>
      <c r="R4" s="5">
        <v>0.57947130952380943</v>
      </c>
      <c r="S4" s="6">
        <f t="shared" si="4"/>
        <v>1.0946009856442568E-3</v>
      </c>
      <c r="T4" s="6">
        <f t="shared" si="5"/>
        <v>1.2109325646403052E-2</v>
      </c>
      <c r="U4" s="8">
        <f t="shared" ref="U4:U67" si="13">T4</f>
        <v>1.2109325646403052E-2</v>
      </c>
      <c r="V4">
        <v>0.2540560275</v>
      </c>
      <c r="W4" s="3">
        <v>0.35055833333333325</v>
      </c>
      <c r="X4" s="6">
        <f t="shared" si="6"/>
        <v>1.4191515563725476E-3</v>
      </c>
      <c r="Y4" s="6">
        <f t="shared" si="7"/>
        <v>9.9792540060924424E-3</v>
      </c>
      <c r="Z4" s="8">
        <f t="shared" ref="Z4:Z67" si="14">Y4</f>
        <v>9.9792540060924424E-3</v>
      </c>
      <c r="AA4" s="31">
        <v>0.74020000000000064</v>
      </c>
      <c r="AD4" s="33" t="s">
        <v>216</v>
      </c>
      <c r="AE4" s="33">
        <f>AE3*0.001</f>
        <v>0.18015600000000001</v>
      </c>
      <c r="AF4" s="33">
        <f t="shared" ref="AF4:AI4" si="15">AF3*0.001</f>
        <v>9.0079999999999993E-2</v>
      </c>
      <c r="AG4" s="33">
        <f t="shared" si="15"/>
        <v>4.6067999999999998E-2</v>
      </c>
      <c r="AH4" s="33">
        <f t="shared" si="15"/>
        <v>0.12212000000000001</v>
      </c>
      <c r="AI4" s="33">
        <f t="shared" si="15"/>
        <v>0.19212399999999999</v>
      </c>
    </row>
    <row r="5" spans="1:37" x14ac:dyDescent="0.2">
      <c r="A5" t="s">
        <v>2</v>
      </c>
      <c r="B5" s="37">
        <v>45.913886977499999</v>
      </c>
      <c r="C5" s="5">
        <v>16.290058035714281</v>
      </c>
      <c r="D5" s="6">
        <f t="shared" si="0"/>
        <v>-0.43564454326155466</v>
      </c>
      <c r="E5" s="6">
        <f t="shared" si="1"/>
        <v>-3.4154685467004753</v>
      </c>
      <c r="F5" s="8">
        <f t="shared" si="8"/>
        <v>3.4154685467004753</v>
      </c>
      <c r="G5" s="37">
        <v>0</v>
      </c>
      <c r="H5" s="5">
        <v>0</v>
      </c>
      <c r="I5" s="6">
        <f t="shared" si="2"/>
        <v>0</v>
      </c>
      <c r="J5" s="6">
        <f t="shared" si="3"/>
        <v>0</v>
      </c>
      <c r="K5" s="8">
        <f t="shared" si="9"/>
        <v>0</v>
      </c>
      <c r="L5" s="37">
        <v>3.5473000950000007</v>
      </c>
      <c r="M5" s="5">
        <v>1.1507844642857141</v>
      </c>
      <c r="N5" s="6">
        <f t="shared" si="10"/>
        <v>-3.524287692226892E-2</v>
      </c>
      <c r="O5" s="6">
        <f t="shared" si="11"/>
        <v>-1.0805347475246894</v>
      </c>
      <c r="P5" s="8">
        <f t="shared" si="12"/>
        <v>1.0805347475246894</v>
      </c>
      <c r="Q5" s="37">
        <v>0.490548555</v>
      </c>
      <c r="R5" s="5">
        <v>0.55071583333333329</v>
      </c>
      <c r="S5" s="6">
        <f t="shared" si="4"/>
        <v>8.8481291666666609E-4</v>
      </c>
      <c r="T5" s="6">
        <f t="shared" si="5"/>
        <v>1.0233669816604694E-2</v>
      </c>
      <c r="U5" s="8">
        <f t="shared" si="13"/>
        <v>1.0233669816604694E-2</v>
      </c>
      <c r="V5">
        <v>0.2607301575</v>
      </c>
      <c r="W5" s="3">
        <v>0.34910440476190469</v>
      </c>
      <c r="X5" s="6">
        <f t="shared" si="6"/>
        <v>1.2996212832633042E-3</v>
      </c>
      <c r="Y5" s="6">
        <f t="shared" si="7"/>
        <v>9.554367395251737E-3</v>
      </c>
      <c r="Z5" s="8">
        <f t="shared" si="14"/>
        <v>9.554367395251737E-3</v>
      </c>
      <c r="AA5" s="31">
        <v>0.70800000000000018</v>
      </c>
    </row>
    <row r="6" spans="1:37" x14ac:dyDescent="0.2">
      <c r="A6" t="s">
        <v>33</v>
      </c>
      <c r="B6" s="37">
        <v>48.426257835000008</v>
      </c>
      <c r="C6" s="5">
        <v>17.660951130952377</v>
      </c>
      <c r="D6" s="6">
        <f t="shared" si="0"/>
        <v>-0.45243098094187695</v>
      </c>
      <c r="E6" s="6">
        <f t="shared" si="1"/>
        <v>-5.9285386321398965</v>
      </c>
      <c r="F6" s="8">
        <f t="shared" si="8"/>
        <v>5.9285386321398965</v>
      </c>
      <c r="G6" s="37">
        <v>8.4137507662500006</v>
      </c>
      <c r="H6" s="5">
        <v>13.7079212797619</v>
      </c>
      <c r="I6" s="6">
        <f t="shared" si="2"/>
        <v>7.7855448728116158E-2</v>
      </c>
      <c r="J6" s="6">
        <f t="shared" si="3"/>
        <v>2.0403500510331205</v>
      </c>
      <c r="K6" s="8">
        <f t="shared" si="9"/>
        <v>2.0403500510331205</v>
      </c>
      <c r="L6" s="37">
        <v>2.2829037300000001</v>
      </c>
      <c r="M6" s="5">
        <v>1.8148259523809518</v>
      </c>
      <c r="N6" s="6">
        <f t="shared" si="10"/>
        <v>-6.883496729691887E-3</v>
      </c>
      <c r="O6" s="6">
        <f t="shared" si="11"/>
        <v>-0.35273926108634784</v>
      </c>
      <c r="P6" s="8">
        <f t="shared" si="12"/>
        <v>0.35273926108634784</v>
      </c>
      <c r="Q6" s="37">
        <v>0.42354380250000001</v>
      </c>
      <c r="R6" s="5">
        <v>0.50314005952380936</v>
      </c>
      <c r="S6" s="6">
        <f t="shared" si="4"/>
        <v>1.170533191526608E-3</v>
      </c>
      <c r="T6" s="6">
        <f t="shared" si="5"/>
        <v>2.2627729894437468E-2</v>
      </c>
      <c r="U6" s="8">
        <f t="shared" si="13"/>
        <v>2.2627729894437468E-2</v>
      </c>
      <c r="V6">
        <v>0.2073371175</v>
      </c>
      <c r="W6" s="3">
        <v>0.20007672619047615</v>
      </c>
      <c r="X6" s="6">
        <f t="shared" si="6"/>
        <v>-1.0677046043417436E-4</v>
      </c>
      <c r="Y6" s="6">
        <f t="shared" si="7"/>
        <v>-1.3119387027008174E-3</v>
      </c>
      <c r="Z6" s="8">
        <f t="shared" si="14"/>
        <v>-1.3119387027008174E-3</v>
      </c>
      <c r="AA6" s="31">
        <v>0.42360000000000042</v>
      </c>
    </row>
    <row r="7" spans="1:37" x14ac:dyDescent="0.2">
      <c r="A7" t="s">
        <v>34</v>
      </c>
      <c r="B7" s="37">
        <v>50.379406852500004</v>
      </c>
      <c r="C7" s="5">
        <v>21.003452142857139</v>
      </c>
      <c r="D7" s="6">
        <f t="shared" si="0"/>
        <v>-0.43199933396533624</v>
      </c>
      <c r="E7" s="6">
        <f t="shared" si="1"/>
        <v>-5.7920727152589011</v>
      </c>
      <c r="F7" s="8">
        <f t="shared" si="8"/>
        <v>5.7920727152589011</v>
      </c>
      <c r="G7" s="37">
        <v>8.6104092757500013</v>
      </c>
      <c r="H7" s="5">
        <v>13.933966785714281</v>
      </c>
      <c r="I7" s="6">
        <f t="shared" si="2"/>
        <v>7.8287610440651176E-2</v>
      </c>
      <c r="J7" s="6">
        <f t="shared" si="3"/>
        <v>2.0992507583342737</v>
      </c>
      <c r="K7" s="8">
        <f t="shared" si="9"/>
        <v>2.0992507583342737</v>
      </c>
      <c r="L7" s="37">
        <v>2.3348038725000002</v>
      </c>
      <c r="M7" s="5">
        <v>1.6354273214285711</v>
      </c>
      <c r="N7" s="6">
        <f t="shared" si="10"/>
        <v>-1.0284949280462193E-2</v>
      </c>
      <c r="O7" s="6">
        <f t="shared" si="11"/>
        <v>-0.53926527433622484</v>
      </c>
      <c r="P7" s="8">
        <f t="shared" si="12"/>
        <v>0.53926527433622484</v>
      </c>
      <c r="Q7" s="37">
        <v>0.44418091500000006</v>
      </c>
      <c r="R7" s="5">
        <v>0.46243005952380939</v>
      </c>
      <c r="S7" s="6">
        <f t="shared" si="4"/>
        <v>2.6836977240896065E-4</v>
      </c>
      <c r="T7" s="6">
        <f t="shared" si="5"/>
        <v>5.3081900199724403E-3</v>
      </c>
      <c r="U7" s="8">
        <f t="shared" si="13"/>
        <v>5.3081900199724403E-3</v>
      </c>
      <c r="V7">
        <v>0.16263801</v>
      </c>
      <c r="W7" s="3">
        <v>0.14676601190476185</v>
      </c>
      <c r="X7" s="6">
        <f t="shared" si="6"/>
        <v>-2.3341173669467867E-4</v>
      </c>
      <c r="Y7" s="6">
        <f t="shared" si="7"/>
        <v>-2.9345446974146016E-3</v>
      </c>
      <c r="Z7" s="8">
        <f t="shared" si="14"/>
        <v>-2.9345446974146016E-3</v>
      </c>
      <c r="AA7" s="31">
        <v>0.41400000000000059</v>
      </c>
    </row>
    <row r="8" spans="1:37" x14ac:dyDescent="0.2">
      <c r="A8" t="s">
        <v>35</v>
      </c>
      <c r="B8" s="37">
        <v>50.563208880000005</v>
      </c>
      <c r="C8" s="5">
        <v>18.10439934523809</v>
      </c>
      <c r="D8" s="6">
        <f t="shared" si="0"/>
        <v>-0.47733543433473402</v>
      </c>
      <c r="E8" s="6">
        <f t="shared" si="1"/>
        <v>-6.361505960337027</v>
      </c>
      <c r="F8" s="8">
        <f t="shared" si="8"/>
        <v>6.361505960337027</v>
      </c>
      <c r="G8" s="37">
        <v>8.2561886077499995</v>
      </c>
      <c r="H8" s="5">
        <v>13.774131571428569</v>
      </c>
      <c r="I8" s="6">
        <f t="shared" si="2"/>
        <v>8.1146220054096607E-2</v>
      </c>
      <c r="J8" s="6">
        <f t="shared" si="3"/>
        <v>2.1628425807471281</v>
      </c>
      <c r="K8" s="8">
        <f t="shared" si="9"/>
        <v>2.1628425807471281</v>
      </c>
      <c r="L8" s="37">
        <v>2.2798301175</v>
      </c>
      <c r="M8" s="5">
        <v>2.0312997619047612</v>
      </c>
      <c r="N8" s="6">
        <f t="shared" si="10"/>
        <v>-3.6548581705182167E-3</v>
      </c>
      <c r="O8" s="6">
        <f t="shared" si="11"/>
        <v>-0.19048297467036909</v>
      </c>
      <c r="P8" s="8">
        <f t="shared" si="12"/>
        <v>0.19048297467036909</v>
      </c>
      <c r="Q8" s="37">
        <v>0.43109610750000005</v>
      </c>
      <c r="R8" s="5">
        <v>0.49360874999999987</v>
      </c>
      <c r="S8" s="6">
        <f t="shared" si="4"/>
        <v>9.1930356617646802E-4</v>
      </c>
      <c r="T8" s="6">
        <f t="shared" si="5"/>
        <v>1.8074119254838542E-2</v>
      </c>
      <c r="U8" s="8">
        <f t="shared" si="13"/>
        <v>1.8074119254838542E-2</v>
      </c>
      <c r="V8">
        <v>0.14726994750000003</v>
      </c>
      <c r="W8" s="3">
        <v>0.15888208333333328</v>
      </c>
      <c r="X8" s="6">
        <f t="shared" si="6"/>
        <v>1.7076670343137146E-4</v>
      </c>
      <c r="Y8" s="6">
        <f t="shared" si="7"/>
        <v>2.1340597211761151E-3</v>
      </c>
      <c r="Z8" s="8">
        <f t="shared" si="14"/>
        <v>2.1340597211761151E-3</v>
      </c>
      <c r="AA8" s="31">
        <v>0.41650000000000009</v>
      </c>
    </row>
    <row r="9" spans="1:37" x14ac:dyDescent="0.2">
      <c r="A9" t="s">
        <v>36</v>
      </c>
      <c r="B9" s="37">
        <v>50.554602764999998</v>
      </c>
      <c r="C9" s="5">
        <v>23.78934083333333</v>
      </c>
      <c r="D9" s="6">
        <f t="shared" si="0"/>
        <v>-0.3936067931127451</v>
      </c>
      <c r="E9" s="6">
        <f t="shared" si="1"/>
        <v>-6.0353892359087595</v>
      </c>
      <c r="F9" s="8">
        <f t="shared" si="8"/>
        <v>6.0353892359087595</v>
      </c>
      <c r="G9" s="37">
        <v>15.25459350825</v>
      </c>
      <c r="H9" s="5">
        <v>22.746122851190471</v>
      </c>
      <c r="I9" s="6">
        <f t="shared" si="2"/>
        <v>0.11016954916088928</v>
      </c>
      <c r="J9" s="6">
        <f t="shared" si="3"/>
        <v>3.3785054525164018</v>
      </c>
      <c r="K9" s="8">
        <f t="shared" si="9"/>
        <v>3.3785054525164018</v>
      </c>
      <c r="L9" s="37">
        <v>0.61533722249999989</v>
      </c>
      <c r="M9" s="5">
        <v>0</v>
      </c>
      <c r="N9" s="6">
        <f t="shared" si="10"/>
        <v>-9.0490768014705875E-3</v>
      </c>
      <c r="O9" s="6">
        <f t="shared" si="11"/>
        <v>-0.54262068524397189</v>
      </c>
      <c r="P9" s="8">
        <f t="shared" si="12"/>
        <v>0.54262068524397189</v>
      </c>
      <c r="Q9" s="37">
        <v>0.46130532750000003</v>
      </c>
      <c r="R9" s="5">
        <v>0.56687059523809513</v>
      </c>
      <c r="S9" s="6">
        <f t="shared" si="4"/>
        <v>1.5524304079131634E-3</v>
      </c>
      <c r="T9" s="6">
        <f t="shared" si="5"/>
        <v>3.5116948819320065E-2</v>
      </c>
      <c r="U9" s="8">
        <f t="shared" si="13"/>
        <v>3.5116948819320065E-2</v>
      </c>
      <c r="V9">
        <v>0</v>
      </c>
      <c r="W9" s="3">
        <v>0.11889904761904758</v>
      </c>
      <c r="X9" s="6">
        <f t="shared" si="6"/>
        <v>1.7485154061624645E-3</v>
      </c>
      <c r="Y9" s="6">
        <f t="shared" si="7"/>
        <v>2.5140810391712721E-2</v>
      </c>
      <c r="Z9" s="8">
        <f t="shared" si="14"/>
        <v>2.5140810391712721E-2</v>
      </c>
      <c r="AA9" s="31">
        <v>0.3620000000000001</v>
      </c>
    </row>
    <row r="10" spans="1:37" x14ac:dyDescent="0.2">
      <c r="A10" t="s">
        <v>37</v>
      </c>
      <c r="B10" s="37">
        <v>50.347265647500009</v>
      </c>
      <c r="C10" s="5">
        <v>22.414166726190469</v>
      </c>
      <c r="D10" s="6">
        <f t="shared" si="0"/>
        <v>-0.41078086648984619</v>
      </c>
      <c r="E10" s="6">
        <f t="shared" si="1"/>
        <v>-6.1509031663887557</v>
      </c>
      <c r="F10" s="8">
        <f t="shared" si="8"/>
        <v>6.1509031663887557</v>
      </c>
      <c r="G10" s="37">
        <v>15.523929780750001</v>
      </c>
      <c r="H10" s="5">
        <v>22.54166010714285</v>
      </c>
      <c r="I10" s="6">
        <f t="shared" si="2"/>
        <v>0.10320191656460072</v>
      </c>
      <c r="J10" s="6">
        <f t="shared" si="3"/>
        <v>3.0905572939331529</v>
      </c>
      <c r="K10" s="8">
        <f t="shared" si="9"/>
        <v>3.0905572939331529</v>
      </c>
      <c r="L10" s="37">
        <v>0.78227829000000004</v>
      </c>
      <c r="M10" s="5">
        <v>0</v>
      </c>
      <c r="N10" s="6">
        <f t="shared" si="10"/>
        <v>-1.15040925E-2</v>
      </c>
      <c r="O10" s="6">
        <f t="shared" si="11"/>
        <v>-0.67364396104242386</v>
      </c>
      <c r="P10" s="8">
        <f t="shared" si="12"/>
        <v>0.67364396104242386</v>
      </c>
      <c r="Q10" s="37">
        <v>0.47237033249999999</v>
      </c>
      <c r="R10" s="5">
        <v>0.60911529761904748</v>
      </c>
      <c r="S10" s="6">
        <f t="shared" si="4"/>
        <v>2.0109553693977572E-3</v>
      </c>
      <c r="T10" s="6">
        <f t="shared" si="5"/>
        <v>4.4421482710177825E-2</v>
      </c>
      <c r="U10" s="8">
        <f t="shared" si="13"/>
        <v>4.4421482710177825E-2</v>
      </c>
      <c r="V10">
        <v>0</v>
      </c>
      <c r="W10" s="3">
        <v>0.15670119047619044</v>
      </c>
      <c r="X10" s="6">
        <f t="shared" si="6"/>
        <v>2.3044292717086831E-3</v>
      </c>
      <c r="Y10" s="6">
        <f t="shared" si="7"/>
        <v>3.2356324114139239E-2</v>
      </c>
      <c r="Z10" s="8">
        <f t="shared" si="14"/>
        <v>3.2356324114139239E-2</v>
      </c>
      <c r="AA10" s="31">
        <v>0.37070000000000025</v>
      </c>
    </row>
    <row r="11" spans="1:37" x14ac:dyDescent="0.2">
      <c r="A11" t="s">
        <v>38</v>
      </c>
      <c r="B11" s="37">
        <v>50.534316922500004</v>
      </c>
      <c r="C11" s="5">
        <v>23.902343392857137</v>
      </c>
      <c r="D11" s="6">
        <f t="shared" si="0"/>
        <v>-0.39164666955357158</v>
      </c>
      <c r="E11" s="6">
        <f t="shared" si="1"/>
        <v>-5.683479104653558</v>
      </c>
      <c r="F11" s="8">
        <f t="shared" si="8"/>
        <v>5.683479104653558</v>
      </c>
      <c r="G11" s="37">
        <v>15.257456358750002</v>
      </c>
      <c r="H11" s="5">
        <v>22.188201994047613</v>
      </c>
      <c r="I11" s="6">
        <f t="shared" si="2"/>
        <v>0.10192272993084724</v>
      </c>
      <c r="J11" s="6">
        <f t="shared" si="3"/>
        <v>2.9580889588585717</v>
      </c>
      <c r="K11" s="8">
        <f t="shared" si="9"/>
        <v>2.9580889588585717</v>
      </c>
      <c r="L11" s="37">
        <v>0.78192702000000003</v>
      </c>
      <c r="M11" s="5">
        <v>0</v>
      </c>
      <c r="N11" s="6">
        <f t="shared" si="10"/>
        <v>-1.1498926764705883E-2</v>
      </c>
      <c r="O11" s="6">
        <f t="shared" si="11"/>
        <v>-0.65256910725922646</v>
      </c>
      <c r="P11" s="8">
        <f t="shared" si="12"/>
        <v>0.65256910725922646</v>
      </c>
      <c r="Q11" s="37">
        <v>0.43013011500000004</v>
      </c>
      <c r="R11" s="5">
        <v>0.60192642857142853</v>
      </c>
      <c r="S11" s="6">
        <f t="shared" si="4"/>
        <v>2.5264163760504192E-3</v>
      </c>
      <c r="T11" s="6">
        <f t="shared" si="5"/>
        <v>5.4086227755201104E-2</v>
      </c>
      <c r="U11" s="8">
        <f t="shared" si="13"/>
        <v>5.4086227755201104E-2</v>
      </c>
      <c r="V11">
        <v>0</v>
      </c>
      <c r="W11" s="3">
        <v>0.17180589285714282</v>
      </c>
      <c r="X11" s="6">
        <f t="shared" si="6"/>
        <v>2.5265572478991591E-3</v>
      </c>
      <c r="Y11" s="6">
        <f t="shared" si="7"/>
        <v>3.4380808362724932E-2</v>
      </c>
      <c r="Z11" s="8">
        <f t="shared" si="14"/>
        <v>3.4380808362724932E-2</v>
      </c>
      <c r="AA11" s="31">
        <v>0.3824999999999994</v>
      </c>
    </row>
    <row r="12" spans="1:37" x14ac:dyDescent="0.2">
      <c r="A12" t="s">
        <v>39</v>
      </c>
      <c r="B12" s="37">
        <v>53.092791967500006</v>
      </c>
      <c r="C12" s="5">
        <v>20.697804047619044</v>
      </c>
      <c r="D12" s="6">
        <f t="shared" si="0"/>
        <v>-0.47639688117472001</v>
      </c>
      <c r="E12" s="6">
        <f t="shared" si="1"/>
        <v>-7.5294919228493402</v>
      </c>
      <c r="F12" s="8">
        <f t="shared" si="8"/>
        <v>7.5294919228493402</v>
      </c>
      <c r="G12" s="37">
        <v>16.073535604499998</v>
      </c>
      <c r="H12" s="5">
        <v>28.415450761904754</v>
      </c>
      <c r="I12" s="6">
        <f t="shared" si="2"/>
        <v>0.18149875231477583</v>
      </c>
      <c r="J12" s="6">
        <f t="shared" si="3"/>
        <v>5.7370780615527162</v>
      </c>
      <c r="K12" s="8">
        <f t="shared" si="9"/>
        <v>5.7370780615527162</v>
      </c>
      <c r="L12" s="37">
        <v>0.63773068500000007</v>
      </c>
      <c r="M12" s="5">
        <v>0</v>
      </c>
      <c r="N12" s="6">
        <f t="shared" si="10"/>
        <v>-9.378392426470589E-3</v>
      </c>
      <c r="O12" s="6">
        <f t="shared" si="11"/>
        <v>-0.57966160616129025</v>
      </c>
      <c r="P12" s="8">
        <f t="shared" si="12"/>
        <v>0.57966160616129025</v>
      </c>
      <c r="Q12" s="37">
        <v>0.46736473500000003</v>
      </c>
      <c r="R12" s="5">
        <v>0.68447726190476166</v>
      </c>
      <c r="S12" s="6">
        <f t="shared" si="4"/>
        <v>3.1928312780112006E-3</v>
      </c>
      <c r="T12" s="6">
        <f t="shared" si="5"/>
        <v>7.4444851240722851E-2</v>
      </c>
      <c r="U12" s="8">
        <f t="shared" si="13"/>
        <v>7.4444851240722851E-2</v>
      </c>
      <c r="V12">
        <v>0</v>
      </c>
      <c r="W12" s="3">
        <v>0.13053047619047617</v>
      </c>
      <c r="X12" s="6">
        <f t="shared" si="6"/>
        <v>1.9195658263305318E-3</v>
      </c>
      <c r="Y12" s="6">
        <f t="shared" si="7"/>
        <v>2.8448991951254079E-2</v>
      </c>
      <c r="Z12" s="8">
        <f t="shared" si="14"/>
        <v>2.8448991951254079E-2</v>
      </c>
      <c r="AA12" s="31">
        <v>0.3512000000000004</v>
      </c>
    </row>
    <row r="13" spans="1:37" x14ac:dyDescent="0.2">
      <c r="A13" t="s">
        <v>40</v>
      </c>
      <c r="B13" s="37">
        <v>49.361689845000001</v>
      </c>
      <c r="C13" s="5">
        <v>22.902848273809521</v>
      </c>
      <c r="D13" s="6">
        <f t="shared" si="0"/>
        <v>-0.38910061134103646</v>
      </c>
      <c r="E13" s="6">
        <f t="shared" si="1"/>
        <v>-6.2857923104373441</v>
      </c>
      <c r="F13" s="8">
        <f t="shared" si="8"/>
        <v>6.2857923104373441</v>
      </c>
      <c r="G13" s="37">
        <v>16.754516408250002</v>
      </c>
      <c r="H13" s="5">
        <v>26.438600624999996</v>
      </c>
      <c r="I13" s="6">
        <f t="shared" si="2"/>
        <v>0.14241300318749991</v>
      </c>
      <c r="J13" s="6">
        <f t="shared" si="3"/>
        <v>4.6011682277601569</v>
      </c>
      <c r="K13" s="8">
        <f t="shared" si="9"/>
        <v>4.6011682277601569</v>
      </c>
      <c r="L13" s="37">
        <v>0.82829466000000007</v>
      </c>
      <c r="M13" s="5">
        <v>0</v>
      </c>
      <c r="N13" s="6">
        <f t="shared" si="10"/>
        <v>-1.2180803823529414E-2</v>
      </c>
      <c r="O13" s="6">
        <f t="shared" si="11"/>
        <v>-0.76952624365741229</v>
      </c>
      <c r="P13" s="8">
        <f t="shared" si="12"/>
        <v>0.76952624365741229</v>
      </c>
      <c r="Q13" s="37">
        <v>0.54850810500000002</v>
      </c>
      <c r="R13" s="5">
        <v>0.66113363095238076</v>
      </c>
      <c r="S13" s="6">
        <f t="shared" si="4"/>
        <v>1.6562577345938343E-3</v>
      </c>
      <c r="T13" s="6">
        <f t="shared" si="5"/>
        <v>3.9471894250131465E-2</v>
      </c>
      <c r="U13" s="8">
        <f t="shared" si="13"/>
        <v>3.9471894250131465E-2</v>
      </c>
      <c r="V13">
        <v>0</v>
      </c>
      <c r="W13" s="3">
        <v>0.16397083333333329</v>
      </c>
      <c r="X13" s="6">
        <f t="shared" si="6"/>
        <v>2.4113357843137248E-3</v>
      </c>
      <c r="Y13" s="6">
        <f t="shared" si="7"/>
        <v>3.6527749508983361E-2</v>
      </c>
      <c r="Z13" s="8">
        <f t="shared" si="14"/>
        <v>3.6527749508983361E-2</v>
      </c>
      <c r="AA13" s="31">
        <v>0.34360000000000035</v>
      </c>
    </row>
    <row r="14" spans="1:37" x14ac:dyDescent="0.2">
      <c r="A14" t="s">
        <v>41</v>
      </c>
      <c r="B14" s="37">
        <v>49.303466842500001</v>
      </c>
      <c r="C14" s="5">
        <v>22.739523630952377</v>
      </c>
      <c r="D14" s="6">
        <f t="shared" si="0"/>
        <v>-0.39064622369922974</v>
      </c>
      <c r="E14" s="6">
        <f t="shared" si="1"/>
        <v>-6.4077350407691993</v>
      </c>
      <c r="F14" s="8">
        <f t="shared" si="8"/>
        <v>6.4077350407691993</v>
      </c>
      <c r="G14" s="37">
        <v>16.516820781</v>
      </c>
      <c r="H14" s="5">
        <v>28.19450208333333</v>
      </c>
      <c r="I14" s="6">
        <f t="shared" si="2"/>
        <v>0.17173060738725485</v>
      </c>
      <c r="J14" s="6">
        <f t="shared" si="3"/>
        <v>5.6336384793256675</v>
      </c>
      <c r="K14" s="8">
        <f t="shared" si="9"/>
        <v>5.6336384793256675</v>
      </c>
      <c r="L14" s="37">
        <v>0.86429983499999996</v>
      </c>
      <c r="M14" s="5">
        <v>0</v>
      </c>
      <c r="N14" s="6">
        <f t="shared" si="10"/>
        <v>-1.2710291691176471E-2</v>
      </c>
      <c r="O14" s="6">
        <f t="shared" si="11"/>
        <v>-0.81531569910584367</v>
      </c>
      <c r="P14" s="8">
        <f t="shared" si="12"/>
        <v>0.81531569910584367</v>
      </c>
      <c r="Q14" s="37">
        <v>0.49678359750000001</v>
      </c>
      <c r="R14" s="5">
        <v>0.74263440476190457</v>
      </c>
      <c r="S14" s="6">
        <f t="shared" si="4"/>
        <v>3.6154530479691849E-3</v>
      </c>
      <c r="T14" s="6">
        <f t="shared" si="5"/>
        <v>8.748741326326856E-2</v>
      </c>
      <c r="U14" s="8">
        <f t="shared" si="13"/>
        <v>8.748741326326856E-2</v>
      </c>
      <c r="V14">
        <v>0</v>
      </c>
      <c r="W14" s="3">
        <v>0.11267946428571426</v>
      </c>
      <c r="X14" s="6">
        <f t="shared" si="6"/>
        <v>1.657050945378151E-3</v>
      </c>
      <c r="Y14" s="6">
        <f t="shared" si="7"/>
        <v>2.5487303261574227E-2</v>
      </c>
      <c r="Z14" s="8">
        <f t="shared" si="14"/>
        <v>2.5487303261574227E-2</v>
      </c>
      <c r="AA14" s="31">
        <v>0.33840000000000003</v>
      </c>
    </row>
    <row r="15" spans="1:37" x14ac:dyDescent="0.2">
      <c r="A15" t="s">
        <v>42</v>
      </c>
      <c r="B15" s="37">
        <v>57.044842920000001</v>
      </c>
      <c r="C15" s="5">
        <v>29.801739345238087</v>
      </c>
      <c r="D15" s="6">
        <f t="shared" si="0"/>
        <v>-0.4006338760994399</v>
      </c>
      <c r="E15" s="6">
        <f t="shared" si="1"/>
        <v>-7.9621068690271457</v>
      </c>
      <c r="F15" s="8">
        <f t="shared" si="8"/>
        <v>7.9621068690271457</v>
      </c>
      <c r="G15" s="37">
        <v>13.380875419500001</v>
      </c>
      <c r="H15" s="5">
        <v>24.832938452380947</v>
      </c>
      <c r="I15" s="6">
        <f t="shared" si="2"/>
        <v>0.16841269166001394</v>
      </c>
      <c r="J15" s="6">
        <f t="shared" si="3"/>
        <v>6.693842719429167</v>
      </c>
      <c r="K15" s="8">
        <f t="shared" si="9"/>
        <v>6.693842719429167</v>
      </c>
      <c r="L15" s="37">
        <v>1.0825263225000001</v>
      </c>
      <c r="M15" s="5">
        <v>0</v>
      </c>
      <c r="N15" s="6">
        <f t="shared" si="10"/>
        <v>-1.5919504742647059E-2</v>
      </c>
      <c r="O15" s="6">
        <f t="shared" si="11"/>
        <v>-1.2372551174950996</v>
      </c>
      <c r="P15" s="8">
        <f t="shared" si="12"/>
        <v>1.2372551174950996</v>
      </c>
      <c r="Q15" s="37">
        <v>0.39315894750000002</v>
      </c>
      <c r="R15" s="5">
        <v>0.42317398809523804</v>
      </c>
      <c r="S15" s="6">
        <f t="shared" si="4"/>
        <v>4.4139765581232377E-4</v>
      </c>
      <c r="T15" s="6">
        <f t="shared" si="5"/>
        <v>1.2941132714932821E-2</v>
      </c>
      <c r="U15" s="8">
        <f t="shared" si="13"/>
        <v>1.2941132714932821E-2</v>
      </c>
      <c r="V15">
        <v>0</v>
      </c>
      <c r="W15" s="3">
        <v>0</v>
      </c>
      <c r="X15" s="6">
        <f t="shared" si="6"/>
        <v>0</v>
      </c>
      <c r="Y15" s="6">
        <f t="shared" si="7"/>
        <v>0</v>
      </c>
      <c r="Z15" s="8">
        <f t="shared" si="14"/>
        <v>0</v>
      </c>
      <c r="AA15" s="31">
        <v>0.2793000000000001</v>
      </c>
    </row>
    <row r="16" spans="1:37" x14ac:dyDescent="0.2">
      <c r="A16" t="s">
        <v>43</v>
      </c>
      <c r="B16" s="37">
        <v>56.423007202499996</v>
      </c>
      <c r="C16" s="5">
        <v>34.328384404761891</v>
      </c>
      <c r="D16" s="6">
        <f t="shared" si="0"/>
        <v>-0.32492092349614859</v>
      </c>
      <c r="E16" s="6">
        <f t="shared" si="1"/>
        <v>-6.6996774228751601</v>
      </c>
      <c r="F16" s="8">
        <f t="shared" si="8"/>
        <v>6.6996774228751601</v>
      </c>
      <c r="G16" s="37">
        <v>14.371974942750001</v>
      </c>
      <c r="H16" s="5">
        <v>24.878276791666661</v>
      </c>
      <c r="I16" s="6">
        <f t="shared" si="2"/>
        <v>0.15450443895465676</v>
      </c>
      <c r="J16" s="6">
        <f t="shared" si="3"/>
        <v>6.3714389815399537</v>
      </c>
      <c r="K16" s="8">
        <f t="shared" si="9"/>
        <v>6.3714389815399537</v>
      </c>
      <c r="L16" s="37">
        <v>0.90768167999999994</v>
      </c>
      <c r="M16" s="5">
        <v>0</v>
      </c>
      <c r="N16" s="6">
        <f t="shared" si="10"/>
        <v>-1.3348259999999999E-2</v>
      </c>
      <c r="O16" s="6">
        <f t="shared" si="11"/>
        <v>-1.0763418919070578</v>
      </c>
      <c r="P16" s="8">
        <f t="shared" si="12"/>
        <v>1.0763418919070578</v>
      </c>
      <c r="Q16" s="37">
        <v>0.39157823250000001</v>
      </c>
      <c r="R16" s="5">
        <v>0.43020130952380936</v>
      </c>
      <c r="S16" s="6">
        <f t="shared" si="4"/>
        <v>5.6798642682072571E-4</v>
      </c>
      <c r="T16" s="6">
        <f t="shared" si="5"/>
        <v>1.7277309229026809E-2</v>
      </c>
      <c r="U16" s="8">
        <f t="shared" si="13"/>
        <v>1.7277309229026809E-2</v>
      </c>
      <c r="V16">
        <v>0</v>
      </c>
      <c r="W16" s="3">
        <v>0</v>
      </c>
      <c r="X16" s="6">
        <f t="shared" si="6"/>
        <v>0</v>
      </c>
      <c r="Y16" s="6">
        <f t="shared" si="7"/>
        <v>0</v>
      </c>
      <c r="Z16" s="8">
        <f t="shared" si="14"/>
        <v>0</v>
      </c>
      <c r="AA16" s="31">
        <v>0.26920000000000055</v>
      </c>
    </row>
    <row r="17" spans="1:27" x14ac:dyDescent="0.2">
      <c r="A17" t="s">
        <v>44</v>
      </c>
      <c r="B17" s="37">
        <v>58.252948267499995</v>
      </c>
      <c r="C17" s="5">
        <v>30.359724821428564</v>
      </c>
      <c r="D17" s="6">
        <f t="shared" si="0"/>
        <v>-0.4101944624422269</v>
      </c>
      <c r="E17" s="6">
        <f t="shared" si="1"/>
        <v>-8.5629365344031765</v>
      </c>
      <c r="F17" s="8">
        <f t="shared" si="8"/>
        <v>8.5629365344031765</v>
      </c>
      <c r="G17" s="37">
        <v>13.881435169500001</v>
      </c>
      <c r="H17" s="5">
        <v>25.730868583333326</v>
      </c>
      <c r="I17" s="6">
        <f t="shared" si="2"/>
        <v>0.174256373732843</v>
      </c>
      <c r="J17" s="6">
        <f t="shared" si="3"/>
        <v>7.2751500873421469</v>
      </c>
      <c r="K17" s="8">
        <f t="shared" si="9"/>
        <v>7.2751500873421469</v>
      </c>
      <c r="L17" s="37">
        <v>0.97029555750000007</v>
      </c>
      <c r="M17" s="5">
        <v>0</v>
      </c>
      <c r="N17" s="6">
        <f t="shared" si="10"/>
        <v>-1.4269052316176471E-2</v>
      </c>
      <c r="O17" s="6">
        <f t="shared" si="11"/>
        <v>-1.1648699306691013</v>
      </c>
      <c r="P17" s="8">
        <f t="shared" si="12"/>
        <v>1.1648699306691013</v>
      </c>
      <c r="Q17" s="37">
        <v>0.36268627500000006</v>
      </c>
      <c r="R17" s="5">
        <v>0.41566202380952366</v>
      </c>
      <c r="S17" s="6">
        <f t="shared" si="4"/>
        <v>7.7905512955181769E-4</v>
      </c>
      <c r="T17" s="6">
        <f t="shared" si="5"/>
        <v>2.3991812489562201E-2</v>
      </c>
      <c r="U17" s="8">
        <f t="shared" si="13"/>
        <v>2.3991812489562201E-2</v>
      </c>
      <c r="V17">
        <v>0</v>
      </c>
      <c r="W17" s="3">
        <v>6.9061607142857126E-2</v>
      </c>
      <c r="X17" s="6">
        <f t="shared" si="6"/>
        <v>1.0156118697478989E-3</v>
      </c>
      <c r="Y17" s="6">
        <f t="shared" si="7"/>
        <v>1.9880523244321477E-2</v>
      </c>
      <c r="Z17" s="8">
        <f t="shared" si="14"/>
        <v>1.9880523244321477E-2</v>
      </c>
      <c r="AA17" s="31">
        <v>0.26590000000000025</v>
      </c>
    </row>
    <row r="18" spans="1:27" x14ac:dyDescent="0.2">
      <c r="A18" t="s">
        <v>45</v>
      </c>
      <c r="B18" s="37">
        <v>48.875971252499994</v>
      </c>
      <c r="C18" s="5">
        <v>27.127964702380943</v>
      </c>
      <c r="D18" s="6">
        <f t="shared" si="0"/>
        <v>-0.31982362573704487</v>
      </c>
      <c r="E18" s="6">
        <f t="shared" si="1"/>
        <v>-4.6852978692189575</v>
      </c>
      <c r="F18" s="8">
        <f t="shared" si="8"/>
        <v>4.6852978692189575</v>
      </c>
      <c r="G18" s="37">
        <v>15.57832394025</v>
      </c>
      <c r="H18" s="5">
        <v>22.785039672619043</v>
      </c>
      <c r="I18" s="6">
        <f t="shared" si="2"/>
        <v>0.10598111371130946</v>
      </c>
      <c r="J18" s="6">
        <f t="shared" si="3"/>
        <v>3.1050993208614215</v>
      </c>
      <c r="K18" s="8">
        <f t="shared" si="9"/>
        <v>3.1050993208614215</v>
      </c>
      <c r="L18" s="37">
        <v>0.58372292250000013</v>
      </c>
      <c r="M18" s="5">
        <v>0</v>
      </c>
      <c r="N18" s="6">
        <f t="shared" si="10"/>
        <v>-8.5841606250000018E-3</v>
      </c>
      <c r="O18" s="6">
        <f t="shared" si="11"/>
        <v>-0.4917834077560026</v>
      </c>
      <c r="P18" s="8">
        <f t="shared" si="12"/>
        <v>0.4917834077560026</v>
      </c>
      <c r="Q18" s="37">
        <v>0.58758689250000007</v>
      </c>
      <c r="R18" s="5">
        <v>0.84683261904761886</v>
      </c>
      <c r="S18" s="6">
        <f t="shared" si="4"/>
        <v>3.812437155112041E-3</v>
      </c>
      <c r="T18" s="6">
        <f t="shared" si="5"/>
        <v>8.2393185229158492E-2</v>
      </c>
      <c r="U18" s="8">
        <f t="shared" si="13"/>
        <v>8.2393185229158492E-2</v>
      </c>
      <c r="V18">
        <v>0.16140856500000003</v>
      </c>
      <c r="W18" s="3">
        <v>0.16679791666666663</v>
      </c>
      <c r="X18" s="6">
        <f t="shared" si="6"/>
        <v>7.9255171568626438E-5</v>
      </c>
      <c r="Y18" s="6">
        <f t="shared" si="7"/>
        <v>1.0887329959125037E-3</v>
      </c>
      <c r="Z18" s="8">
        <f t="shared" si="14"/>
        <v>1.0887329959125037E-3</v>
      </c>
      <c r="AA18" s="31">
        <v>0.37890000000000068</v>
      </c>
    </row>
    <row r="19" spans="1:27" x14ac:dyDescent="0.2">
      <c r="A19" t="s">
        <v>46</v>
      </c>
      <c r="B19" s="37">
        <v>51.241862520000005</v>
      </c>
      <c r="C19" s="5">
        <v>26.120149880952376</v>
      </c>
      <c r="D19" s="6">
        <f t="shared" si="0"/>
        <v>-0.36943695057422987</v>
      </c>
      <c r="E19" s="6">
        <f t="shared" si="1"/>
        <v>-5.6182199259002878</v>
      </c>
      <c r="F19" s="8">
        <f t="shared" si="8"/>
        <v>5.6182199259002878</v>
      </c>
      <c r="G19" s="37">
        <v>15.751868883749999</v>
      </c>
      <c r="H19" s="5">
        <v>22.706519452380945</v>
      </c>
      <c r="I19" s="6">
        <f t="shared" si="2"/>
        <v>0.10227427306810215</v>
      </c>
      <c r="J19" s="6">
        <f t="shared" si="3"/>
        <v>3.1106071032172955</v>
      </c>
      <c r="K19" s="8">
        <f t="shared" si="9"/>
        <v>3.1106071032172955</v>
      </c>
      <c r="L19" s="37">
        <v>0.56747668500000004</v>
      </c>
      <c r="M19" s="5">
        <v>0</v>
      </c>
      <c r="N19" s="6">
        <f t="shared" si="10"/>
        <v>-8.3452453676470598E-3</v>
      </c>
      <c r="O19" s="6">
        <f t="shared" si="11"/>
        <v>-0.49630298555958702</v>
      </c>
      <c r="P19" s="8">
        <f t="shared" si="12"/>
        <v>0.49630298555958702</v>
      </c>
      <c r="Q19" s="37">
        <v>0.55140608250000001</v>
      </c>
      <c r="R19" s="5">
        <v>0.93980327380952355</v>
      </c>
      <c r="S19" s="6">
        <f t="shared" si="4"/>
        <v>5.7117234016106407E-3</v>
      </c>
      <c r="T19" s="6">
        <f t="shared" si="5"/>
        <v>0.12814082267185292</v>
      </c>
      <c r="U19" s="8">
        <f t="shared" si="13"/>
        <v>0.12814082267185292</v>
      </c>
      <c r="V19">
        <v>0.11785108499999999</v>
      </c>
      <c r="W19" s="3">
        <v>0.18044869047619042</v>
      </c>
      <c r="X19" s="6">
        <f t="shared" si="6"/>
        <v>9.2055302170868266E-4</v>
      </c>
      <c r="Y19" s="6">
        <f t="shared" si="7"/>
        <v>1.3127267146085192E-2</v>
      </c>
      <c r="Z19" s="8">
        <f t="shared" si="14"/>
        <v>1.3127267146085192E-2</v>
      </c>
      <c r="AA19" s="31">
        <v>0.36500000000000021</v>
      </c>
    </row>
    <row r="20" spans="1:27" x14ac:dyDescent="0.2">
      <c r="A20" t="s">
        <v>47</v>
      </c>
      <c r="B20" s="37">
        <v>49.838099782500002</v>
      </c>
      <c r="C20" s="5">
        <v>24.476564404761898</v>
      </c>
      <c r="D20" s="6">
        <f t="shared" si="0"/>
        <v>-0.37296375555497213</v>
      </c>
      <c r="E20" s="6">
        <f t="shared" si="1"/>
        <v>-5.5427755495285336</v>
      </c>
      <c r="F20" s="8">
        <f t="shared" si="8"/>
        <v>5.5427755495285336</v>
      </c>
      <c r="G20" s="37">
        <v>15.961331184750001</v>
      </c>
      <c r="H20" s="5">
        <v>22.244598267857139</v>
      </c>
      <c r="I20" s="6">
        <f t="shared" si="2"/>
        <v>9.2400986516281439E-2</v>
      </c>
      <c r="J20" s="6">
        <f t="shared" si="3"/>
        <v>2.7463610069728723</v>
      </c>
      <c r="K20" s="8">
        <f t="shared" si="9"/>
        <v>2.7463610069728723</v>
      </c>
      <c r="L20" s="37">
        <v>0.66653482499999994</v>
      </c>
      <c r="M20" s="5">
        <v>0</v>
      </c>
      <c r="N20" s="6">
        <f t="shared" si="10"/>
        <v>-9.8019827205882339E-3</v>
      </c>
      <c r="O20" s="6">
        <f t="shared" si="11"/>
        <v>-0.56967081201935676</v>
      </c>
      <c r="P20" s="8">
        <f t="shared" si="12"/>
        <v>0.56967081201935676</v>
      </c>
      <c r="Q20" s="37">
        <v>0.52549992000000001</v>
      </c>
      <c r="R20" s="5">
        <v>0.79804523809523786</v>
      </c>
      <c r="S20" s="6">
        <f t="shared" si="4"/>
        <v>4.0080193837534975E-3</v>
      </c>
      <c r="T20" s="6">
        <f t="shared" si="5"/>
        <v>8.7872384477389806E-2</v>
      </c>
      <c r="U20" s="8">
        <f t="shared" si="13"/>
        <v>8.7872384477389806E-2</v>
      </c>
      <c r="V20">
        <v>0.13875165000000003</v>
      </c>
      <c r="W20" s="3">
        <v>0.13093434523809519</v>
      </c>
      <c r="X20" s="6">
        <f t="shared" si="6"/>
        <v>-1.1496036414565944E-4</v>
      </c>
      <c r="Y20" s="6">
        <f t="shared" si="7"/>
        <v>-1.6020494035807399E-3</v>
      </c>
      <c r="Z20" s="8">
        <f t="shared" si="14"/>
        <v>-1.6020494035807399E-3</v>
      </c>
      <c r="AA20" s="31">
        <v>0.37349999999999994</v>
      </c>
    </row>
    <row r="21" spans="1:27" x14ac:dyDescent="0.2">
      <c r="A21" t="s">
        <v>48</v>
      </c>
      <c r="B21" s="37">
        <v>47.056392652500001</v>
      </c>
      <c r="C21" s="5">
        <v>24.896103571428565</v>
      </c>
      <c r="D21" s="6">
        <f t="shared" si="0"/>
        <v>-0.32588660413340348</v>
      </c>
      <c r="E21" s="6">
        <f t="shared" si="1"/>
        <v>-5.098403069672754</v>
      </c>
      <c r="F21" s="8">
        <f t="shared" si="8"/>
        <v>5.098403069672754</v>
      </c>
      <c r="G21" s="37">
        <v>19.234122556500001</v>
      </c>
      <c r="H21" s="5">
        <v>29.201129529761896</v>
      </c>
      <c r="I21" s="6">
        <f t="shared" si="2"/>
        <v>0.14657363195973375</v>
      </c>
      <c r="J21" s="6">
        <f t="shared" si="3"/>
        <v>4.5861035949922799</v>
      </c>
      <c r="K21" s="8">
        <f t="shared" si="9"/>
        <v>4.5861035949922799</v>
      </c>
      <c r="L21" s="37">
        <v>0.6659201025</v>
      </c>
      <c r="M21" s="5">
        <v>0</v>
      </c>
      <c r="N21" s="6">
        <f t="shared" si="10"/>
        <v>-9.7929426838235297E-3</v>
      </c>
      <c r="O21" s="6">
        <f t="shared" si="11"/>
        <v>-0.59914266018496909</v>
      </c>
      <c r="P21" s="8">
        <f t="shared" si="12"/>
        <v>0.59914266018496909</v>
      </c>
      <c r="Q21" s="37">
        <v>0.49792522499999997</v>
      </c>
      <c r="R21" s="5">
        <v>0.67534982142857136</v>
      </c>
      <c r="S21" s="6">
        <f t="shared" si="4"/>
        <v>2.6091852415966381E-3</v>
      </c>
      <c r="T21" s="6">
        <f t="shared" si="5"/>
        <v>6.0219134117176734E-2</v>
      </c>
      <c r="U21" s="8">
        <f t="shared" si="13"/>
        <v>6.0219134117176734E-2</v>
      </c>
      <c r="V21">
        <v>0</v>
      </c>
      <c r="W21" s="3">
        <v>0.16817107142857141</v>
      </c>
      <c r="X21" s="6">
        <f t="shared" si="6"/>
        <v>2.4731039915966385E-3</v>
      </c>
      <c r="Y21" s="6">
        <f t="shared" si="7"/>
        <v>3.6280824429691751E-2</v>
      </c>
      <c r="Z21" s="8">
        <f t="shared" si="14"/>
        <v>3.6280824429691751E-2</v>
      </c>
      <c r="AA21" s="31">
        <v>0.3548</v>
      </c>
    </row>
    <row r="22" spans="1:27" x14ac:dyDescent="0.2">
      <c r="A22" t="s">
        <v>49</v>
      </c>
      <c r="B22" s="37">
        <v>45.712697085000002</v>
      </c>
      <c r="C22" s="5">
        <v>20.871306190476183</v>
      </c>
      <c r="D22" s="6">
        <f t="shared" si="0"/>
        <v>-0.36531457197829148</v>
      </c>
      <c r="E22" s="6">
        <f t="shared" si="1"/>
        <v>-6.2740346563899898</v>
      </c>
      <c r="F22" s="8">
        <f t="shared" si="8"/>
        <v>6.2740346563899898</v>
      </c>
      <c r="G22" s="37">
        <v>19.5029494875</v>
      </c>
      <c r="H22" s="5">
        <v>31.322055910714276</v>
      </c>
      <c r="I22" s="6">
        <f t="shared" si="2"/>
        <v>0.17381038857668052</v>
      </c>
      <c r="J22" s="6">
        <f t="shared" si="3"/>
        <v>5.9700229532178959</v>
      </c>
      <c r="K22" s="8">
        <f t="shared" si="9"/>
        <v>5.9700229532178959</v>
      </c>
      <c r="L22" s="37">
        <v>0.48967038000000002</v>
      </c>
      <c r="M22" s="5">
        <v>0</v>
      </c>
      <c r="N22" s="6">
        <f t="shared" si="10"/>
        <v>-7.2010350000000006E-3</v>
      </c>
      <c r="O22" s="6">
        <f t="shared" si="11"/>
        <v>-0.48364222614954927</v>
      </c>
      <c r="P22" s="8">
        <f t="shared" si="12"/>
        <v>0.48364222614954927</v>
      </c>
      <c r="Q22" s="37">
        <v>0.51083439750000004</v>
      </c>
      <c r="R22" s="5">
        <v>0.61896970238095217</v>
      </c>
      <c r="S22" s="6">
        <f t="shared" si="4"/>
        <v>1.5902250717787078E-3</v>
      </c>
      <c r="T22" s="6">
        <f t="shared" si="5"/>
        <v>4.0290295126919978E-2</v>
      </c>
      <c r="U22" s="8">
        <f t="shared" si="13"/>
        <v>4.0290295126919978E-2</v>
      </c>
      <c r="V22">
        <v>0</v>
      </c>
      <c r="W22" s="3">
        <v>0</v>
      </c>
      <c r="X22" s="6">
        <f t="shared" si="6"/>
        <v>0</v>
      </c>
      <c r="Y22" s="6">
        <f t="shared" si="7"/>
        <v>0</v>
      </c>
      <c r="Z22" s="8">
        <f t="shared" si="14"/>
        <v>0</v>
      </c>
      <c r="AA22" s="31">
        <v>0.32319999999999993</v>
      </c>
    </row>
    <row r="23" spans="1:27" x14ac:dyDescent="0.2">
      <c r="A23" t="s">
        <v>50</v>
      </c>
      <c r="B23" s="37">
        <v>45.825542572500005</v>
      </c>
      <c r="C23" s="5">
        <v>21.134548035714278</v>
      </c>
      <c r="D23" s="6">
        <f t="shared" si="0"/>
        <v>-0.3631028608350842</v>
      </c>
      <c r="E23" s="6">
        <f t="shared" si="1"/>
        <v>-5.7816734267778784</v>
      </c>
      <c r="F23" s="8">
        <f t="shared" si="8"/>
        <v>5.7816734267778784</v>
      </c>
      <c r="G23" s="37">
        <v>18.890079936750002</v>
      </c>
      <c r="H23" s="5">
        <v>29.967172184523804</v>
      </c>
      <c r="I23" s="6">
        <f t="shared" si="2"/>
        <v>0.16289841540843827</v>
      </c>
      <c r="J23" s="6">
        <f t="shared" si="3"/>
        <v>5.1875357114972891</v>
      </c>
      <c r="K23" s="8">
        <f t="shared" si="9"/>
        <v>5.1875357114972891</v>
      </c>
      <c r="L23" s="37">
        <v>0.63720378</v>
      </c>
      <c r="M23" s="5">
        <v>0</v>
      </c>
      <c r="N23" s="6">
        <f t="shared" si="10"/>
        <v>-9.370643823529411E-3</v>
      </c>
      <c r="O23" s="6">
        <f t="shared" si="11"/>
        <v>-0.58350245793512834</v>
      </c>
      <c r="P23" s="8">
        <f t="shared" si="12"/>
        <v>0.58350245793512834</v>
      </c>
      <c r="Q23" s="37">
        <v>0.49625669249999999</v>
      </c>
      <c r="R23" s="5">
        <v>0.60830755952380933</v>
      </c>
      <c r="S23" s="6">
        <f t="shared" si="4"/>
        <v>1.6478068679971962E-3</v>
      </c>
      <c r="T23" s="6">
        <f t="shared" si="5"/>
        <v>3.8707233312953157E-2</v>
      </c>
      <c r="U23" s="8">
        <f t="shared" si="13"/>
        <v>3.8707233312953157E-2</v>
      </c>
      <c r="V23">
        <v>0</v>
      </c>
      <c r="W23" s="3">
        <v>0</v>
      </c>
      <c r="X23" s="6">
        <f t="shared" si="6"/>
        <v>0</v>
      </c>
      <c r="Y23" s="6">
        <f t="shared" si="7"/>
        <v>0</v>
      </c>
      <c r="Z23" s="8">
        <f t="shared" si="14"/>
        <v>0</v>
      </c>
      <c r="AA23" s="31">
        <v>0.34860000000000024</v>
      </c>
    </row>
    <row r="24" spans="1:27" x14ac:dyDescent="0.2">
      <c r="A24" t="s">
        <v>51</v>
      </c>
      <c r="B24" s="37">
        <v>46.066777244999997</v>
      </c>
      <c r="C24" s="5">
        <v>18.966498214285711</v>
      </c>
      <c r="D24" s="6">
        <f t="shared" si="0"/>
        <v>-0.39853351515756302</v>
      </c>
      <c r="E24" s="6">
        <f t="shared" si="1"/>
        <v>-5.759327989357109</v>
      </c>
      <c r="F24" s="8">
        <f t="shared" si="8"/>
        <v>5.759327989357109</v>
      </c>
      <c r="G24" s="37">
        <v>18.839769291000003</v>
      </c>
      <c r="H24" s="5">
        <v>28.785055559523801</v>
      </c>
      <c r="I24" s="6">
        <f t="shared" si="2"/>
        <v>0.14625420983123233</v>
      </c>
      <c r="J24" s="6">
        <f t="shared" si="3"/>
        <v>4.2270335139985002</v>
      </c>
      <c r="K24" s="8">
        <f t="shared" si="9"/>
        <v>4.2270335139985002</v>
      </c>
      <c r="L24" s="37">
        <v>0.60585293249999994</v>
      </c>
      <c r="M24" s="5">
        <v>0</v>
      </c>
      <c r="N24" s="6">
        <f t="shared" si="10"/>
        <v>-8.9096019485294109E-3</v>
      </c>
      <c r="O24" s="6">
        <f t="shared" si="11"/>
        <v>-0.50351757771530159</v>
      </c>
      <c r="P24" s="8">
        <f t="shared" si="12"/>
        <v>0.50351757771530159</v>
      </c>
      <c r="Q24" s="37">
        <v>0.54042889500000002</v>
      </c>
      <c r="R24" s="5">
        <v>0.74756160714285691</v>
      </c>
      <c r="S24" s="6">
        <f t="shared" si="4"/>
        <v>3.0460692962184835E-3</v>
      </c>
      <c r="T24" s="6">
        <f t="shared" si="5"/>
        <v>6.4939460493242201E-2</v>
      </c>
      <c r="U24" s="8">
        <f t="shared" si="13"/>
        <v>6.4939460493242201E-2</v>
      </c>
      <c r="V24">
        <v>0</v>
      </c>
      <c r="W24" s="3">
        <v>0</v>
      </c>
      <c r="X24" s="6">
        <f t="shared" si="6"/>
        <v>0</v>
      </c>
      <c r="Y24" s="6">
        <f t="shared" si="7"/>
        <v>0</v>
      </c>
      <c r="Z24" s="8">
        <f t="shared" si="14"/>
        <v>0</v>
      </c>
      <c r="AA24" s="31">
        <v>0.38410000000000011</v>
      </c>
    </row>
    <row r="25" spans="1:27" x14ac:dyDescent="0.2">
      <c r="A25" t="s">
        <v>52</v>
      </c>
      <c r="B25" s="37">
        <v>47.132354790000001</v>
      </c>
      <c r="C25" s="5">
        <v>24.973646428571421</v>
      </c>
      <c r="D25" s="6">
        <f t="shared" si="0"/>
        <v>-0.32586335825630264</v>
      </c>
      <c r="E25" s="6">
        <f t="shared" si="1"/>
        <v>-4.8754295881021452</v>
      </c>
      <c r="F25" s="8">
        <f t="shared" si="8"/>
        <v>4.8754295881021452</v>
      </c>
      <c r="G25" s="37">
        <v>17.903081490750001</v>
      </c>
      <c r="H25" s="5">
        <v>26.595907619047612</v>
      </c>
      <c r="I25" s="6">
        <f t="shared" si="2"/>
        <v>0.12783567835731779</v>
      </c>
      <c r="J25" s="6">
        <f t="shared" si="3"/>
        <v>3.8251616519762504</v>
      </c>
      <c r="K25" s="8">
        <f t="shared" si="9"/>
        <v>3.8251616519762504</v>
      </c>
      <c r="L25" s="37">
        <v>0.79448492250000002</v>
      </c>
      <c r="M25" s="5">
        <v>0</v>
      </c>
      <c r="N25" s="6">
        <f t="shared" si="10"/>
        <v>-1.1683601801470588E-2</v>
      </c>
      <c r="O25" s="6">
        <f t="shared" si="11"/>
        <v>-0.6836022432952491</v>
      </c>
      <c r="P25" s="8">
        <f t="shared" si="12"/>
        <v>0.6836022432952491</v>
      </c>
      <c r="Q25" s="37">
        <v>0.48914347499999999</v>
      </c>
      <c r="R25" s="5">
        <v>0.6594373809523808</v>
      </c>
      <c r="S25" s="6">
        <f t="shared" si="4"/>
        <v>2.5043221463585414E-3</v>
      </c>
      <c r="T25" s="6">
        <f t="shared" si="5"/>
        <v>5.5275093879612436E-2</v>
      </c>
      <c r="U25" s="8">
        <f t="shared" si="13"/>
        <v>5.5275093879612436E-2</v>
      </c>
      <c r="V25">
        <v>0</v>
      </c>
      <c r="W25" s="3">
        <v>0</v>
      </c>
      <c r="X25" s="6">
        <f t="shared" si="6"/>
        <v>0</v>
      </c>
      <c r="Y25" s="6">
        <f t="shared" si="7"/>
        <v>0</v>
      </c>
      <c r="Z25" s="8">
        <f t="shared" si="14"/>
        <v>0</v>
      </c>
      <c r="AA25" s="31">
        <v>0.37100000000000044</v>
      </c>
    </row>
    <row r="26" spans="1:27" x14ac:dyDescent="0.2">
      <c r="A26" t="s">
        <v>53</v>
      </c>
      <c r="B26" s="37">
        <v>45.905368680000002</v>
      </c>
      <c r="C26" s="5">
        <v>20.054763749999992</v>
      </c>
      <c r="D26" s="6">
        <f t="shared" si="0"/>
        <v>-0.38015595485294135</v>
      </c>
      <c r="E26" s="6">
        <f t="shared" si="1"/>
        <v>-5.9981487532506481</v>
      </c>
      <c r="F26" s="8">
        <f t="shared" si="8"/>
        <v>5.9981487532506481</v>
      </c>
      <c r="G26" s="37">
        <v>17.201604082500001</v>
      </c>
      <c r="H26" s="5">
        <v>29.841431595238088</v>
      </c>
      <c r="I26" s="6">
        <f t="shared" si="2"/>
        <v>0.18587981636379539</v>
      </c>
      <c r="J26" s="6">
        <f t="shared" si="3"/>
        <v>5.8655402879770895</v>
      </c>
      <c r="K26" s="8">
        <f t="shared" si="9"/>
        <v>5.8655402879770895</v>
      </c>
      <c r="L26" s="37">
        <v>1.0796283450000002</v>
      </c>
      <c r="M26" s="5">
        <v>0</v>
      </c>
      <c r="N26" s="6">
        <f t="shared" si="10"/>
        <v>-1.5876887426470591E-2</v>
      </c>
      <c r="O26" s="6">
        <f t="shared" si="11"/>
        <v>-0.97964826166644259</v>
      </c>
      <c r="P26" s="8">
        <f t="shared" si="12"/>
        <v>0.97964826166644259</v>
      </c>
      <c r="Q26" s="37">
        <v>0.47324850750000008</v>
      </c>
      <c r="R26" s="5">
        <v>0.73027601190476177</v>
      </c>
      <c r="S26" s="6">
        <f t="shared" si="4"/>
        <v>3.7798162412464955E-3</v>
      </c>
      <c r="T26" s="6">
        <f t="shared" si="5"/>
        <v>8.7980830262074969E-2</v>
      </c>
      <c r="U26" s="8">
        <f t="shared" si="13"/>
        <v>8.7980830262074969E-2</v>
      </c>
      <c r="V26">
        <v>0</v>
      </c>
      <c r="W26" s="3">
        <v>0</v>
      </c>
      <c r="X26" s="6">
        <f t="shared" si="6"/>
        <v>0</v>
      </c>
      <c r="Y26" s="6">
        <f t="shared" si="7"/>
        <v>0</v>
      </c>
      <c r="Z26" s="8">
        <f t="shared" si="14"/>
        <v>0</v>
      </c>
      <c r="AA26" s="31">
        <v>0.35179999999999989</v>
      </c>
    </row>
    <row r="27" spans="1:27" x14ac:dyDescent="0.2">
      <c r="A27" t="s">
        <v>54</v>
      </c>
      <c r="B27" s="37">
        <v>48.866135692500002</v>
      </c>
      <c r="C27" s="5">
        <v>16.66008285714285</v>
      </c>
      <c r="D27" s="6">
        <f t="shared" si="0"/>
        <v>-0.47361842404936993</v>
      </c>
      <c r="E27" s="6">
        <f t="shared" si="1"/>
        <v>-6.8019018280946657</v>
      </c>
      <c r="F27" s="8">
        <f t="shared" si="8"/>
        <v>6.8019018280946657</v>
      </c>
      <c r="G27" s="37">
        <v>17.436928637249999</v>
      </c>
      <c r="H27" s="5">
        <v>27.7790096845238</v>
      </c>
      <c r="I27" s="6">
        <f t="shared" si="2"/>
        <v>0.15208942716579119</v>
      </c>
      <c r="J27" s="6">
        <f t="shared" si="3"/>
        <v>4.3683874263782458</v>
      </c>
      <c r="K27" s="8">
        <f t="shared" si="9"/>
        <v>4.3683874263782458</v>
      </c>
      <c r="L27" s="37">
        <v>0.89415778499999998</v>
      </c>
      <c r="M27" s="5">
        <v>0</v>
      </c>
      <c r="N27" s="6">
        <f t="shared" si="10"/>
        <v>-1.314937919117647E-2</v>
      </c>
      <c r="O27" s="6">
        <f t="shared" si="11"/>
        <v>-0.73851002141816369</v>
      </c>
      <c r="P27" s="8">
        <f t="shared" si="12"/>
        <v>0.73851002141816369</v>
      </c>
      <c r="Q27" s="37">
        <v>0.50934150000000011</v>
      </c>
      <c r="R27" s="5">
        <v>0.7469154166666665</v>
      </c>
      <c r="S27" s="6">
        <f t="shared" si="4"/>
        <v>3.4937340686274467E-3</v>
      </c>
      <c r="T27" s="6">
        <f t="shared" si="5"/>
        <v>7.4020761896182535E-2</v>
      </c>
      <c r="U27" s="8">
        <f t="shared" si="13"/>
        <v>7.4020761896182535E-2</v>
      </c>
      <c r="V27">
        <v>0</v>
      </c>
      <c r="W27" s="3">
        <v>0</v>
      </c>
      <c r="X27" s="6">
        <f t="shared" si="6"/>
        <v>0</v>
      </c>
      <c r="Y27" s="6">
        <f t="shared" si="7"/>
        <v>0</v>
      </c>
      <c r="Z27" s="8">
        <f t="shared" si="14"/>
        <v>0</v>
      </c>
      <c r="AA27" s="31">
        <v>0.38650000000000073</v>
      </c>
    </row>
    <row r="28" spans="1:27" x14ac:dyDescent="0.2">
      <c r="A28" t="s">
        <v>55</v>
      </c>
      <c r="B28" s="37">
        <v>46.073100105000002</v>
      </c>
      <c r="C28" s="5">
        <v>22.59138446428571</v>
      </c>
      <c r="D28" s="6">
        <f t="shared" si="0"/>
        <v>-0.34531934765756311</v>
      </c>
      <c r="E28" s="6">
        <f t="shared" si="1"/>
        <v>-5.2072252413021305</v>
      </c>
      <c r="F28" s="8">
        <f t="shared" si="8"/>
        <v>5.2072252413021305</v>
      </c>
      <c r="G28" s="37">
        <v>17.264244305250003</v>
      </c>
      <c r="H28" s="5">
        <v>26.509075773809517</v>
      </c>
      <c r="I28" s="6">
        <f t="shared" si="2"/>
        <v>0.13595340394940461</v>
      </c>
      <c r="J28" s="6">
        <f t="shared" si="3"/>
        <v>4.1001136105466873</v>
      </c>
      <c r="K28" s="8">
        <f t="shared" si="9"/>
        <v>4.1001136105466873</v>
      </c>
      <c r="L28" s="37">
        <v>1.0771694550000002</v>
      </c>
      <c r="M28" s="5">
        <v>0</v>
      </c>
      <c r="N28" s="6">
        <f t="shared" si="10"/>
        <v>-1.5840727279411767E-2</v>
      </c>
      <c r="O28" s="6">
        <f t="shared" si="11"/>
        <v>-0.9341356387716474</v>
      </c>
      <c r="P28" s="8">
        <f t="shared" si="12"/>
        <v>0.9341356387716474</v>
      </c>
      <c r="Q28" s="37">
        <v>0.48378660749999997</v>
      </c>
      <c r="R28" s="5">
        <v>0.72849898809523794</v>
      </c>
      <c r="S28" s="6">
        <f t="shared" si="4"/>
        <v>3.5987114793417348E-3</v>
      </c>
      <c r="T28" s="6">
        <f t="shared" si="5"/>
        <v>8.0056097581274105E-2</v>
      </c>
      <c r="U28" s="8">
        <f t="shared" si="13"/>
        <v>8.0056097581274105E-2</v>
      </c>
      <c r="V28">
        <v>0</v>
      </c>
      <c r="W28" s="3">
        <v>0</v>
      </c>
      <c r="X28" s="6">
        <f t="shared" si="6"/>
        <v>0</v>
      </c>
      <c r="Y28" s="6">
        <f t="shared" si="7"/>
        <v>0</v>
      </c>
      <c r="Z28" s="8">
        <f t="shared" si="14"/>
        <v>0</v>
      </c>
      <c r="AA28" s="31">
        <v>0.36810000000000009</v>
      </c>
    </row>
    <row r="29" spans="1:27" x14ac:dyDescent="0.2">
      <c r="A29" t="s">
        <v>56</v>
      </c>
      <c r="B29" s="37">
        <v>47.991122122500009</v>
      </c>
      <c r="C29" s="5">
        <v>17.667009166666663</v>
      </c>
      <c r="D29" s="6">
        <f t="shared" si="0"/>
        <v>-0.44594283758578451</v>
      </c>
      <c r="E29" s="6">
        <f t="shared" si="1"/>
        <v>-6.5727958998021725</v>
      </c>
      <c r="F29" s="8">
        <f t="shared" si="8"/>
        <v>6.5727958998021725</v>
      </c>
      <c r="G29" s="37">
        <v>17.625841643249998</v>
      </c>
      <c r="H29" s="5">
        <v>27.403904190476187</v>
      </c>
      <c r="I29" s="6">
        <f t="shared" si="2"/>
        <v>0.14379503745920866</v>
      </c>
      <c r="J29" s="6">
        <f t="shared" si="3"/>
        <v>4.2387246463404669</v>
      </c>
      <c r="K29" s="8">
        <f t="shared" si="9"/>
        <v>4.2387246463404669</v>
      </c>
      <c r="L29" s="37">
        <v>0.803881395</v>
      </c>
      <c r="M29" s="5">
        <v>0</v>
      </c>
      <c r="N29" s="6">
        <f t="shared" si="10"/>
        <v>-1.1821785220588235E-2</v>
      </c>
      <c r="O29" s="6">
        <f t="shared" si="11"/>
        <v>-0.68140197958700244</v>
      </c>
      <c r="P29" s="8">
        <f t="shared" si="12"/>
        <v>0.68140197958700244</v>
      </c>
      <c r="Q29" s="37">
        <v>0.52400702250000009</v>
      </c>
      <c r="R29" s="5">
        <v>0.73003369047619038</v>
      </c>
      <c r="S29" s="6">
        <f t="shared" si="4"/>
        <v>3.0298039408263276E-3</v>
      </c>
      <c r="T29" s="6">
        <f t="shared" si="5"/>
        <v>6.5879063192727932E-2</v>
      </c>
      <c r="U29" s="8">
        <f t="shared" si="13"/>
        <v>6.5879063192727932E-2</v>
      </c>
      <c r="V29">
        <v>0</v>
      </c>
      <c r="W29" s="3">
        <v>0</v>
      </c>
      <c r="X29" s="6">
        <f t="shared" si="6"/>
        <v>0</v>
      </c>
      <c r="Y29" s="6">
        <f t="shared" si="7"/>
        <v>0</v>
      </c>
      <c r="Z29" s="8">
        <f t="shared" si="14"/>
        <v>0</v>
      </c>
      <c r="AA29" s="31">
        <v>0.37659999999999982</v>
      </c>
    </row>
    <row r="30" spans="1:27" x14ac:dyDescent="0.2">
      <c r="A30" t="s">
        <v>57</v>
      </c>
      <c r="B30" s="37">
        <v>46.710479520000007</v>
      </c>
      <c r="C30" s="5">
        <v>19.427716666666662</v>
      </c>
      <c r="D30" s="6">
        <f t="shared" si="0"/>
        <v>-0.40121710078431388</v>
      </c>
      <c r="E30" s="6">
        <f t="shared" si="1"/>
        <v>-5.6596029986536633</v>
      </c>
      <c r="F30" s="8">
        <f t="shared" si="8"/>
        <v>5.6596029986536633</v>
      </c>
      <c r="G30" s="37">
        <v>18.661236313500002</v>
      </c>
      <c r="H30" s="5">
        <v>29.844711011904757</v>
      </c>
      <c r="I30" s="6">
        <f t="shared" si="2"/>
        <v>0.16446286321183462</v>
      </c>
      <c r="J30" s="6">
        <f t="shared" si="3"/>
        <v>4.6397516258831581</v>
      </c>
      <c r="K30" s="8">
        <f t="shared" si="9"/>
        <v>4.6397516258831581</v>
      </c>
      <c r="L30" s="37">
        <v>0</v>
      </c>
      <c r="M30" s="5">
        <v>0</v>
      </c>
      <c r="N30" s="6">
        <f t="shared" si="10"/>
        <v>0</v>
      </c>
      <c r="O30" s="6">
        <f t="shared" si="11"/>
        <v>0</v>
      </c>
      <c r="P30" s="8">
        <f t="shared" si="12"/>
        <v>0</v>
      </c>
      <c r="Q30" s="37">
        <v>0.49537851750000006</v>
      </c>
      <c r="R30" s="5">
        <v>0.68383107142857125</v>
      </c>
      <c r="S30" s="6">
        <f t="shared" si="4"/>
        <v>2.7713610871848704E-3</v>
      </c>
      <c r="T30" s="6">
        <f t="shared" si="5"/>
        <v>5.7671544500875756E-2</v>
      </c>
      <c r="U30" s="8">
        <f t="shared" si="13"/>
        <v>5.7671544500875756E-2</v>
      </c>
      <c r="V30">
        <v>0</v>
      </c>
      <c r="W30" s="3">
        <v>0</v>
      </c>
      <c r="X30" s="6">
        <f t="shared" si="6"/>
        <v>0</v>
      </c>
      <c r="Y30" s="6">
        <f t="shared" si="7"/>
        <v>0</v>
      </c>
      <c r="Z30" s="8">
        <f t="shared" si="14"/>
        <v>0</v>
      </c>
      <c r="AA30" s="31">
        <v>0.39349999999999952</v>
      </c>
    </row>
    <row r="31" spans="1:27" x14ac:dyDescent="0.2">
      <c r="A31" t="s">
        <v>58</v>
      </c>
      <c r="B31" s="37">
        <v>50.451856290000002</v>
      </c>
      <c r="C31" s="5">
        <v>17.636718988095232</v>
      </c>
      <c r="D31" s="6">
        <f t="shared" si="0"/>
        <v>-0.48257554855742307</v>
      </c>
      <c r="E31" s="6">
        <f t="shared" si="1"/>
        <v>-7.3127321043669218</v>
      </c>
      <c r="F31" s="8">
        <f t="shared" si="8"/>
        <v>7.3127321043669218</v>
      </c>
      <c r="G31" s="37">
        <v>18.487050302250001</v>
      </c>
      <c r="H31" s="5">
        <v>31.046051803571419</v>
      </c>
      <c r="I31" s="6">
        <f t="shared" si="2"/>
        <v>0.18469119854884439</v>
      </c>
      <c r="J31" s="6">
        <f t="shared" si="3"/>
        <v>5.5973298872759818</v>
      </c>
      <c r="K31" s="8">
        <f t="shared" si="9"/>
        <v>5.5973298872759818</v>
      </c>
      <c r="L31" s="37">
        <v>0</v>
      </c>
      <c r="M31" s="5">
        <v>0</v>
      </c>
      <c r="N31" s="6">
        <f t="shared" si="10"/>
        <v>0</v>
      </c>
      <c r="O31" s="6">
        <f t="shared" si="11"/>
        <v>0</v>
      </c>
      <c r="P31" s="8">
        <f t="shared" si="12"/>
        <v>0</v>
      </c>
      <c r="Q31" s="37">
        <v>0.48141553500000006</v>
      </c>
      <c r="R31" s="5">
        <v>0.65434863095238083</v>
      </c>
      <c r="S31" s="6">
        <f t="shared" si="4"/>
        <v>2.5431337640055996E-3</v>
      </c>
      <c r="T31" s="6">
        <f t="shared" si="5"/>
        <v>5.6851966250388068E-2</v>
      </c>
      <c r="U31" s="8">
        <f t="shared" si="13"/>
        <v>5.6851966250388068E-2</v>
      </c>
      <c r="V31">
        <v>0</v>
      </c>
      <c r="W31" s="3">
        <v>0</v>
      </c>
      <c r="X31" s="6">
        <f t="shared" si="6"/>
        <v>0</v>
      </c>
      <c r="Y31" s="6">
        <f t="shared" si="7"/>
        <v>0</v>
      </c>
      <c r="Z31" s="8">
        <f t="shared" si="14"/>
        <v>0</v>
      </c>
      <c r="AA31" s="31">
        <v>0.36630000000000074</v>
      </c>
    </row>
    <row r="32" spans="1:27" x14ac:dyDescent="0.2">
      <c r="A32" t="s">
        <v>59</v>
      </c>
      <c r="B32" s="37">
        <v>46.464414884999997</v>
      </c>
      <c r="C32" s="5">
        <v>20.437793154761902</v>
      </c>
      <c r="D32" s="6">
        <f t="shared" si="0"/>
        <v>-0.38274443720938373</v>
      </c>
      <c r="E32" s="6">
        <f t="shared" si="1"/>
        <v>-3.4788222313052897</v>
      </c>
      <c r="F32" s="8">
        <f t="shared" si="8"/>
        <v>3.4788222313052897</v>
      </c>
      <c r="G32" s="37">
        <v>18.14684530725</v>
      </c>
      <c r="H32" s="5">
        <v>30.78923955357142</v>
      </c>
      <c r="I32" s="6">
        <f t="shared" si="2"/>
        <v>0.18591756244590324</v>
      </c>
      <c r="J32" s="6">
        <f t="shared" si="3"/>
        <v>3.3795908003159063</v>
      </c>
      <c r="K32" s="8">
        <f t="shared" si="9"/>
        <v>3.3795908003159063</v>
      </c>
      <c r="L32" s="37">
        <v>0</v>
      </c>
      <c r="M32" s="5">
        <v>0</v>
      </c>
      <c r="N32" s="6">
        <f t="shared" si="10"/>
        <v>0</v>
      </c>
      <c r="O32" s="6">
        <f t="shared" si="11"/>
        <v>0</v>
      </c>
      <c r="P32" s="8">
        <f t="shared" si="12"/>
        <v>0</v>
      </c>
      <c r="Q32" s="37">
        <v>0.46332513000000008</v>
      </c>
      <c r="R32" s="5">
        <v>0.68593119047619022</v>
      </c>
      <c r="S32" s="6">
        <f t="shared" si="4"/>
        <v>3.273618536414561E-3</v>
      </c>
      <c r="T32" s="6">
        <f t="shared" si="5"/>
        <v>4.3894828399151736E-2</v>
      </c>
      <c r="U32" s="8">
        <f t="shared" si="13"/>
        <v>4.3894828399151736E-2</v>
      </c>
      <c r="V32">
        <v>0</v>
      </c>
      <c r="W32" s="3">
        <v>0</v>
      </c>
      <c r="X32" s="6">
        <f t="shared" si="6"/>
        <v>0</v>
      </c>
      <c r="Y32" s="6">
        <f t="shared" si="7"/>
        <v>0</v>
      </c>
      <c r="Z32" s="8">
        <f t="shared" si="14"/>
        <v>0</v>
      </c>
      <c r="AA32" s="31">
        <v>0.61069999999999958</v>
      </c>
    </row>
    <row r="33" spans="1:27" x14ac:dyDescent="0.2">
      <c r="A33" t="s">
        <v>60</v>
      </c>
      <c r="B33" s="37">
        <v>51.277252972500001</v>
      </c>
      <c r="C33" s="5">
        <v>17.919184999999999</v>
      </c>
      <c r="D33" s="6">
        <f t="shared" si="0"/>
        <v>-0.49055982312500002</v>
      </c>
      <c r="E33" s="6">
        <f t="shared" si="1"/>
        <v>-6.5883678713897114</v>
      </c>
      <c r="F33" s="8">
        <f t="shared" si="8"/>
        <v>6.5883678713897114</v>
      </c>
      <c r="G33" s="37">
        <v>16.010333349749999</v>
      </c>
      <c r="H33" s="5">
        <v>25.91051761309523</v>
      </c>
      <c r="I33" s="6">
        <f t="shared" si="2"/>
        <v>0.14559094504919456</v>
      </c>
      <c r="J33" s="6">
        <f t="shared" si="3"/>
        <v>3.9105746648513611</v>
      </c>
      <c r="K33" s="8">
        <f t="shared" si="9"/>
        <v>3.9105746648513611</v>
      </c>
      <c r="L33" s="37">
        <v>0.53515984500000002</v>
      </c>
      <c r="M33" s="5">
        <v>0</v>
      </c>
      <c r="N33" s="6">
        <f t="shared" si="10"/>
        <v>-7.869997720588235E-3</v>
      </c>
      <c r="O33" s="6">
        <f t="shared" si="11"/>
        <v>-0.41334229181257043</v>
      </c>
      <c r="P33" s="8">
        <f t="shared" si="12"/>
        <v>0.41334229181257043</v>
      </c>
      <c r="Q33" s="37">
        <v>0.48343533750000001</v>
      </c>
      <c r="R33" s="5">
        <v>0.94788065476190453</v>
      </c>
      <c r="S33" s="6">
        <f t="shared" si="4"/>
        <v>6.8300781950280075E-3</v>
      </c>
      <c r="T33" s="6">
        <f t="shared" si="5"/>
        <v>0.13532357884780788</v>
      </c>
      <c r="U33" s="8">
        <f t="shared" si="13"/>
        <v>0.13532357884780788</v>
      </c>
      <c r="V33">
        <v>9.6160162500000007E-2</v>
      </c>
      <c r="W33" s="3">
        <v>0</v>
      </c>
      <c r="X33" s="6">
        <f t="shared" si="6"/>
        <v>-1.4141200367647059E-3</v>
      </c>
      <c r="Y33" s="6">
        <f t="shared" si="7"/>
        <v>-1.7808988380582522E-2</v>
      </c>
      <c r="Z33" s="8">
        <f t="shared" si="14"/>
        <v>-1.7808988380582522E-2</v>
      </c>
      <c r="AA33" s="31">
        <v>0.41329999999999956</v>
      </c>
    </row>
    <row r="34" spans="1:27" x14ac:dyDescent="0.2">
      <c r="A34" t="s">
        <v>61</v>
      </c>
      <c r="B34" s="37">
        <v>53.474885910000005</v>
      </c>
      <c r="C34" s="5">
        <v>17.931220297619046</v>
      </c>
      <c r="D34" s="6">
        <f t="shared" si="0"/>
        <v>-0.52270096488795537</v>
      </c>
      <c r="E34" s="6">
        <f t="shared" si="1"/>
        <v>-7.4547269277662283</v>
      </c>
      <c r="F34" s="8">
        <f t="shared" si="8"/>
        <v>7.4547269277662283</v>
      </c>
      <c r="G34" s="37">
        <v>16.27845774075</v>
      </c>
      <c r="H34" s="5">
        <v>24.832478041666661</v>
      </c>
      <c r="I34" s="6">
        <f t="shared" si="2"/>
        <v>0.12579441618995091</v>
      </c>
      <c r="J34" s="6">
        <f t="shared" si="3"/>
        <v>3.5880637842858136</v>
      </c>
      <c r="K34" s="8">
        <f t="shared" si="9"/>
        <v>3.5880637842858136</v>
      </c>
      <c r="L34" s="37">
        <v>0.61419559500000009</v>
      </c>
      <c r="M34" s="5">
        <v>0</v>
      </c>
      <c r="N34" s="6">
        <f t="shared" si="10"/>
        <v>-9.032288161764707E-3</v>
      </c>
      <c r="O34" s="6">
        <f t="shared" si="11"/>
        <v>-0.50376222085060596</v>
      </c>
      <c r="P34" s="8">
        <f t="shared" si="12"/>
        <v>0.50376222085060596</v>
      </c>
      <c r="Q34" s="37">
        <v>0.52075777499999998</v>
      </c>
      <c r="R34" s="5">
        <v>0.8826961904761903</v>
      </c>
      <c r="S34" s="6">
        <f t="shared" si="4"/>
        <v>5.3226237570027993E-3</v>
      </c>
      <c r="T34" s="6">
        <f t="shared" si="5"/>
        <v>0.11198662101862476</v>
      </c>
      <c r="U34" s="8">
        <f t="shared" si="13"/>
        <v>0.11198662101862476</v>
      </c>
      <c r="V34">
        <v>0.10432719</v>
      </c>
      <c r="W34" s="3">
        <v>0</v>
      </c>
      <c r="X34" s="6">
        <f t="shared" si="6"/>
        <v>-1.5342233823529411E-3</v>
      </c>
      <c r="Y34" s="6">
        <f t="shared" si="7"/>
        <v>-2.0517958435900284E-2</v>
      </c>
      <c r="Z34" s="8">
        <f t="shared" si="14"/>
        <v>-2.0517958435900284E-2</v>
      </c>
      <c r="AA34" s="31">
        <v>0.38919999999999977</v>
      </c>
    </row>
    <row r="35" spans="1:27" x14ac:dyDescent="0.2">
      <c r="A35" t="s">
        <v>62</v>
      </c>
      <c r="B35" s="37">
        <v>54.2695464675</v>
      </c>
      <c r="C35" s="5">
        <v>18.939681309523806</v>
      </c>
      <c r="D35" s="6">
        <f t="shared" ref="D35:D66" si="16">(C35-B35)/(C$2-B$2)</f>
        <v>-0.5195568405584734</v>
      </c>
      <c r="E35" s="6">
        <f t="shared" ref="E35:E66" si="17">D35/$AA35/$AE$4</f>
        <v>-7.0632561552006745</v>
      </c>
      <c r="F35" s="8">
        <f t="shared" si="8"/>
        <v>7.0632561552006745</v>
      </c>
      <c r="G35" s="37">
        <v>15.058172106000002</v>
      </c>
      <c r="H35" s="5">
        <v>25.223697910714279</v>
      </c>
      <c r="I35" s="6">
        <f t="shared" ref="I35:I66" si="18">(H35-G35)/(H$2-G$2)</f>
        <v>0.14949302653991584</v>
      </c>
      <c r="J35" s="6">
        <f t="shared" ref="J35:J66" si="19">I35/$AA35/$AF$4</f>
        <v>4.064556613130442</v>
      </c>
      <c r="K35" s="8">
        <f t="shared" si="9"/>
        <v>4.064556613130442</v>
      </c>
      <c r="L35" s="37">
        <v>0.65380128750000011</v>
      </c>
      <c r="M35" s="5">
        <v>0</v>
      </c>
      <c r="N35" s="6">
        <f t="shared" ref="N35:N66" si="20">(M35-L35)/(M$2-L$2)</f>
        <v>-9.6147248161764717E-3</v>
      </c>
      <c r="O35" s="6">
        <f t="shared" ref="O35:O66" si="21">N35/$AA35/$AG$4</f>
        <v>-0.51116148209027423</v>
      </c>
      <c r="P35" s="8">
        <f t="shared" si="12"/>
        <v>0.51116148209027423</v>
      </c>
      <c r="Q35" s="37">
        <v>0.6978856725</v>
      </c>
      <c r="R35" s="5">
        <v>0.93584535714285699</v>
      </c>
      <c r="S35" s="6">
        <f t="shared" ref="S35:S66" si="22">(R35-Q35)/(R$2-Q$2)</f>
        <v>3.4994071271008381E-3</v>
      </c>
      <c r="T35" s="6">
        <f t="shared" ref="T35:T66" si="23">S35/$AA35/$AH$4</f>
        <v>7.0182413076004091E-2</v>
      </c>
      <c r="U35" s="8">
        <f t="shared" si="13"/>
        <v>7.0182413076004091E-2</v>
      </c>
      <c r="V35">
        <v>9.6599249999999998E-2</v>
      </c>
      <c r="W35" s="3">
        <v>0</v>
      </c>
      <c r="X35" s="6">
        <f t="shared" ref="X35:X66" si="24">(W35-V35)/(W$2-V$2)</f>
        <v>-1.420577205882353E-3</v>
      </c>
      <c r="Y35" s="6">
        <f t="shared" ref="Y35:Y66" si="25">X35/$AA35/$AI$4</f>
        <v>-1.8109390842001558E-2</v>
      </c>
      <c r="Z35" s="8">
        <f t="shared" si="14"/>
        <v>-1.8109390842001558E-2</v>
      </c>
      <c r="AA35" s="31">
        <v>0.40830000000000055</v>
      </c>
    </row>
    <row r="36" spans="1:27" x14ac:dyDescent="0.2">
      <c r="A36" t="s">
        <v>63</v>
      </c>
      <c r="B36" s="37">
        <v>54.658314539999999</v>
      </c>
      <c r="C36" s="5">
        <v>19.121745476190469</v>
      </c>
      <c r="D36" s="6">
        <f t="shared" si="16"/>
        <v>-0.52259660387955187</v>
      </c>
      <c r="E36" s="6">
        <f t="shared" si="17"/>
        <v>-7.4609064787819479</v>
      </c>
      <c r="F36" s="8">
        <f t="shared" si="8"/>
        <v>7.4609064787819479</v>
      </c>
      <c r="G36" s="37">
        <v>14.831497575</v>
      </c>
      <c r="H36" s="5">
        <v>23.96856983928571</v>
      </c>
      <c r="I36" s="6">
        <f t="shared" si="18"/>
        <v>0.1343687097689075</v>
      </c>
      <c r="J36" s="6">
        <f t="shared" si="19"/>
        <v>3.8365734164769512</v>
      </c>
      <c r="K36" s="8">
        <f t="shared" si="9"/>
        <v>3.8365734164769512</v>
      </c>
      <c r="L36" s="37">
        <v>0.70754559750000012</v>
      </c>
      <c r="M36" s="5">
        <v>0</v>
      </c>
      <c r="N36" s="6">
        <f t="shared" si="20"/>
        <v>-1.0405082316176472E-2</v>
      </c>
      <c r="O36" s="6">
        <f t="shared" si="21"/>
        <v>-0.5809247849761453</v>
      </c>
      <c r="P36" s="8">
        <f t="shared" si="12"/>
        <v>0.5809247849761453</v>
      </c>
      <c r="Q36" s="37">
        <v>0.47070180000000006</v>
      </c>
      <c r="R36" s="5">
        <v>0.88616946428571408</v>
      </c>
      <c r="S36" s="6">
        <f t="shared" si="22"/>
        <v>6.1098185924369705E-3</v>
      </c>
      <c r="T36" s="6">
        <f t="shared" si="23"/>
        <v>0.12868124789464011</v>
      </c>
      <c r="U36" s="8">
        <f t="shared" si="13"/>
        <v>0.12868124789464011</v>
      </c>
      <c r="V36">
        <v>7.9738289999999989E-2</v>
      </c>
      <c r="W36" s="3">
        <v>0</v>
      </c>
      <c r="X36" s="6">
        <f t="shared" si="24"/>
        <v>-1.1726219117647058E-3</v>
      </c>
      <c r="Y36" s="6">
        <f t="shared" si="25"/>
        <v>-1.5698209799281326E-2</v>
      </c>
      <c r="Z36" s="8">
        <f t="shared" si="14"/>
        <v>-1.5698209799281326E-2</v>
      </c>
      <c r="AA36" s="31">
        <v>0.38879999999999981</v>
      </c>
    </row>
    <row r="37" spans="1:27" x14ac:dyDescent="0.2">
      <c r="A37" t="s">
        <v>64</v>
      </c>
      <c r="B37" s="37">
        <v>55.700356995</v>
      </c>
      <c r="C37" s="5">
        <v>17.233092261904758</v>
      </c>
      <c r="D37" s="6">
        <f t="shared" si="16"/>
        <v>-0.56569506960434179</v>
      </c>
      <c r="E37" s="6">
        <f t="shared" si="17"/>
        <v>-7.8994440960998276</v>
      </c>
      <c r="F37" s="8">
        <f t="shared" si="8"/>
        <v>7.8994440960998276</v>
      </c>
      <c r="G37" s="37">
        <v>16.038110025000002</v>
      </c>
      <c r="H37" s="5">
        <v>23.66980367261904</v>
      </c>
      <c r="I37" s="6">
        <f t="shared" si="18"/>
        <v>0.11223078893557409</v>
      </c>
      <c r="J37" s="6">
        <f t="shared" si="19"/>
        <v>3.1343428883780207</v>
      </c>
      <c r="K37" s="8">
        <f t="shared" si="9"/>
        <v>3.1343428883780207</v>
      </c>
      <c r="L37" s="37">
        <v>0.54288778500000001</v>
      </c>
      <c r="M37" s="5">
        <v>0</v>
      </c>
      <c r="N37" s="6">
        <f t="shared" si="20"/>
        <v>-7.9836438970588234E-3</v>
      </c>
      <c r="O37" s="6">
        <f t="shared" si="21"/>
        <v>-0.43597809183683212</v>
      </c>
      <c r="P37" s="8">
        <f t="shared" si="12"/>
        <v>0.43597809183683212</v>
      </c>
      <c r="Q37" s="37">
        <v>0.53208623249999998</v>
      </c>
      <c r="R37" s="5">
        <v>0.85515232142857123</v>
      </c>
      <c r="S37" s="6">
        <f t="shared" si="22"/>
        <v>4.7509718960084008E-3</v>
      </c>
      <c r="T37" s="6">
        <f t="shared" si="23"/>
        <v>9.7872015689452821E-2</v>
      </c>
      <c r="U37" s="8">
        <f t="shared" si="13"/>
        <v>9.7872015689452821E-2</v>
      </c>
      <c r="V37">
        <v>0.11969525250000002</v>
      </c>
      <c r="W37" s="3">
        <v>0</v>
      </c>
      <c r="X37" s="6">
        <f t="shared" si="24"/>
        <v>-1.7602243014705884E-3</v>
      </c>
      <c r="Y37" s="6">
        <f t="shared" si="25"/>
        <v>-2.3048849890716393E-2</v>
      </c>
      <c r="Z37" s="8">
        <f t="shared" si="14"/>
        <v>-2.3048849890716393E-2</v>
      </c>
      <c r="AA37" s="31">
        <v>0.39749999999999996</v>
      </c>
    </row>
    <row r="38" spans="1:27" x14ac:dyDescent="0.2">
      <c r="A38" t="s">
        <v>65</v>
      </c>
      <c r="B38" s="37">
        <v>51.098807812500006</v>
      </c>
      <c r="C38" s="5">
        <v>16.709193333333328</v>
      </c>
      <c r="D38" s="6">
        <f t="shared" si="16"/>
        <v>-0.5057296246936277</v>
      </c>
      <c r="E38" s="6">
        <f t="shared" si="17"/>
        <v>-7.039057522787453</v>
      </c>
      <c r="F38" s="8">
        <f t="shared" si="8"/>
        <v>7.039057522787453</v>
      </c>
      <c r="G38" s="37">
        <v>15.773682750750002</v>
      </c>
      <c r="H38" s="5">
        <v>23.133820982142854</v>
      </c>
      <c r="I38" s="6">
        <f t="shared" si="18"/>
        <v>0.10823732693224783</v>
      </c>
      <c r="J38" s="6">
        <f t="shared" si="19"/>
        <v>3.0129611450984819</v>
      </c>
      <c r="K38" s="8">
        <f t="shared" si="9"/>
        <v>3.0129611450984819</v>
      </c>
      <c r="L38" s="37">
        <v>0.63175909500000005</v>
      </c>
      <c r="M38" s="5">
        <v>0</v>
      </c>
      <c r="N38" s="6">
        <f t="shared" si="20"/>
        <v>-9.2905749264705888E-3</v>
      </c>
      <c r="O38" s="6">
        <f t="shared" si="21"/>
        <v>-0.50569432784279067</v>
      </c>
      <c r="P38" s="8">
        <f t="shared" si="12"/>
        <v>0.50569432784279067</v>
      </c>
      <c r="Q38" s="37">
        <v>0.49599324</v>
      </c>
      <c r="R38" s="5">
        <v>0.83487809523809486</v>
      </c>
      <c r="S38" s="6">
        <f t="shared" si="22"/>
        <v>4.9836008123249247E-3</v>
      </c>
      <c r="T38" s="6">
        <f t="shared" si="23"/>
        <v>0.10232960616875457</v>
      </c>
      <c r="U38" s="8">
        <f t="shared" si="13"/>
        <v>0.10232960616875457</v>
      </c>
      <c r="V38">
        <v>0.1033611975</v>
      </c>
      <c r="W38" s="3">
        <v>0</v>
      </c>
      <c r="X38" s="6">
        <f t="shared" si="24"/>
        <v>-1.5200176102941176E-3</v>
      </c>
      <c r="Y38" s="6">
        <f t="shared" si="25"/>
        <v>-1.9838637864705366E-2</v>
      </c>
      <c r="Z38" s="8">
        <f t="shared" si="14"/>
        <v>-1.9838637864705366E-2</v>
      </c>
      <c r="AA38" s="31">
        <v>0.3987999999999996</v>
      </c>
    </row>
    <row r="39" spans="1:27" x14ac:dyDescent="0.2">
      <c r="A39" t="s">
        <v>66</v>
      </c>
      <c r="B39" s="37">
        <v>48.118281862500005</v>
      </c>
      <c r="C39" s="5">
        <v>17.202398214285711</v>
      </c>
      <c r="D39" s="6">
        <f t="shared" si="16"/>
        <v>-0.45464534776785726</v>
      </c>
      <c r="E39" s="6">
        <f t="shared" si="17"/>
        <v>-6.7368402294783021</v>
      </c>
      <c r="F39" s="8">
        <f t="shared" si="8"/>
        <v>6.7368402294783021</v>
      </c>
      <c r="G39" s="37">
        <v>18.014600934000001</v>
      </c>
      <c r="H39" s="5">
        <v>27.849428291666662</v>
      </c>
      <c r="I39" s="6">
        <f t="shared" si="18"/>
        <v>0.14462981408333325</v>
      </c>
      <c r="J39" s="6">
        <f t="shared" si="19"/>
        <v>4.2860938607852299</v>
      </c>
      <c r="K39" s="8">
        <f t="shared" si="9"/>
        <v>4.2860938607852299</v>
      </c>
      <c r="L39" s="37">
        <v>0.63948703500000004</v>
      </c>
      <c r="M39" s="5">
        <v>0</v>
      </c>
      <c r="N39" s="6">
        <f t="shared" si="20"/>
        <v>-9.4042211029411772E-3</v>
      </c>
      <c r="O39" s="6">
        <f t="shared" si="21"/>
        <v>-0.54494879936655172</v>
      </c>
      <c r="P39" s="8">
        <f t="shared" si="12"/>
        <v>0.54494879936655172</v>
      </c>
      <c r="Q39" s="37">
        <v>0.49713486750000008</v>
      </c>
      <c r="R39" s="5">
        <v>0.65846809523809502</v>
      </c>
      <c r="S39" s="6">
        <f t="shared" si="22"/>
        <v>2.3725474667366901E-3</v>
      </c>
      <c r="T39" s="6">
        <f t="shared" si="23"/>
        <v>5.1863323208839289E-2</v>
      </c>
      <c r="U39" s="8">
        <f t="shared" si="13"/>
        <v>5.1863323208839289E-2</v>
      </c>
      <c r="V39">
        <v>0</v>
      </c>
      <c r="W39" s="3">
        <v>0</v>
      </c>
      <c r="X39" s="6">
        <f t="shared" si="24"/>
        <v>0</v>
      </c>
      <c r="Y39" s="6">
        <f t="shared" si="25"/>
        <v>0</v>
      </c>
      <c r="Z39" s="8">
        <f t="shared" si="14"/>
        <v>0</v>
      </c>
      <c r="AA39" s="31">
        <v>0.37460000000000004</v>
      </c>
    </row>
    <row r="40" spans="1:27" x14ac:dyDescent="0.2">
      <c r="A40" t="s">
        <v>67</v>
      </c>
      <c r="B40" s="37">
        <v>47.0528799525</v>
      </c>
      <c r="C40" s="5">
        <v>17.164111428571424</v>
      </c>
      <c r="D40" s="6">
        <f t="shared" si="16"/>
        <v>-0.43954071358718494</v>
      </c>
      <c r="E40" s="6">
        <f t="shared" si="17"/>
        <v>-6.9967834203249026</v>
      </c>
      <c r="F40" s="8">
        <f t="shared" si="8"/>
        <v>6.9967834203249026</v>
      </c>
      <c r="G40" s="37">
        <v>18.381467321999999</v>
      </c>
      <c r="H40" s="5">
        <v>28.221585541666663</v>
      </c>
      <c r="I40" s="6">
        <f t="shared" si="18"/>
        <v>0.14470762087745093</v>
      </c>
      <c r="J40" s="6">
        <f t="shared" si="19"/>
        <v>4.6069243257960846</v>
      </c>
      <c r="K40" s="8">
        <f t="shared" si="9"/>
        <v>4.6069243257960846</v>
      </c>
      <c r="L40" s="37">
        <v>0.72598727250000006</v>
      </c>
      <c r="M40" s="5">
        <v>0</v>
      </c>
      <c r="N40" s="6">
        <f t="shared" si="20"/>
        <v>-1.0676283419117649E-2</v>
      </c>
      <c r="O40" s="6">
        <f t="shared" si="21"/>
        <v>-0.664612933945531</v>
      </c>
      <c r="P40" s="8">
        <f t="shared" si="12"/>
        <v>0.664612933945531</v>
      </c>
      <c r="Q40" s="37">
        <v>0.49704704999999999</v>
      </c>
      <c r="R40" s="5">
        <v>0.68399261904761888</v>
      </c>
      <c r="S40" s="6">
        <f t="shared" si="22"/>
        <v>2.7491995448179246E-3</v>
      </c>
      <c r="T40" s="6">
        <f t="shared" si="23"/>
        <v>6.4560594416384162E-2</v>
      </c>
      <c r="U40" s="8">
        <f t="shared" si="13"/>
        <v>6.4560594416384162E-2</v>
      </c>
      <c r="V40">
        <v>0</v>
      </c>
      <c r="W40" s="3">
        <v>0</v>
      </c>
      <c r="X40" s="6">
        <f t="shared" si="24"/>
        <v>0</v>
      </c>
      <c r="Y40" s="6">
        <f t="shared" si="25"/>
        <v>0</v>
      </c>
      <c r="Z40" s="8">
        <f t="shared" si="14"/>
        <v>0</v>
      </c>
      <c r="AA40" s="31">
        <v>0.34870000000000001</v>
      </c>
    </row>
    <row r="41" spans="1:27" x14ac:dyDescent="0.2">
      <c r="A41" t="s">
        <v>68</v>
      </c>
      <c r="B41" s="37">
        <v>45.015777405000001</v>
      </c>
      <c r="C41" s="5">
        <v>16.409037857142856</v>
      </c>
      <c r="D41" s="6">
        <f t="shared" si="16"/>
        <v>-0.42068734629201687</v>
      </c>
      <c r="E41" s="6">
        <f t="shared" si="17"/>
        <v>-6.4954885844726133</v>
      </c>
      <c r="F41" s="8">
        <f t="shared" si="8"/>
        <v>6.4954885844726133</v>
      </c>
      <c r="G41" s="37">
        <v>18.84654002025</v>
      </c>
      <c r="H41" s="5">
        <v>28.543566101190468</v>
      </c>
      <c r="I41" s="6">
        <f t="shared" si="18"/>
        <v>0.14260332471971277</v>
      </c>
      <c r="J41" s="6">
        <f t="shared" si="19"/>
        <v>4.4035443913774346</v>
      </c>
      <c r="K41" s="8">
        <f t="shared" si="9"/>
        <v>4.4035443913774346</v>
      </c>
      <c r="L41" s="37">
        <v>0.53472075750000003</v>
      </c>
      <c r="M41" s="5">
        <v>0</v>
      </c>
      <c r="N41" s="6">
        <f t="shared" si="20"/>
        <v>-7.8635405514705884E-3</v>
      </c>
      <c r="O41" s="6">
        <f t="shared" si="21"/>
        <v>-0.47481002271604761</v>
      </c>
      <c r="P41" s="8">
        <f t="shared" si="12"/>
        <v>0.47481002271604761</v>
      </c>
      <c r="Q41" s="37">
        <v>0.51961614750000007</v>
      </c>
      <c r="R41" s="5">
        <v>0.67744994047619034</v>
      </c>
      <c r="S41" s="6">
        <f t="shared" si="22"/>
        <v>2.3210851908263275E-3</v>
      </c>
      <c r="T41" s="6">
        <f t="shared" si="23"/>
        <v>5.2869522780127104E-2</v>
      </c>
      <c r="U41" s="8">
        <f t="shared" si="13"/>
        <v>5.2869522780127104E-2</v>
      </c>
      <c r="V41">
        <v>0</v>
      </c>
      <c r="W41" s="3">
        <v>0</v>
      </c>
      <c r="X41" s="6">
        <f t="shared" si="24"/>
        <v>0</v>
      </c>
      <c r="Y41" s="6">
        <f t="shared" si="25"/>
        <v>0</v>
      </c>
      <c r="Z41" s="8">
        <f t="shared" si="14"/>
        <v>0</v>
      </c>
      <c r="AA41" s="31">
        <v>0.35949999999999971</v>
      </c>
    </row>
    <row r="42" spans="1:27" x14ac:dyDescent="0.2">
      <c r="A42" t="s">
        <v>69</v>
      </c>
      <c r="B42" s="37">
        <v>48.598555770000004</v>
      </c>
      <c r="C42" s="5">
        <v>19.790471845238091</v>
      </c>
      <c r="D42" s="6">
        <f t="shared" si="16"/>
        <v>-0.4236482930112046</v>
      </c>
      <c r="E42" s="6">
        <f t="shared" si="17"/>
        <v>-7.0154045526495237</v>
      </c>
      <c r="F42" s="8">
        <f t="shared" si="8"/>
        <v>7.0154045526495237</v>
      </c>
      <c r="G42" s="37">
        <v>18.5739808455</v>
      </c>
      <c r="H42" s="5">
        <v>28.664751047619038</v>
      </c>
      <c r="I42" s="6">
        <f t="shared" si="18"/>
        <v>0.14839367944292703</v>
      </c>
      <c r="J42" s="6">
        <f t="shared" si="19"/>
        <v>4.9145416035298002</v>
      </c>
      <c r="K42" s="8">
        <f t="shared" si="9"/>
        <v>4.9145416035298002</v>
      </c>
      <c r="L42" s="37">
        <v>0.55983656250000002</v>
      </c>
      <c r="M42" s="5">
        <v>0</v>
      </c>
      <c r="N42" s="6">
        <f t="shared" si="20"/>
        <v>-8.2328906250000011E-3</v>
      </c>
      <c r="O42" s="6">
        <f t="shared" si="21"/>
        <v>-0.53314946491106008</v>
      </c>
      <c r="P42" s="8">
        <f t="shared" si="12"/>
        <v>0.53314946491106008</v>
      </c>
      <c r="Q42" s="37">
        <v>0.49388562000000003</v>
      </c>
      <c r="R42" s="5">
        <v>0.63512446428571412</v>
      </c>
      <c r="S42" s="6">
        <f t="shared" si="22"/>
        <v>2.0770418277310898E-3</v>
      </c>
      <c r="T42" s="6">
        <f t="shared" si="23"/>
        <v>5.0740464300614879E-2</v>
      </c>
      <c r="U42" s="8">
        <f t="shared" si="13"/>
        <v>5.0740464300614879E-2</v>
      </c>
      <c r="V42">
        <v>0</v>
      </c>
      <c r="W42" s="3">
        <v>0</v>
      </c>
      <c r="X42" s="6">
        <f t="shared" si="24"/>
        <v>0</v>
      </c>
      <c r="Y42" s="6">
        <f t="shared" si="25"/>
        <v>0</v>
      </c>
      <c r="Z42" s="8">
        <f t="shared" si="14"/>
        <v>0</v>
      </c>
      <c r="AA42" s="31">
        <v>0.3351999999999995</v>
      </c>
    </row>
    <row r="43" spans="1:27" x14ac:dyDescent="0.2">
      <c r="A43" t="s">
        <v>70</v>
      </c>
      <c r="B43" s="37">
        <v>46.653222509999999</v>
      </c>
      <c r="C43" s="5">
        <v>19.486681547619042</v>
      </c>
      <c r="D43" s="6">
        <f t="shared" si="16"/>
        <v>-0.39950795532913169</v>
      </c>
      <c r="E43" s="6">
        <f t="shared" si="17"/>
        <v>-6.7280544585390398</v>
      </c>
      <c r="F43" s="8">
        <f t="shared" si="8"/>
        <v>6.7280544585390398</v>
      </c>
      <c r="G43" s="37">
        <v>18.631422272249999</v>
      </c>
      <c r="H43" s="5">
        <v>28.252029190476183</v>
      </c>
      <c r="I43" s="6">
        <f t="shared" si="18"/>
        <v>0.14147951350332622</v>
      </c>
      <c r="J43" s="6">
        <f t="shared" si="19"/>
        <v>4.7651653729359698</v>
      </c>
      <c r="K43" s="8">
        <f t="shared" si="9"/>
        <v>4.7651653729359698</v>
      </c>
      <c r="L43" s="37">
        <v>0.55825584750000001</v>
      </c>
      <c r="M43" s="5">
        <v>0</v>
      </c>
      <c r="N43" s="6">
        <f t="shared" si="20"/>
        <v>-8.2096448161764705E-3</v>
      </c>
      <c r="O43" s="6">
        <f t="shared" si="21"/>
        <v>-0.54067688985196771</v>
      </c>
      <c r="P43" s="8">
        <f t="shared" si="12"/>
        <v>0.54067688985196771</v>
      </c>
      <c r="Q43" s="37">
        <v>0.49590542250000003</v>
      </c>
      <c r="R43" s="5">
        <v>0.63334744047619029</v>
      </c>
      <c r="S43" s="6">
        <f t="shared" si="22"/>
        <v>2.0212061467086806E-3</v>
      </c>
      <c r="T43" s="6">
        <f t="shared" si="23"/>
        <v>5.0215363596403863E-2</v>
      </c>
      <c r="U43" s="8">
        <f t="shared" si="13"/>
        <v>5.0215363596403863E-2</v>
      </c>
      <c r="V43">
        <v>0</v>
      </c>
      <c r="W43" s="3">
        <v>0</v>
      </c>
      <c r="X43" s="6">
        <f t="shared" si="24"/>
        <v>0</v>
      </c>
      <c r="Y43" s="6">
        <f t="shared" si="25"/>
        <v>0</v>
      </c>
      <c r="Z43" s="8">
        <f t="shared" si="14"/>
        <v>0</v>
      </c>
      <c r="AA43" s="31">
        <v>0.32960000000000012</v>
      </c>
    </row>
    <row r="44" spans="1:27" x14ac:dyDescent="0.2">
      <c r="A44" t="s">
        <v>71</v>
      </c>
      <c r="B44" s="37">
        <v>49.062495622500009</v>
      </c>
      <c r="C44" s="5">
        <v>18.543566547619044</v>
      </c>
      <c r="D44" s="6">
        <f t="shared" si="16"/>
        <v>-0.44880778051295539</v>
      </c>
      <c r="E44" s="6">
        <f t="shared" si="17"/>
        <v>-6.9238952285598589</v>
      </c>
      <c r="F44" s="8">
        <f t="shared" si="8"/>
        <v>6.9238952285598589</v>
      </c>
      <c r="G44" s="37">
        <v>19.249587218249999</v>
      </c>
      <c r="H44" s="5">
        <v>28.546005470238089</v>
      </c>
      <c r="I44" s="6">
        <f t="shared" si="18"/>
        <v>0.1367120331174719</v>
      </c>
      <c r="J44" s="6">
        <f t="shared" si="19"/>
        <v>4.2181032435831218</v>
      </c>
      <c r="K44" s="8">
        <f t="shared" si="9"/>
        <v>4.2181032435831218</v>
      </c>
      <c r="L44" s="37">
        <v>0.47263378500000003</v>
      </c>
      <c r="M44" s="5">
        <v>0</v>
      </c>
      <c r="N44" s="6">
        <f t="shared" si="20"/>
        <v>-6.9504968382352941E-3</v>
      </c>
      <c r="O44" s="6">
        <f t="shared" si="21"/>
        <v>-0.41932941954014663</v>
      </c>
      <c r="P44" s="8">
        <f t="shared" si="12"/>
        <v>0.41932941954014663</v>
      </c>
      <c r="Q44" s="37">
        <v>0.52910043750000002</v>
      </c>
      <c r="R44" s="5">
        <v>0.64901755952380946</v>
      </c>
      <c r="S44" s="6">
        <f t="shared" si="22"/>
        <v>1.763487088585433E-3</v>
      </c>
      <c r="T44" s="6">
        <f t="shared" si="23"/>
        <v>4.0135098178097482E-2</v>
      </c>
      <c r="U44" s="8">
        <f t="shared" si="13"/>
        <v>4.0135098178097482E-2</v>
      </c>
      <c r="V44">
        <v>0</v>
      </c>
      <c r="W44" s="3">
        <v>0</v>
      </c>
      <c r="X44" s="6">
        <f t="shared" si="24"/>
        <v>0</v>
      </c>
      <c r="Y44" s="6">
        <f t="shared" si="25"/>
        <v>0</v>
      </c>
      <c r="Z44" s="8">
        <f t="shared" si="14"/>
        <v>0</v>
      </c>
      <c r="AA44" s="31">
        <v>0.3597999999999999</v>
      </c>
    </row>
    <row r="45" spans="1:27" x14ac:dyDescent="0.2">
      <c r="A45" t="s">
        <v>72</v>
      </c>
      <c r="B45" s="37">
        <v>48.536380979999997</v>
      </c>
      <c r="C45" s="5">
        <v>18.031864464285711</v>
      </c>
      <c r="D45" s="6">
        <f t="shared" si="16"/>
        <v>-0.44859583111344536</v>
      </c>
      <c r="E45" s="6">
        <f t="shared" si="17"/>
        <v>-6.8842715681098605</v>
      </c>
      <c r="F45" s="8">
        <f t="shared" si="8"/>
        <v>6.8842715681098605</v>
      </c>
      <c r="G45" s="37">
        <v>18.40764571875</v>
      </c>
      <c r="H45" s="5">
        <v>29.196614273809519</v>
      </c>
      <c r="I45" s="6">
        <f t="shared" si="18"/>
        <v>0.15866130228028705</v>
      </c>
      <c r="J45" s="6">
        <f t="shared" si="19"/>
        <v>4.8696094142560193</v>
      </c>
      <c r="K45" s="8">
        <f t="shared" si="9"/>
        <v>4.8696094142560193</v>
      </c>
      <c r="L45" s="37">
        <v>0.67338458999999995</v>
      </c>
      <c r="M45" s="5">
        <v>0</v>
      </c>
      <c r="N45" s="6">
        <f t="shared" si="20"/>
        <v>-9.9027145588235291E-3</v>
      </c>
      <c r="O45" s="6">
        <f t="shared" si="21"/>
        <v>-0.59430090823556236</v>
      </c>
      <c r="P45" s="8">
        <f t="shared" si="12"/>
        <v>0.59430090823556236</v>
      </c>
      <c r="Q45" s="37">
        <v>0.49019728500000004</v>
      </c>
      <c r="R45" s="5">
        <v>0.66323374999999984</v>
      </c>
      <c r="S45" s="6">
        <f t="shared" si="22"/>
        <v>2.5446538970588205E-3</v>
      </c>
      <c r="T45" s="6">
        <f t="shared" si="23"/>
        <v>5.7609408627898671E-2</v>
      </c>
      <c r="U45" s="8">
        <f t="shared" si="13"/>
        <v>5.7609408627898671E-2</v>
      </c>
      <c r="V45">
        <v>0</v>
      </c>
      <c r="W45" s="3">
        <v>0</v>
      </c>
      <c r="X45" s="6">
        <f t="shared" si="24"/>
        <v>0</v>
      </c>
      <c r="Y45" s="6">
        <f t="shared" si="25"/>
        <v>0</v>
      </c>
      <c r="Z45" s="8">
        <f t="shared" si="14"/>
        <v>0</v>
      </c>
      <c r="AA45" s="31">
        <v>0.36169999999999991</v>
      </c>
    </row>
    <row r="46" spans="1:27" x14ac:dyDescent="0.2">
      <c r="A46" t="s">
        <v>73</v>
      </c>
      <c r="B46" s="37">
        <v>45.47752182</v>
      </c>
      <c r="C46" s="5">
        <v>18.786938035714282</v>
      </c>
      <c r="D46" s="6">
        <f t="shared" si="16"/>
        <v>-0.39250858506302527</v>
      </c>
      <c r="E46" s="6">
        <f t="shared" si="17"/>
        <v>-6.4420905696537591</v>
      </c>
      <c r="F46" s="8">
        <f t="shared" si="8"/>
        <v>6.4420905696537591</v>
      </c>
      <c r="G46" s="37">
        <v>18.176439804750004</v>
      </c>
      <c r="H46" s="5">
        <v>29.477141714285708</v>
      </c>
      <c r="I46" s="6">
        <f t="shared" si="18"/>
        <v>0.16618679278728976</v>
      </c>
      <c r="J46" s="6">
        <f t="shared" si="19"/>
        <v>5.4549971215312896</v>
      </c>
      <c r="K46" s="8">
        <f t="shared" si="9"/>
        <v>5.4549971215312896</v>
      </c>
      <c r="L46" s="37">
        <v>0.68181506999999997</v>
      </c>
      <c r="M46" s="5">
        <v>0</v>
      </c>
      <c r="N46" s="6">
        <f t="shared" si="20"/>
        <v>-1.0026692205882353E-2</v>
      </c>
      <c r="O46" s="6">
        <f t="shared" si="21"/>
        <v>-0.64355359689933189</v>
      </c>
      <c r="P46" s="8">
        <f t="shared" si="12"/>
        <v>0.64355359689933189</v>
      </c>
      <c r="Q46" s="37">
        <v>0.47728811250000003</v>
      </c>
      <c r="R46" s="5">
        <v>0.68375029761904749</v>
      </c>
      <c r="S46" s="6">
        <f t="shared" si="22"/>
        <v>3.0362086046918746E-3</v>
      </c>
      <c r="T46" s="6">
        <f t="shared" si="23"/>
        <v>7.3514195320185841E-2</v>
      </c>
      <c r="U46" s="8">
        <f t="shared" si="13"/>
        <v>7.3514195320185841E-2</v>
      </c>
      <c r="V46">
        <v>0</v>
      </c>
      <c r="W46" s="3">
        <v>0</v>
      </c>
      <c r="X46" s="6">
        <f t="shared" si="24"/>
        <v>0</v>
      </c>
      <c r="Y46" s="6">
        <f t="shared" si="25"/>
        <v>0</v>
      </c>
      <c r="Z46" s="8">
        <f t="shared" si="14"/>
        <v>0</v>
      </c>
      <c r="AA46" s="31">
        <v>0.3382000000000005</v>
      </c>
    </row>
    <row r="47" spans="1:27" x14ac:dyDescent="0.2">
      <c r="A47" t="s">
        <v>74</v>
      </c>
      <c r="B47" s="37">
        <v>46.380285720000003</v>
      </c>
      <c r="C47" s="5">
        <v>19.761716369047612</v>
      </c>
      <c r="D47" s="6">
        <f t="shared" si="16"/>
        <v>-0.39144954927871162</v>
      </c>
      <c r="E47" s="6">
        <f t="shared" si="17"/>
        <v>-6.3831862313973371</v>
      </c>
      <c r="F47" s="8">
        <f t="shared" si="8"/>
        <v>6.3831862313973371</v>
      </c>
      <c r="G47" s="37">
        <v>18.80616153375</v>
      </c>
      <c r="H47" s="5">
        <v>27.469444059523802</v>
      </c>
      <c r="I47" s="6">
        <f t="shared" si="18"/>
        <v>0.12740121361432061</v>
      </c>
      <c r="J47" s="6">
        <f t="shared" si="19"/>
        <v>4.1548527439743044</v>
      </c>
      <c r="K47" s="8">
        <f t="shared" si="9"/>
        <v>4.1548527439743044</v>
      </c>
      <c r="L47" s="37">
        <v>0.60234023250000002</v>
      </c>
      <c r="M47" s="5">
        <v>0</v>
      </c>
      <c r="N47" s="6">
        <f t="shared" si="20"/>
        <v>-8.8579445955882363E-3</v>
      </c>
      <c r="O47" s="6">
        <f t="shared" si="21"/>
        <v>-0.56486419883289585</v>
      </c>
      <c r="P47" s="8">
        <f t="shared" si="12"/>
        <v>0.56486419883289585</v>
      </c>
      <c r="Q47" s="37">
        <v>0.51329328750000003</v>
      </c>
      <c r="R47" s="5">
        <v>1.0578138095238092</v>
      </c>
      <c r="S47" s="6">
        <f t="shared" si="22"/>
        <v>8.0076547356442533E-3</v>
      </c>
      <c r="T47" s="6">
        <f t="shared" si="23"/>
        <v>0.19263224782765198</v>
      </c>
      <c r="U47" s="8">
        <f t="shared" si="13"/>
        <v>0.19263224782765198</v>
      </c>
      <c r="V47">
        <v>0</v>
      </c>
      <c r="W47" s="3">
        <v>0</v>
      </c>
      <c r="X47" s="6">
        <f t="shared" si="24"/>
        <v>0</v>
      </c>
      <c r="Y47" s="6">
        <f t="shared" si="25"/>
        <v>0</v>
      </c>
      <c r="Z47" s="8">
        <f t="shared" si="14"/>
        <v>0</v>
      </c>
      <c r="AA47" s="31">
        <v>0.34039999999999981</v>
      </c>
    </row>
    <row r="48" spans="1:27" x14ac:dyDescent="0.2">
      <c r="A48" t="s">
        <v>75</v>
      </c>
      <c r="B48" s="37">
        <v>44.293127197500006</v>
      </c>
      <c r="C48" s="5">
        <v>18.798407916666662</v>
      </c>
      <c r="D48" s="6">
        <f t="shared" si="16"/>
        <v>-0.37492234236519623</v>
      </c>
      <c r="E48" s="6">
        <f t="shared" si="17"/>
        <v>-7.0426337851657843</v>
      </c>
      <c r="F48" s="8">
        <f t="shared" si="8"/>
        <v>7.0426337851657843</v>
      </c>
      <c r="G48" s="37">
        <v>22.599974133</v>
      </c>
      <c r="H48" s="5">
        <v>31.152132047619041</v>
      </c>
      <c r="I48" s="6">
        <f t="shared" si="18"/>
        <v>0.12576702815616236</v>
      </c>
      <c r="J48" s="6">
        <f t="shared" si="19"/>
        <v>4.7247728717982032</v>
      </c>
      <c r="K48" s="8">
        <f t="shared" si="9"/>
        <v>4.7247728717982032</v>
      </c>
      <c r="L48" s="37">
        <v>0</v>
      </c>
      <c r="M48" s="5">
        <v>0</v>
      </c>
      <c r="N48" s="6">
        <f t="shared" si="20"/>
        <v>0</v>
      </c>
      <c r="O48" s="6">
        <f t="shared" si="21"/>
        <v>0</v>
      </c>
      <c r="P48" s="8">
        <f t="shared" si="12"/>
        <v>0</v>
      </c>
      <c r="Q48" s="37">
        <v>0.79430928750000007</v>
      </c>
      <c r="R48" s="5">
        <v>1.1520768452380949</v>
      </c>
      <c r="S48" s="6">
        <f t="shared" si="22"/>
        <v>5.2612876137955126E-3</v>
      </c>
      <c r="T48" s="6">
        <f t="shared" si="23"/>
        <v>0.14579672303117341</v>
      </c>
      <c r="U48" s="8">
        <f t="shared" si="13"/>
        <v>0.14579672303117341</v>
      </c>
      <c r="V48">
        <v>0.15306590250000002</v>
      </c>
      <c r="W48" s="3">
        <v>0.23456714285714278</v>
      </c>
      <c r="X48" s="6">
        <f t="shared" si="24"/>
        <v>1.1985476523109231E-3</v>
      </c>
      <c r="Y48" s="6">
        <f t="shared" si="25"/>
        <v>2.1111359452162266E-2</v>
      </c>
      <c r="Z48" s="8">
        <f t="shared" si="14"/>
        <v>2.1111359452162266E-2</v>
      </c>
      <c r="AA48" s="31">
        <v>0.29549999999999965</v>
      </c>
    </row>
    <row r="49" spans="1:27" x14ac:dyDescent="0.2">
      <c r="A49" t="s">
        <v>76</v>
      </c>
      <c r="B49" s="37">
        <v>45.184123552499997</v>
      </c>
      <c r="C49" s="5">
        <v>20.043536190476186</v>
      </c>
      <c r="D49" s="6">
        <f t="shared" si="16"/>
        <v>-0.36971452002976196</v>
      </c>
      <c r="E49" s="6">
        <f t="shared" si="17"/>
        <v>-7.5006980635821003</v>
      </c>
      <c r="F49" s="8">
        <f t="shared" si="8"/>
        <v>7.5006980635821003</v>
      </c>
      <c r="G49" s="37">
        <v>22.925970256500001</v>
      </c>
      <c r="H49" s="5">
        <v>32.792833898809519</v>
      </c>
      <c r="I49" s="6">
        <f t="shared" si="18"/>
        <v>0.14510093591631645</v>
      </c>
      <c r="J49" s="6">
        <f t="shared" si="19"/>
        <v>5.8874298185691831</v>
      </c>
      <c r="K49" s="8">
        <f t="shared" si="9"/>
        <v>5.8874298185691831</v>
      </c>
      <c r="L49" s="37">
        <v>0</v>
      </c>
      <c r="M49" s="5">
        <v>0</v>
      </c>
      <c r="N49" s="6">
        <f t="shared" si="20"/>
        <v>0</v>
      </c>
      <c r="O49" s="6">
        <f t="shared" si="21"/>
        <v>0</v>
      </c>
      <c r="P49" s="8">
        <f t="shared" si="12"/>
        <v>0</v>
      </c>
      <c r="Q49" s="37">
        <v>0.7686665775</v>
      </c>
      <c r="R49" s="5">
        <v>1.1901213095238092</v>
      </c>
      <c r="S49" s="6">
        <f t="shared" si="22"/>
        <v>6.1978637062324888E-3</v>
      </c>
      <c r="T49" s="6">
        <f t="shared" si="23"/>
        <v>0.18549795792822438</v>
      </c>
      <c r="U49" s="8">
        <f t="shared" si="13"/>
        <v>0.18549795792822438</v>
      </c>
      <c r="V49">
        <v>0.18599746500000003</v>
      </c>
      <c r="W49" s="3">
        <v>0.25597220238095231</v>
      </c>
      <c r="X49" s="6">
        <f t="shared" si="24"/>
        <v>1.0290402556022394E-3</v>
      </c>
      <c r="Y49" s="6">
        <f t="shared" si="25"/>
        <v>1.9576482091408786E-2</v>
      </c>
      <c r="Z49" s="8">
        <f t="shared" si="14"/>
        <v>1.9576482091408786E-2</v>
      </c>
      <c r="AA49" s="31">
        <v>0.27360000000000007</v>
      </c>
    </row>
    <row r="50" spans="1:27" x14ac:dyDescent="0.2">
      <c r="A50" t="s">
        <v>77</v>
      </c>
      <c r="B50" s="37">
        <v>46.4625707175</v>
      </c>
      <c r="C50" s="5">
        <v>20.18359797619047</v>
      </c>
      <c r="D50" s="6">
        <f t="shared" si="16"/>
        <v>-0.38645548148984604</v>
      </c>
      <c r="E50" s="6">
        <f t="shared" si="17"/>
        <v>-7.7777947672537167</v>
      </c>
      <c r="F50" s="8">
        <f t="shared" si="8"/>
        <v>7.7777947672537167</v>
      </c>
      <c r="G50" s="37">
        <v>21.973826576250001</v>
      </c>
      <c r="H50" s="5">
        <v>30.925577666666658</v>
      </c>
      <c r="I50" s="6">
        <f t="shared" si="18"/>
        <v>0.13164339838848024</v>
      </c>
      <c r="J50" s="6">
        <f t="shared" si="19"/>
        <v>5.2987868002787355</v>
      </c>
      <c r="K50" s="8">
        <f t="shared" si="9"/>
        <v>5.2987868002787355</v>
      </c>
      <c r="L50" s="37">
        <v>0</v>
      </c>
      <c r="M50" s="5">
        <v>0</v>
      </c>
      <c r="N50" s="6">
        <f t="shared" si="20"/>
        <v>0</v>
      </c>
      <c r="O50" s="6">
        <f t="shared" si="21"/>
        <v>0</v>
      </c>
      <c r="P50" s="8">
        <f t="shared" si="12"/>
        <v>0</v>
      </c>
      <c r="Q50" s="37">
        <v>0.75101525999999996</v>
      </c>
      <c r="R50" s="5">
        <v>1.2956926785714282</v>
      </c>
      <c r="S50" s="6">
        <f t="shared" si="22"/>
        <v>8.0099620378151215E-3</v>
      </c>
      <c r="T50" s="6">
        <f t="shared" si="23"/>
        <v>0.23782056160048215</v>
      </c>
      <c r="U50" s="8">
        <f t="shared" si="13"/>
        <v>0.23782056160048215</v>
      </c>
      <c r="V50">
        <v>0.17783043750000002</v>
      </c>
      <c r="W50" s="3">
        <v>0.24450232142857134</v>
      </c>
      <c r="X50" s="6">
        <f t="shared" si="24"/>
        <v>9.8046888130251942E-4</v>
      </c>
      <c r="Y50" s="6">
        <f t="shared" si="25"/>
        <v>1.850367246999227E-2</v>
      </c>
      <c r="Z50" s="8">
        <f t="shared" si="14"/>
        <v>1.850367246999227E-2</v>
      </c>
      <c r="AA50" s="31">
        <v>0.27580000000000027</v>
      </c>
    </row>
    <row r="51" spans="1:27" x14ac:dyDescent="0.2">
      <c r="A51" t="s">
        <v>78</v>
      </c>
      <c r="B51" s="37">
        <v>46.438684357500009</v>
      </c>
      <c r="C51" s="5">
        <v>26.64921833333333</v>
      </c>
      <c r="D51" s="6">
        <f t="shared" si="16"/>
        <v>-0.29102155917892175</v>
      </c>
      <c r="E51" s="6">
        <f t="shared" si="17"/>
        <v>-5.7528007062074069</v>
      </c>
      <c r="F51" s="8">
        <f t="shared" si="8"/>
        <v>5.7528007062074069</v>
      </c>
      <c r="G51" s="37">
        <v>21.137733722250001</v>
      </c>
      <c r="H51" s="5">
        <v>33.225716898809516</v>
      </c>
      <c r="I51" s="6">
        <f t="shared" si="18"/>
        <v>0.17776445847881639</v>
      </c>
      <c r="J51" s="6">
        <f t="shared" si="19"/>
        <v>7.0278009638321199</v>
      </c>
      <c r="K51" s="8">
        <f t="shared" si="9"/>
        <v>7.0278009638321199</v>
      </c>
      <c r="L51" s="37">
        <v>0.27249770249999999</v>
      </c>
      <c r="M51" s="5">
        <v>0</v>
      </c>
      <c r="N51" s="6">
        <f t="shared" si="20"/>
        <v>-4.0073191544117643E-3</v>
      </c>
      <c r="O51" s="6">
        <f t="shared" si="21"/>
        <v>-0.3097829211107177</v>
      </c>
      <c r="P51" s="8">
        <f t="shared" si="12"/>
        <v>0.3097829211107177</v>
      </c>
      <c r="Q51" s="37">
        <v>0.71395627500000003</v>
      </c>
      <c r="R51" s="5">
        <v>1.2121725595238093</v>
      </c>
      <c r="S51" s="6">
        <f t="shared" si="22"/>
        <v>7.3267100665266073E-3</v>
      </c>
      <c r="T51" s="6">
        <f t="shared" si="23"/>
        <v>0.21366092627489569</v>
      </c>
      <c r="U51" s="8">
        <f t="shared" si="13"/>
        <v>0.21366092627489569</v>
      </c>
      <c r="V51">
        <v>0.1453379625</v>
      </c>
      <c r="W51" s="3">
        <v>0.19264553571428567</v>
      </c>
      <c r="X51" s="6">
        <f t="shared" si="24"/>
        <v>6.9569960609243626E-4</v>
      </c>
      <c r="Y51" s="6">
        <f t="shared" si="25"/>
        <v>1.2895643957857399E-2</v>
      </c>
      <c r="Z51" s="8">
        <f t="shared" si="14"/>
        <v>1.2895643957857399E-2</v>
      </c>
      <c r="AA51" s="31">
        <v>0.28079999999999927</v>
      </c>
    </row>
    <row r="52" spans="1:27" x14ac:dyDescent="0.2">
      <c r="A52" t="s">
        <v>79</v>
      </c>
      <c r="B52" s="37">
        <v>47.959859092500004</v>
      </c>
      <c r="C52" s="5">
        <v>28.235373630952374</v>
      </c>
      <c r="D52" s="6">
        <f t="shared" si="16"/>
        <v>-0.2900659626698181</v>
      </c>
      <c r="E52" s="6">
        <f t="shared" si="17"/>
        <v>-6.2771234535834193</v>
      </c>
      <c r="F52" s="8">
        <f t="shared" si="8"/>
        <v>6.2771234535834193</v>
      </c>
      <c r="G52" s="37">
        <v>21.770511500250002</v>
      </c>
      <c r="H52" s="5">
        <v>33.852448964285706</v>
      </c>
      <c r="I52" s="6">
        <f t="shared" si="18"/>
        <v>0.17767555094170154</v>
      </c>
      <c r="J52" s="6">
        <f t="shared" si="19"/>
        <v>7.6897447424555505</v>
      </c>
      <c r="K52" s="8">
        <f t="shared" si="9"/>
        <v>7.6897447424555505</v>
      </c>
      <c r="L52" s="37">
        <v>0</v>
      </c>
      <c r="M52" s="5">
        <v>0</v>
      </c>
      <c r="N52" s="6">
        <f t="shared" si="20"/>
        <v>0</v>
      </c>
      <c r="O52" s="6">
        <f t="shared" si="21"/>
        <v>0</v>
      </c>
      <c r="P52" s="8">
        <f t="shared" si="12"/>
        <v>0</v>
      </c>
      <c r="Q52" s="37">
        <v>0.78912805499999994</v>
      </c>
      <c r="R52" s="5">
        <v>1.1512691071428569</v>
      </c>
      <c r="S52" s="6">
        <f t="shared" si="22"/>
        <v>5.3256037079831911E-3</v>
      </c>
      <c r="T52" s="6">
        <f t="shared" si="23"/>
        <v>0.17001791316320036</v>
      </c>
      <c r="U52" s="8">
        <f t="shared" si="13"/>
        <v>0.17001791316320036</v>
      </c>
      <c r="V52">
        <v>0.1760740875</v>
      </c>
      <c r="W52" s="3">
        <v>0.24959107142857137</v>
      </c>
      <c r="X52" s="6">
        <f t="shared" si="24"/>
        <v>1.0811321165966378E-3</v>
      </c>
      <c r="Y52" s="6">
        <f t="shared" si="25"/>
        <v>2.1938643926411518E-2</v>
      </c>
      <c r="Z52" s="8">
        <f t="shared" si="14"/>
        <v>2.1938643926411518E-2</v>
      </c>
      <c r="AA52" s="31">
        <v>0.25649999999999995</v>
      </c>
    </row>
    <row r="53" spans="1:27" x14ac:dyDescent="0.2">
      <c r="A53" t="s">
        <v>80</v>
      </c>
      <c r="B53" s="37">
        <v>47.122694865000007</v>
      </c>
      <c r="C53" s="5">
        <v>20.674945059523804</v>
      </c>
      <c r="D53" s="6">
        <f t="shared" si="16"/>
        <v>-0.38893749713935594</v>
      </c>
      <c r="E53" s="6">
        <f t="shared" si="17"/>
        <v>-7.9196362162199367</v>
      </c>
      <c r="F53" s="8">
        <f t="shared" si="8"/>
        <v>7.9196362162199367</v>
      </c>
      <c r="G53" s="37">
        <v>21.762168837750004</v>
      </c>
      <c r="H53" s="5">
        <v>34.544567428571419</v>
      </c>
      <c r="I53" s="6">
        <f t="shared" si="18"/>
        <v>0.18797644986502082</v>
      </c>
      <c r="J53" s="6">
        <f t="shared" si="19"/>
        <v>7.6550708437295576</v>
      </c>
      <c r="K53" s="8">
        <f t="shared" si="9"/>
        <v>7.6550708437295576</v>
      </c>
      <c r="L53" s="37">
        <v>0</v>
      </c>
      <c r="M53" s="5">
        <v>0</v>
      </c>
      <c r="N53" s="6">
        <f t="shared" si="20"/>
        <v>0</v>
      </c>
      <c r="O53" s="6">
        <f t="shared" si="21"/>
        <v>0</v>
      </c>
      <c r="P53" s="8">
        <f t="shared" si="12"/>
        <v>0</v>
      </c>
      <c r="Q53" s="37">
        <v>0.76436352000000007</v>
      </c>
      <c r="R53" s="5">
        <v>1.168150833333333</v>
      </c>
      <c r="S53" s="6">
        <f t="shared" si="22"/>
        <v>5.9380487254901901E-3</v>
      </c>
      <c r="T53" s="6">
        <f t="shared" si="23"/>
        <v>0.17837381863581364</v>
      </c>
      <c r="U53" s="8">
        <f t="shared" si="13"/>
        <v>0.17837381863581364</v>
      </c>
      <c r="V53">
        <v>0.16579944000000002</v>
      </c>
      <c r="W53" s="3">
        <v>0.26542273809523803</v>
      </c>
      <c r="X53" s="6">
        <f t="shared" si="24"/>
        <v>1.4650485014005589E-3</v>
      </c>
      <c r="Y53" s="6">
        <f t="shared" si="25"/>
        <v>2.7973353335965335E-2</v>
      </c>
      <c r="Z53" s="8">
        <f t="shared" si="14"/>
        <v>2.7973353335965335E-2</v>
      </c>
      <c r="AA53" s="31">
        <v>0.27259999999999973</v>
      </c>
    </row>
    <row r="54" spans="1:27" x14ac:dyDescent="0.2">
      <c r="A54" t="s">
        <v>81</v>
      </c>
      <c r="B54" s="37">
        <v>52.523558932500002</v>
      </c>
      <c r="C54" s="5">
        <v>22.669977380952375</v>
      </c>
      <c r="D54" s="6">
        <f t="shared" si="16"/>
        <v>-0.43902325811099452</v>
      </c>
      <c r="E54" s="6">
        <f t="shared" si="17"/>
        <v>-8.1940353574872145</v>
      </c>
      <c r="F54" s="8">
        <f t="shared" si="8"/>
        <v>8.1940353574872145</v>
      </c>
      <c r="G54" s="37">
        <v>17.66044173825</v>
      </c>
      <c r="H54" s="5">
        <v>29.079847654761895</v>
      </c>
      <c r="I54" s="6">
        <f t="shared" si="18"/>
        <v>0.16793243994870433</v>
      </c>
      <c r="J54" s="6">
        <f t="shared" si="19"/>
        <v>6.2685234715037925</v>
      </c>
      <c r="K54" s="8">
        <f t="shared" si="9"/>
        <v>6.2685234715037925</v>
      </c>
      <c r="L54" s="37">
        <v>0</v>
      </c>
      <c r="M54" s="5">
        <v>0</v>
      </c>
      <c r="N54" s="6">
        <f t="shared" si="20"/>
        <v>0</v>
      </c>
      <c r="O54" s="6">
        <f t="shared" si="21"/>
        <v>0</v>
      </c>
      <c r="P54" s="8">
        <f t="shared" si="12"/>
        <v>0</v>
      </c>
      <c r="Q54" s="37">
        <v>0.79826107499999999</v>
      </c>
      <c r="R54" s="5">
        <v>1.3978715476190473</v>
      </c>
      <c r="S54" s="6">
        <f t="shared" si="22"/>
        <v>8.8178010679271657E-3</v>
      </c>
      <c r="T54" s="6">
        <f t="shared" si="23"/>
        <v>0.2427909737852296</v>
      </c>
      <c r="U54" s="8">
        <f t="shared" si="13"/>
        <v>0.2427909737852296</v>
      </c>
      <c r="V54">
        <v>0.16377963750000002</v>
      </c>
      <c r="W54" s="3">
        <v>0.28319297619047612</v>
      </c>
      <c r="X54" s="6">
        <f t="shared" si="24"/>
        <v>1.7560785101540604E-3</v>
      </c>
      <c r="Y54" s="6">
        <f t="shared" si="25"/>
        <v>3.0734159733402648E-2</v>
      </c>
      <c r="Z54" s="8">
        <f t="shared" si="14"/>
        <v>3.0734159733402648E-2</v>
      </c>
      <c r="AA54" s="31">
        <v>0.29739999999999966</v>
      </c>
    </row>
    <row r="55" spans="1:27" x14ac:dyDescent="0.2">
      <c r="A55" t="s">
        <v>82</v>
      </c>
      <c r="B55" s="37">
        <v>52.336332022500002</v>
      </c>
      <c r="C55" s="5">
        <v>24.719935892857137</v>
      </c>
      <c r="D55" s="6">
        <f t="shared" si="16"/>
        <v>-0.40612347249474801</v>
      </c>
      <c r="E55" s="6">
        <f t="shared" si="17"/>
        <v>-6.6872969379065825</v>
      </c>
      <c r="F55" s="8">
        <f t="shared" si="8"/>
        <v>6.6872969379065825</v>
      </c>
      <c r="G55" s="37">
        <v>18.632669280750001</v>
      </c>
      <c r="H55" s="5">
        <v>28.399368696428564</v>
      </c>
      <c r="I55" s="6">
        <f t="shared" si="18"/>
        <v>0.14362793258350828</v>
      </c>
      <c r="J55" s="6">
        <f t="shared" si="19"/>
        <v>4.7298980418970382</v>
      </c>
      <c r="K55" s="8">
        <f t="shared" si="9"/>
        <v>4.7298980418970382</v>
      </c>
      <c r="L55" s="37">
        <v>0</v>
      </c>
      <c r="M55" s="5">
        <v>0</v>
      </c>
      <c r="N55" s="6">
        <f t="shared" si="20"/>
        <v>0</v>
      </c>
      <c r="O55" s="6">
        <f t="shared" si="21"/>
        <v>0</v>
      </c>
      <c r="P55" s="8">
        <f t="shared" si="12"/>
        <v>0</v>
      </c>
      <c r="Q55" s="37">
        <v>0.78254174250000008</v>
      </c>
      <c r="R55" s="5">
        <v>1.472587321428571</v>
      </c>
      <c r="S55" s="6">
        <f t="shared" si="22"/>
        <v>1.0147729101890749E-2</v>
      </c>
      <c r="T55" s="6">
        <f t="shared" si="23"/>
        <v>0.24650362875977228</v>
      </c>
      <c r="U55" s="8">
        <f t="shared" si="13"/>
        <v>0.24650362875977228</v>
      </c>
      <c r="V55">
        <v>0.1920568725</v>
      </c>
      <c r="W55" s="3">
        <v>0.23650571428571424</v>
      </c>
      <c r="X55" s="6">
        <f t="shared" si="24"/>
        <v>6.5365943802520932E-4</v>
      </c>
      <c r="Y55" s="6">
        <f t="shared" si="25"/>
        <v>1.0092788295963766E-2</v>
      </c>
      <c r="Z55" s="8">
        <f t="shared" si="14"/>
        <v>1.0092788295963766E-2</v>
      </c>
      <c r="AA55" s="31">
        <v>0.3371000000000004</v>
      </c>
    </row>
    <row r="56" spans="1:27" x14ac:dyDescent="0.2">
      <c r="A56" t="s">
        <v>83</v>
      </c>
      <c r="B56" s="37">
        <v>52.366014337499998</v>
      </c>
      <c r="C56" s="5">
        <v>25.231153333333324</v>
      </c>
      <c r="D56" s="6">
        <f t="shared" si="16"/>
        <v>-0.39904207359068639</v>
      </c>
      <c r="E56" s="6">
        <f t="shared" si="17"/>
        <v>-6.6257276663061546</v>
      </c>
      <c r="F56" s="8">
        <f t="shared" si="8"/>
        <v>6.6257276663061546</v>
      </c>
      <c r="G56" s="37">
        <v>18.365844588750001</v>
      </c>
      <c r="H56" s="5">
        <v>29.276556113095229</v>
      </c>
      <c r="I56" s="6">
        <f t="shared" si="18"/>
        <v>0.16045164006390042</v>
      </c>
      <c r="J56" s="6">
        <f t="shared" si="19"/>
        <v>5.328186361147937</v>
      </c>
      <c r="K56" s="8">
        <f t="shared" si="9"/>
        <v>5.328186361147937</v>
      </c>
      <c r="L56" s="37">
        <v>0</v>
      </c>
      <c r="M56" s="5">
        <v>0</v>
      </c>
      <c r="N56" s="6">
        <f t="shared" si="20"/>
        <v>0</v>
      </c>
      <c r="O56" s="6">
        <f t="shared" si="21"/>
        <v>0</v>
      </c>
      <c r="P56" s="8">
        <f t="shared" si="12"/>
        <v>0</v>
      </c>
      <c r="Q56" s="37">
        <v>0.78956714250000004</v>
      </c>
      <c r="R56" s="5">
        <v>1.4830879166666664</v>
      </c>
      <c r="S56" s="6">
        <f t="shared" si="22"/>
        <v>1.0198834914215681E-2</v>
      </c>
      <c r="T56" s="6">
        <f t="shared" si="23"/>
        <v>0.24982010687387723</v>
      </c>
      <c r="U56" s="8">
        <f t="shared" si="13"/>
        <v>0.24982010687387723</v>
      </c>
      <c r="V56">
        <v>0.17554718250000004</v>
      </c>
      <c r="W56" s="3">
        <v>0.23852505952380948</v>
      </c>
      <c r="X56" s="6">
        <f t="shared" si="24"/>
        <v>9.261452503501388E-4</v>
      </c>
      <c r="Y56" s="6">
        <f t="shared" si="25"/>
        <v>1.4419862101818171E-2</v>
      </c>
      <c r="Z56" s="8">
        <f t="shared" si="14"/>
        <v>1.4419862101818171E-2</v>
      </c>
      <c r="AA56" s="31">
        <v>0.33429999999999982</v>
      </c>
    </row>
    <row r="57" spans="1:27" x14ac:dyDescent="0.2">
      <c r="A57" t="s">
        <v>84</v>
      </c>
      <c r="B57" s="37">
        <v>56.102824597500003</v>
      </c>
      <c r="C57" s="5">
        <v>24.92849386904761</v>
      </c>
      <c r="D57" s="6">
        <f t="shared" si="16"/>
        <v>-0.4584460401242999</v>
      </c>
      <c r="E57" s="6">
        <f t="shared" si="17"/>
        <v>-8.0631084401598461</v>
      </c>
      <c r="F57" s="8">
        <f t="shared" si="8"/>
        <v>8.0631084401598461</v>
      </c>
      <c r="G57" s="37">
        <v>17.288736606000001</v>
      </c>
      <c r="H57" s="5">
        <v>30.349660404761895</v>
      </c>
      <c r="I57" s="6">
        <f t="shared" si="18"/>
        <v>0.19207240880532198</v>
      </c>
      <c r="J57" s="6">
        <f t="shared" si="19"/>
        <v>6.7561550979231688</v>
      </c>
      <c r="K57" s="8">
        <f t="shared" si="9"/>
        <v>6.7561550979231688</v>
      </c>
      <c r="L57" s="37">
        <v>0.32035824000000002</v>
      </c>
      <c r="M57" s="5">
        <v>0</v>
      </c>
      <c r="N57" s="6">
        <f t="shared" si="20"/>
        <v>-4.7111505882352946E-3</v>
      </c>
      <c r="O57" s="6">
        <f t="shared" si="21"/>
        <v>-0.32403403858351681</v>
      </c>
      <c r="P57" s="8">
        <f t="shared" si="12"/>
        <v>0.32403403858351681</v>
      </c>
      <c r="Q57" s="37">
        <v>0.8302266450000001</v>
      </c>
      <c r="R57" s="5">
        <v>1.403929583333333</v>
      </c>
      <c r="S57" s="6">
        <f t="shared" si="22"/>
        <v>8.4368079166666603E-3</v>
      </c>
      <c r="T57" s="6">
        <f t="shared" si="23"/>
        <v>0.21890433967863332</v>
      </c>
      <c r="U57" s="8">
        <f t="shared" si="13"/>
        <v>0.21890433967863332</v>
      </c>
      <c r="V57">
        <v>0.15148518750000001</v>
      </c>
      <c r="W57" s="3">
        <v>0.32996101190476179</v>
      </c>
      <c r="X57" s="6">
        <f t="shared" si="24"/>
        <v>2.6246444765406145E-3</v>
      </c>
      <c r="Y57" s="6">
        <f t="shared" si="25"/>
        <v>4.328643997682962E-2</v>
      </c>
      <c r="Z57" s="8">
        <f t="shared" si="14"/>
        <v>4.328643997682962E-2</v>
      </c>
      <c r="AA57" s="31">
        <v>0.31559999999999988</v>
      </c>
    </row>
    <row r="58" spans="1:27" x14ac:dyDescent="0.2">
      <c r="A58" t="s">
        <v>85</v>
      </c>
      <c r="B58" s="37">
        <v>53.835552382499998</v>
      </c>
      <c r="C58" s="5">
        <v>23.465437857142849</v>
      </c>
      <c r="D58" s="6">
        <f t="shared" si="16"/>
        <v>-0.44661933125525222</v>
      </c>
      <c r="E58" s="6">
        <f t="shared" si="17"/>
        <v>-5.9180472180900479</v>
      </c>
      <c r="F58" s="8">
        <f t="shared" si="8"/>
        <v>5.9180472180900479</v>
      </c>
      <c r="G58" s="37">
        <v>17.308960976249999</v>
      </c>
      <c r="H58" s="5">
        <v>27.269730815476183</v>
      </c>
      <c r="I58" s="6">
        <f t="shared" si="18"/>
        <v>0.14648190940038508</v>
      </c>
      <c r="J58" s="6">
        <f t="shared" si="19"/>
        <v>3.8819081428795252</v>
      </c>
      <c r="K58" s="8">
        <f t="shared" si="9"/>
        <v>3.8819081428795252</v>
      </c>
      <c r="L58" s="37">
        <v>0.4765855725</v>
      </c>
      <c r="M58" s="5">
        <v>0</v>
      </c>
      <c r="N58" s="6">
        <f t="shared" si="20"/>
        <v>-7.008611360294118E-3</v>
      </c>
      <c r="O58" s="6">
        <f t="shared" si="21"/>
        <v>-0.3631802805156143</v>
      </c>
      <c r="P58" s="8">
        <f t="shared" si="12"/>
        <v>0.3631802805156143</v>
      </c>
      <c r="Q58" s="37">
        <v>0.85586935500000005</v>
      </c>
      <c r="R58" s="5">
        <v>1.5106317857142852</v>
      </c>
      <c r="S58" s="6">
        <f t="shared" si="22"/>
        <v>9.628859275210077E-3</v>
      </c>
      <c r="T58" s="6">
        <f t="shared" si="23"/>
        <v>0.18822516373248391</v>
      </c>
      <c r="U58" s="8">
        <f t="shared" si="13"/>
        <v>0.18822516373248391</v>
      </c>
      <c r="V58">
        <v>0.17036595000000002</v>
      </c>
      <c r="W58" s="3">
        <v>0.29425898809523798</v>
      </c>
      <c r="X58" s="6">
        <f t="shared" si="24"/>
        <v>1.8219564425770289E-3</v>
      </c>
      <c r="Y58" s="6">
        <f t="shared" si="25"/>
        <v>2.2638414620426414E-2</v>
      </c>
      <c r="Z58" s="8">
        <f t="shared" si="14"/>
        <v>2.2638414620426414E-2</v>
      </c>
      <c r="AA58" s="31">
        <v>0.41889999999999983</v>
      </c>
    </row>
    <row r="59" spans="1:27" x14ac:dyDescent="0.2">
      <c r="A59" t="s">
        <v>86</v>
      </c>
      <c r="B59" s="37">
        <v>53.156196202499999</v>
      </c>
      <c r="C59" s="5">
        <v>30.090909583333328</v>
      </c>
      <c r="D59" s="6">
        <f t="shared" si="16"/>
        <v>-0.33919539145833338</v>
      </c>
      <c r="E59" s="6">
        <f t="shared" si="17"/>
        <v>-6.1690271711060918</v>
      </c>
      <c r="F59" s="8">
        <f t="shared" si="8"/>
        <v>6.1690271711060918</v>
      </c>
      <c r="G59" s="37">
        <v>16.673153494499999</v>
      </c>
      <c r="H59" s="5">
        <v>28.980713958333325</v>
      </c>
      <c r="I59" s="6">
        <f t="shared" si="18"/>
        <v>0.18099353623284303</v>
      </c>
      <c r="J59" s="6">
        <f t="shared" si="19"/>
        <v>6.5833987174078468</v>
      </c>
      <c r="K59" s="8">
        <f t="shared" si="9"/>
        <v>6.5833987174078468</v>
      </c>
      <c r="L59" s="37">
        <v>0.41028335999999999</v>
      </c>
      <c r="M59" s="5">
        <v>0</v>
      </c>
      <c r="N59" s="6">
        <f t="shared" si="20"/>
        <v>-6.0335788235294117E-3</v>
      </c>
      <c r="O59" s="6">
        <f t="shared" si="21"/>
        <v>-0.42913220023211235</v>
      </c>
      <c r="P59" s="8">
        <f t="shared" si="12"/>
        <v>0.42913220023211235</v>
      </c>
      <c r="Q59" s="37">
        <v>0.83681295750000007</v>
      </c>
      <c r="R59" s="5">
        <v>1.3413298809523806</v>
      </c>
      <c r="S59" s="6">
        <f t="shared" si="22"/>
        <v>7.4193665213585372E-3</v>
      </c>
      <c r="T59" s="6">
        <f t="shared" si="23"/>
        <v>0.19906527176067215</v>
      </c>
      <c r="U59" s="8">
        <f t="shared" si="13"/>
        <v>0.19906527176067215</v>
      </c>
      <c r="V59">
        <v>0.19820409750000001</v>
      </c>
      <c r="W59" s="3">
        <v>0.27899273809523806</v>
      </c>
      <c r="X59" s="6">
        <f t="shared" si="24"/>
        <v>1.1880682440476183E-3</v>
      </c>
      <c r="Y59" s="6">
        <f t="shared" si="25"/>
        <v>2.0261670031905214E-2</v>
      </c>
      <c r="Z59" s="8">
        <f t="shared" si="14"/>
        <v>2.0261670031905214E-2</v>
      </c>
      <c r="AA59" s="31">
        <v>0.30520000000000014</v>
      </c>
    </row>
    <row r="60" spans="1:27" x14ac:dyDescent="0.2">
      <c r="A60" t="s">
        <v>87</v>
      </c>
      <c r="B60" s="37">
        <v>51.2535422475</v>
      </c>
      <c r="C60" s="5">
        <v>28.341187321428563</v>
      </c>
      <c r="D60" s="6">
        <f t="shared" si="16"/>
        <v>-0.33694639597163878</v>
      </c>
      <c r="E60" s="6">
        <f t="shared" si="17"/>
        <v>-6.3250033560070031</v>
      </c>
      <c r="F60" s="8">
        <f t="shared" si="8"/>
        <v>6.3250033560070031</v>
      </c>
      <c r="G60" s="37">
        <v>17.963139879</v>
      </c>
      <c r="H60" s="5">
        <v>30.25284491666666</v>
      </c>
      <c r="I60" s="6">
        <f t="shared" si="18"/>
        <v>0.18073095643627443</v>
      </c>
      <c r="J60" s="6">
        <f t="shared" si="19"/>
        <v>6.7850467579817231</v>
      </c>
      <c r="K60" s="8">
        <f t="shared" si="9"/>
        <v>6.7850467579817231</v>
      </c>
      <c r="L60" s="37">
        <v>0.75645994500000002</v>
      </c>
      <c r="M60" s="5">
        <v>0</v>
      </c>
      <c r="N60" s="6">
        <f t="shared" si="20"/>
        <v>-1.1124410955882354E-2</v>
      </c>
      <c r="O60" s="6">
        <f t="shared" si="21"/>
        <v>-0.81663190132943053</v>
      </c>
      <c r="P60" s="8">
        <f t="shared" si="12"/>
        <v>0.81663190132943053</v>
      </c>
      <c r="Q60" s="37">
        <v>0.81775655999999997</v>
      </c>
      <c r="R60" s="5">
        <v>1.2957734523809521</v>
      </c>
      <c r="S60" s="6">
        <f t="shared" si="22"/>
        <v>7.0296601820728256E-3</v>
      </c>
      <c r="T60" s="6">
        <f t="shared" si="23"/>
        <v>0.19466873705093521</v>
      </c>
      <c r="U60" s="8">
        <f t="shared" si="13"/>
        <v>0.19466873705093521</v>
      </c>
      <c r="V60">
        <v>0.18915889500000002</v>
      </c>
      <c r="W60" s="3">
        <v>0.23464791666666659</v>
      </c>
      <c r="X60" s="6">
        <f t="shared" si="24"/>
        <v>6.6895620098039081E-4</v>
      </c>
      <c r="Y60" s="6">
        <f t="shared" si="25"/>
        <v>1.1775103666604456E-2</v>
      </c>
      <c r="Z60" s="8">
        <f t="shared" si="14"/>
        <v>1.1775103666604456E-2</v>
      </c>
      <c r="AA60" s="31">
        <v>0.29570000000000007</v>
      </c>
    </row>
    <row r="61" spans="1:27" x14ac:dyDescent="0.2">
      <c r="A61" t="s">
        <v>88</v>
      </c>
      <c r="B61" s="37">
        <v>52.721675212500003</v>
      </c>
      <c r="C61" s="5">
        <v>23.729002797619039</v>
      </c>
      <c r="D61" s="6">
        <f t="shared" si="16"/>
        <v>-0.4263628296306024</v>
      </c>
      <c r="E61" s="6">
        <f t="shared" si="17"/>
        <v>-8.2032280983402366</v>
      </c>
      <c r="F61" s="8">
        <f t="shared" si="8"/>
        <v>8.2032280983402366</v>
      </c>
      <c r="G61" s="37">
        <v>18.43956738</v>
      </c>
      <c r="H61" s="5">
        <v>30.955625523809513</v>
      </c>
      <c r="I61" s="6">
        <f t="shared" si="18"/>
        <v>0.18405967858543401</v>
      </c>
      <c r="J61" s="6">
        <f t="shared" si="19"/>
        <v>7.0824654451361564</v>
      </c>
      <c r="K61" s="8">
        <f t="shared" si="9"/>
        <v>7.0824654451361564</v>
      </c>
      <c r="L61" s="37">
        <v>0.45752917500000001</v>
      </c>
      <c r="M61" s="5">
        <v>0</v>
      </c>
      <c r="N61" s="6">
        <f t="shared" si="20"/>
        <v>-6.7283702205882352E-3</v>
      </c>
      <c r="O61" s="6">
        <f t="shared" si="21"/>
        <v>-0.50624961311718053</v>
      </c>
      <c r="P61" s="8">
        <f t="shared" si="12"/>
        <v>0.50624961311718053</v>
      </c>
      <c r="Q61" s="37">
        <v>0.92585990250000005</v>
      </c>
      <c r="R61" s="5">
        <v>1.1983602380952378</v>
      </c>
      <c r="S61" s="6">
        <f t="shared" si="22"/>
        <v>4.0073578764005559E-3</v>
      </c>
      <c r="T61" s="6">
        <f t="shared" si="23"/>
        <v>0.11374321919913294</v>
      </c>
      <c r="U61" s="8">
        <f t="shared" si="13"/>
        <v>0.11374321919913294</v>
      </c>
      <c r="V61">
        <v>0.1794111525</v>
      </c>
      <c r="W61" s="3">
        <v>0.27907351190476182</v>
      </c>
      <c r="X61" s="6">
        <f t="shared" si="24"/>
        <v>1.4656229324229678E-3</v>
      </c>
      <c r="Y61" s="6">
        <f t="shared" si="25"/>
        <v>2.6442031253554724E-2</v>
      </c>
      <c r="Z61" s="8">
        <f t="shared" si="14"/>
        <v>2.6442031253554724E-2</v>
      </c>
      <c r="AA61" s="31">
        <v>0.28849999999999998</v>
      </c>
    </row>
    <row r="62" spans="1:27" x14ac:dyDescent="0.2">
      <c r="A62" t="s">
        <v>89</v>
      </c>
      <c r="B62" s="37">
        <v>52.971340365000003</v>
      </c>
      <c r="C62" s="5">
        <v>22.919326130952374</v>
      </c>
      <c r="D62" s="6">
        <f t="shared" si="16"/>
        <v>-0.44194138579481806</v>
      </c>
      <c r="E62" s="6">
        <f t="shared" si="17"/>
        <v>-7.812432795236683</v>
      </c>
      <c r="F62" s="8">
        <f t="shared" si="8"/>
        <v>7.812432795236683</v>
      </c>
      <c r="G62" s="37">
        <v>17.874452985750001</v>
      </c>
      <c r="H62" s="5">
        <v>29.652542041666663</v>
      </c>
      <c r="I62" s="6">
        <f t="shared" si="18"/>
        <v>0.17320719199877446</v>
      </c>
      <c r="J62" s="6">
        <f t="shared" si="19"/>
        <v>6.1236152435900904</v>
      </c>
      <c r="K62" s="8">
        <f t="shared" si="9"/>
        <v>6.1236152435900904</v>
      </c>
      <c r="L62" s="37">
        <v>0.52418265750000004</v>
      </c>
      <c r="M62" s="5">
        <v>0</v>
      </c>
      <c r="N62" s="6">
        <f t="shared" si="20"/>
        <v>-7.7085684926470593E-3</v>
      </c>
      <c r="O62" s="6">
        <f t="shared" si="21"/>
        <v>-0.53289878411856695</v>
      </c>
      <c r="P62" s="8">
        <f t="shared" si="12"/>
        <v>0.53289878411856695</v>
      </c>
      <c r="Q62" s="37">
        <v>0.89688012750000012</v>
      </c>
      <c r="R62" s="5">
        <v>1.2479553571428568</v>
      </c>
      <c r="S62" s="6">
        <f t="shared" si="22"/>
        <v>5.1628710241596563E-3</v>
      </c>
      <c r="T62" s="6">
        <f t="shared" si="23"/>
        <v>0.13464022607395854</v>
      </c>
      <c r="U62" s="8">
        <f t="shared" si="13"/>
        <v>0.13464022607395854</v>
      </c>
      <c r="V62">
        <v>0.16035475499999999</v>
      </c>
      <c r="W62" s="3">
        <v>0.30702124999999991</v>
      </c>
      <c r="X62" s="6">
        <f t="shared" si="24"/>
        <v>2.1568602205882343E-3</v>
      </c>
      <c r="Y62" s="6">
        <f t="shared" si="25"/>
        <v>3.5752855417491125E-2</v>
      </c>
      <c r="Z62" s="8">
        <f t="shared" si="14"/>
        <v>3.5752855417491125E-2</v>
      </c>
      <c r="AA62" s="31">
        <v>0.31399999999999917</v>
      </c>
    </row>
    <row r="63" spans="1:27" x14ac:dyDescent="0.2">
      <c r="A63" t="s">
        <v>90</v>
      </c>
      <c r="B63" s="37">
        <v>51.764201010000001</v>
      </c>
      <c r="C63" s="5">
        <v>29.545282499999988</v>
      </c>
      <c r="D63" s="6">
        <f t="shared" si="16"/>
        <v>-0.32674880161764724</v>
      </c>
      <c r="E63" s="6">
        <f t="shared" si="17"/>
        <v>-6.4224477599750198</v>
      </c>
      <c r="F63" s="8">
        <f t="shared" si="8"/>
        <v>6.4224477599750198</v>
      </c>
      <c r="G63" s="37">
        <v>18.032585958000002</v>
      </c>
      <c r="H63" s="5">
        <v>30.17817760714285</v>
      </c>
      <c r="I63" s="6">
        <f t="shared" si="18"/>
        <v>0.17861164189915951</v>
      </c>
      <c r="J63" s="6">
        <f t="shared" si="19"/>
        <v>7.0212864728975379</v>
      </c>
      <c r="K63" s="8">
        <f t="shared" si="9"/>
        <v>7.0212864728975379</v>
      </c>
      <c r="L63" s="37">
        <v>0.58486455000000004</v>
      </c>
      <c r="M63" s="5">
        <v>0</v>
      </c>
      <c r="N63" s="6">
        <f t="shared" si="20"/>
        <v>-8.6009492647058823E-3</v>
      </c>
      <c r="O63" s="6">
        <f t="shared" si="21"/>
        <v>-0.66112310517709583</v>
      </c>
      <c r="P63" s="8">
        <f t="shared" si="12"/>
        <v>0.66112310517709583</v>
      </c>
      <c r="Q63" s="37">
        <v>0.88484913000000009</v>
      </c>
      <c r="R63" s="5">
        <v>1.3414106547619042</v>
      </c>
      <c r="S63" s="6">
        <f t="shared" si="22"/>
        <v>6.714140070028002E-3</v>
      </c>
      <c r="T63" s="6">
        <f t="shared" si="23"/>
        <v>0.19468787695785697</v>
      </c>
      <c r="U63" s="8">
        <f t="shared" si="13"/>
        <v>0.19468787695785697</v>
      </c>
      <c r="V63">
        <v>0.18213349500000003</v>
      </c>
      <c r="W63" s="3">
        <v>0.2515296428571428</v>
      </c>
      <c r="X63" s="6">
        <f t="shared" si="24"/>
        <v>1.0205315861344525E-3</v>
      </c>
      <c r="Y63" s="6">
        <f t="shared" si="25"/>
        <v>1.8809625055478892E-2</v>
      </c>
      <c r="Z63" s="8">
        <f t="shared" si="14"/>
        <v>1.8809625055478892E-2</v>
      </c>
      <c r="AA63" s="31">
        <v>0.28239999999999998</v>
      </c>
    </row>
    <row r="64" spans="1:27" x14ac:dyDescent="0.2">
      <c r="A64" t="s">
        <v>91</v>
      </c>
      <c r="B64" s="37">
        <v>51.054284339999995</v>
      </c>
      <c r="C64" s="5">
        <v>23.198965059523804</v>
      </c>
      <c r="D64" s="6">
        <f t="shared" si="16"/>
        <v>-0.40963704824229691</v>
      </c>
      <c r="E64" s="6">
        <f t="shared" si="17"/>
        <v>-8.07740945102951</v>
      </c>
      <c r="F64" s="8">
        <f t="shared" si="8"/>
        <v>8.07740945102951</v>
      </c>
      <c r="G64" s="37">
        <v>19.036805415749999</v>
      </c>
      <c r="H64" s="5">
        <v>31.516874261904757</v>
      </c>
      <c r="I64" s="6">
        <f t="shared" si="18"/>
        <v>0.18353042420815821</v>
      </c>
      <c r="J64" s="6">
        <f t="shared" si="19"/>
        <v>7.2377118980152089</v>
      </c>
      <c r="K64" s="8">
        <f t="shared" si="9"/>
        <v>7.2377118980152089</v>
      </c>
      <c r="L64" s="37">
        <v>0.43864841250000003</v>
      </c>
      <c r="M64" s="5">
        <v>0</v>
      </c>
      <c r="N64" s="6">
        <f t="shared" si="20"/>
        <v>-6.4507119485294126E-3</v>
      </c>
      <c r="O64" s="6">
        <f t="shared" si="21"/>
        <v>-0.49742761519186218</v>
      </c>
      <c r="P64" s="8">
        <f t="shared" si="12"/>
        <v>0.49742761519186218</v>
      </c>
      <c r="Q64" s="37">
        <v>0.9503609850000001</v>
      </c>
      <c r="R64" s="5">
        <v>1.3061124999999996</v>
      </c>
      <c r="S64" s="6">
        <f t="shared" si="22"/>
        <v>5.2316399264705805E-3</v>
      </c>
      <c r="T64" s="6">
        <f t="shared" si="23"/>
        <v>0.15218528106677212</v>
      </c>
      <c r="U64" s="8">
        <f t="shared" si="13"/>
        <v>0.15218528106677212</v>
      </c>
      <c r="V64">
        <v>0.22182700499999999</v>
      </c>
      <c r="W64" s="3">
        <v>0.30427494047619041</v>
      </c>
      <c r="X64" s="6">
        <f t="shared" si="24"/>
        <v>1.2124696393557414E-3</v>
      </c>
      <c r="Y64" s="6">
        <f t="shared" si="25"/>
        <v>2.2418722088560553E-2</v>
      </c>
      <c r="Z64" s="8">
        <f t="shared" si="14"/>
        <v>2.2418722088560553E-2</v>
      </c>
      <c r="AA64" s="31">
        <v>0.28149999999999942</v>
      </c>
    </row>
    <row r="65" spans="1:27" x14ac:dyDescent="0.2">
      <c r="A65" t="s">
        <v>92</v>
      </c>
      <c r="B65" s="37">
        <v>52.094570445000009</v>
      </c>
      <c r="C65" s="5">
        <v>27.731102738095231</v>
      </c>
      <c r="D65" s="6">
        <f t="shared" si="16"/>
        <v>-0.35828628980742322</v>
      </c>
      <c r="E65" s="6">
        <f t="shared" si="17"/>
        <v>-7.0274056518002954</v>
      </c>
      <c r="F65" s="8">
        <f t="shared" si="8"/>
        <v>7.0274056518002954</v>
      </c>
      <c r="G65" s="37">
        <v>18.252463414499999</v>
      </c>
      <c r="H65" s="5">
        <v>31.119176333333325</v>
      </c>
      <c r="I65" s="6">
        <f t="shared" si="18"/>
        <v>0.18921636645343126</v>
      </c>
      <c r="J65" s="6">
        <f t="shared" si="19"/>
        <v>7.4223919709151751</v>
      </c>
      <c r="K65" s="8">
        <f t="shared" si="9"/>
        <v>7.4223919709151751</v>
      </c>
      <c r="L65" s="37">
        <v>0.61639103250000005</v>
      </c>
      <c r="M65" s="5">
        <v>0</v>
      </c>
      <c r="N65" s="6">
        <f t="shared" si="20"/>
        <v>-9.0645740073529418E-3</v>
      </c>
      <c r="O65" s="6">
        <f t="shared" si="21"/>
        <v>-0.69528299135560634</v>
      </c>
      <c r="P65" s="8">
        <f t="shared" si="12"/>
        <v>0.69528299135560634</v>
      </c>
      <c r="Q65" s="37">
        <v>0.88502476500000005</v>
      </c>
      <c r="R65" s="5">
        <v>1.2839804761904758</v>
      </c>
      <c r="S65" s="6">
        <f t="shared" si="22"/>
        <v>5.8669957528011147E-3</v>
      </c>
      <c r="T65" s="6">
        <f t="shared" si="23"/>
        <v>0.16976280507272309</v>
      </c>
      <c r="U65" s="8">
        <f t="shared" si="13"/>
        <v>0.16976280507272309</v>
      </c>
      <c r="V65">
        <v>0.16237455750000002</v>
      </c>
      <c r="W65" s="3">
        <v>0.30774821428571419</v>
      </c>
      <c r="X65" s="6">
        <f t="shared" si="24"/>
        <v>2.1378478939075613E-3</v>
      </c>
      <c r="Y65" s="6">
        <f t="shared" si="25"/>
        <v>3.9319568823586601E-2</v>
      </c>
      <c r="Z65" s="8">
        <f t="shared" si="14"/>
        <v>3.9319568823586601E-2</v>
      </c>
      <c r="AA65" s="31">
        <v>0.28300000000000036</v>
      </c>
    </row>
    <row r="66" spans="1:27" x14ac:dyDescent="0.2">
      <c r="A66" t="s">
        <v>93</v>
      </c>
      <c r="B66" s="37">
        <v>50.829295905000002</v>
      </c>
      <c r="C66" s="5">
        <v>22.71359523809523</v>
      </c>
      <c r="D66" s="6">
        <f t="shared" si="16"/>
        <v>-0.41346618627801135</v>
      </c>
      <c r="E66" s="6">
        <f t="shared" si="17"/>
        <v>-7.8921778848903212</v>
      </c>
      <c r="F66" s="8">
        <f t="shared" si="8"/>
        <v>7.8921778848903212</v>
      </c>
      <c r="G66" s="37">
        <v>16.402982955750002</v>
      </c>
      <c r="H66" s="5">
        <v>29.813613095238086</v>
      </c>
      <c r="I66" s="6">
        <f t="shared" si="18"/>
        <v>0.19721514911011889</v>
      </c>
      <c r="J66" s="6">
        <f t="shared" si="19"/>
        <v>7.5286566728290634</v>
      </c>
      <c r="K66" s="8">
        <f t="shared" si="9"/>
        <v>7.5286566728290634</v>
      </c>
      <c r="L66" s="37">
        <v>0.8083600875000001</v>
      </c>
      <c r="M66" s="5">
        <v>0</v>
      </c>
      <c r="N66" s="6">
        <f t="shared" si="20"/>
        <v>-1.1887648345588238E-2</v>
      </c>
      <c r="O66" s="6">
        <f t="shared" si="21"/>
        <v>-0.88736478376055905</v>
      </c>
      <c r="P66" s="8">
        <f t="shared" si="12"/>
        <v>0.88736478376055905</v>
      </c>
      <c r="Q66" s="37">
        <v>0.86833943999999996</v>
      </c>
      <c r="R66" s="5">
        <v>1.2553057738095235</v>
      </c>
      <c r="S66" s="6">
        <f t="shared" si="22"/>
        <v>5.6906813795518166E-3</v>
      </c>
      <c r="T66" s="6">
        <f t="shared" si="23"/>
        <v>0.16024447787482518</v>
      </c>
      <c r="U66" s="8">
        <f t="shared" si="13"/>
        <v>0.16024447787482518</v>
      </c>
      <c r="V66">
        <v>0.19363758750000001</v>
      </c>
      <c r="W66" s="3">
        <v>0.28917023809523801</v>
      </c>
      <c r="X66" s="6">
        <f t="shared" si="24"/>
        <v>1.4048919205182058E-3</v>
      </c>
      <c r="Y66" s="6">
        <f t="shared" si="25"/>
        <v>2.514588312574146E-2</v>
      </c>
      <c r="Z66" s="8">
        <f t="shared" si="14"/>
        <v>2.514588312574146E-2</v>
      </c>
      <c r="AA66" s="31">
        <v>0.29079999999999995</v>
      </c>
    </row>
    <row r="67" spans="1:27" x14ac:dyDescent="0.2">
      <c r="A67" t="s">
        <v>94</v>
      </c>
      <c r="B67" s="37">
        <v>51.955818794999999</v>
      </c>
      <c r="C67" s="5">
        <v>24.819853095238091</v>
      </c>
      <c r="D67" s="6">
        <f t="shared" ref="D67:D98" si="26">(C67-B67)/(C$2-B$2)</f>
        <v>-0.39905831911414569</v>
      </c>
      <c r="E67" s="6">
        <f t="shared" ref="E67:E98" si="27">D67/$AA67/$AE$4</f>
        <v>-8.1019419663599148</v>
      </c>
      <c r="F67" s="8">
        <f t="shared" si="8"/>
        <v>8.1019419663599148</v>
      </c>
      <c r="G67" s="37">
        <v>16.748132076000001</v>
      </c>
      <c r="H67" s="5">
        <v>30.943145970238088</v>
      </c>
      <c r="I67" s="6">
        <f t="shared" ref="I67:I98" si="28">(H67-G67)/(H$2-G$2)</f>
        <v>0.2087502043270307</v>
      </c>
      <c r="J67" s="6">
        <f t="shared" ref="J67:J98" si="29">I67/$AA67/$AF$4</f>
        <v>8.4761770861498302</v>
      </c>
      <c r="K67" s="8">
        <f t="shared" si="9"/>
        <v>8.4761770861498302</v>
      </c>
      <c r="L67" s="37">
        <v>0.62982711000000013</v>
      </c>
      <c r="M67" s="5">
        <v>0</v>
      </c>
      <c r="N67" s="6">
        <f t="shared" ref="N67:N98" si="30">(M67-L67)/(M$2-L$2)</f>
        <v>-9.2621633823529431E-3</v>
      </c>
      <c r="O67" s="6">
        <f t="shared" ref="O67:O98" si="31">N67/$AA67/$AG$4</f>
        <v>-0.73538466484620935</v>
      </c>
      <c r="P67" s="8">
        <f t="shared" si="12"/>
        <v>0.73538466484620935</v>
      </c>
      <c r="Q67" s="37">
        <v>0.84129165000000006</v>
      </c>
      <c r="R67" s="5">
        <v>1.3286483928571426</v>
      </c>
      <c r="S67" s="6">
        <f t="shared" ref="S67:S98" si="32">(R67-Q67)/(R$2-Q$2)</f>
        <v>7.1670109243697436E-3</v>
      </c>
      <c r="T67" s="6">
        <f t="shared" ref="T67:T98" si="33">S67/$AA67/$AH$4</f>
        <v>0.21466080841639668</v>
      </c>
      <c r="U67" s="8">
        <f t="shared" si="13"/>
        <v>0.21466080841639668</v>
      </c>
      <c r="V67">
        <v>0.16334055</v>
      </c>
      <c r="W67" s="3">
        <v>0.29692452380952378</v>
      </c>
      <c r="X67" s="6">
        <f t="shared" ref="X67:X98" si="34">(W67-V67)/(W$2-V$2)</f>
        <v>1.9644702030812318E-3</v>
      </c>
      <c r="Y67" s="6">
        <f t="shared" ref="Y67:Y98" si="35">X67/$AA67/$AI$4</f>
        <v>3.739945862279756E-2</v>
      </c>
      <c r="Z67" s="8">
        <f t="shared" si="14"/>
        <v>3.739945862279756E-2</v>
      </c>
      <c r="AA67" s="31">
        <v>0.27339999999999964</v>
      </c>
    </row>
    <row r="68" spans="1:27" x14ac:dyDescent="0.2">
      <c r="A68" t="s">
        <v>95</v>
      </c>
      <c r="B68" s="37">
        <v>53.210203964999998</v>
      </c>
      <c r="C68" s="5">
        <v>30.077339583333327</v>
      </c>
      <c r="D68" s="6">
        <f t="shared" si="26"/>
        <v>-0.34018918208333337</v>
      </c>
      <c r="E68" s="6">
        <f t="shared" si="27"/>
        <v>-7.8613795623433536</v>
      </c>
      <c r="F68" s="8">
        <f t="shared" ref="F68:F74" si="36">-1*E68</f>
        <v>7.8613795623433536</v>
      </c>
      <c r="G68" s="37">
        <v>16.760610942750002</v>
      </c>
      <c r="H68" s="5">
        <v>29.59358523809523</v>
      </c>
      <c r="I68" s="6">
        <f t="shared" si="28"/>
        <v>0.1887202102256651</v>
      </c>
      <c r="J68" s="6">
        <f t="shared" si="29"/>
        <v>8.7220190539145754</v>
      </c>
      <c r="K68" s="8">
        <f t="shared" ref="K68:K74" si="37">J68</f>
        <v>8.7220190539145754</v>
      </c>
      <c r="L68" s="37">
        <v>0.61472250000000006</v>
      </c>
      <c r="M68" s="5">
        <v>0</v>
      </c>
      <c r="N68" s="6">
        <f t="shared" si="30"/>
        <v>-9.0400367647058832E-3</v>
      </c>
      <c r="O68" s="6">
        <f t="shared" si="31"/>
        <v>-0.81695443631438547</v>
      </c>
      <c r="P68" s="8">
        <f t="shared" ref="P68:P74" si="38">-1*O68</f>
        <v>0.81695443631438547</v>
      </c>
      <c r="Q68" s="37">
        <v>0.88037043749999999</v>
      </c>
      <c r="R68" s="5">
        <v>1.233012202380952</v>
      </c>
      <c r="S68" s="6">
        <f t="shared" si="32"/>
        <v>5.1859083070728233E-3</v>
      </c>
      <c r="T68" s="6">
        <f t="shared" si="33"/>
        <v>0.17679298760589116</v>
      </c>
      <c r="U68" s="8">
        <f t="shared" ref="U68:U74" si="39">T68</f>
        <v>0.17679298760589116</v>
      </c>
      <c r="V68">
        <v>0.18670000500000003</v>
      </c>
      <c r="W68" s="3">
        <v>0.23852505952380948</v>
      </c>
      <c r="X68" s="6">
        <f t="shared" si="34"/>
        <v>7.6213315476190372E-4</v>
      </c>
      <c r="Y68" s="6">
        <f t="shared" si="35"/>
        <v>1.651491078283765E-2</v>
      </c>
      <c r="Z68" s="8">
        <f t="shared" ref="Z68:Z74" si="40">Y68</f>
        <v>1.651491078283765E-2</v>
      </c>
      <c r="AA68" s="31">
        <v>0.24019999999999975</v>
      </c>
    </row>
    <row r="69" spans="1:27" x14ac:dyDescent="0.2">
      <c r="A69" t="s">
        <v>96</v>
      </c>
      <c r="B69" s="37">
        <v>54.766856970000006</v>
      </c>
      <c r="C69" s="5">
        <v>26.868599999999997</v>
      </c>
      <c r="D69" s="6">
        <f t="shared" si="26"/>
        <v>-0.41026848485294132</v>
      </c>
      <c r="E69" s="6">
        <f t="shared" si="27"/>
        <v>-6.5552553368373658</v>
      </c>
      <c r="F69" s="8">
        <f t="shared" si="36"/>
        <v>6.5552553368373658</v>
      </c>
      <c r="G69" s="37">
        <v>11.455239624750002</v>
      </c>
      <c r="H69" s="5">
        <v>16.369321374999998</v>
      </c>
      <c r="I69" s="6">
        <f t="shared" si="28"/>
        <v>7.2265908091911718E-2</v>
      </c>
      <c r="J69" s="6">
        <f t="shared" si="29"/>
        <v>2.3092729731159345</v>
      </c>
      <c r="K69" s="8">
        <f t="shared" si="37"/>
        <v>2.3092729731159345</v>
      </c>
      <c r="L69" s="37">
        <v>1.7028691425000002</v>
      </c>
      <c r="M69" s="5">
        <v>1.0826921428571423</v>
      </c>
      <c r="N69" s="6">
        <f t="shared" si="30"/>
        <v>-9.1202499947479095E-3</v>
      </c>
      <c r="O69" s="6">
        <f t="shared" si="31"/>
        <v>-0.56987233027429629</v>
      </c>
      <c r="P69" s="8">
        <f t="shared" si="38"/>
        <v>0.56987233027429629</v>
      </c>
      <c r="Q69" s="37">
        <v>0.72036695250000005</v>
      </c>
      <c r="R69" s="5">
        <v>0.91468261904761872</v>
      </c>
      <c r="S69" s="6">
        <f t="shared" si="32"/>
        <v>2.8575833315826276E-3</v>
      </c>
      <c r="T69" s="6">
        <f t="shared" si="33"/>
        <v>6.7356931486895588E-2</v>
      </c>
      <c r="U69" s="8">
        <f t="shared" si="39"/>
        <v>6.7356931486895588E-2</v>
      </c>
      <c r="V69">
        <v>0.14621613750000001</v>
      </c>
      <c r="W69" s="3">
        <v>0.18028714285714281</v>
      </c>
      <c r="X69" s="6">
        <f t="shared" si="34"/>
        <v>5.0104419642857064E-4</v>
      </c>
      <c r="Y69" s="6">
        <f t="shared" si="35"/>
        <v>7.5069686455940957E-3</v>
      </c>
      <c r="Z69" s="8">
        <f t="shared" si="40"/>
        <v>7.5069686455940957E-3</v>
      </c>
      <c r="AA69" s="31">
        <v>0.34740000000000038</v>
      </c>
    </row>
    <row r="70" spans="1:27" x14ac:dyDescent="0.2">
      <c r="A70" t="s">
        <v>97</v>
      </c>
      <c r="B70" s="37">
        <v>53.956740532500007</v>
      </c>
      <c r="C70" s="5">
        <v>27.311886666666656</v>
      </c>
      <c r="D70" s="6">
        <f t="shared" si="26"/>
        <v>-0.39183608626225519</v>
      </c>
      <c r="E70" s="6">
        <f t="shared" si="27"/>
        <v>-6.2089128214718006</v>
      </c>
      <c r="F70" s="8">
        <f t="shared" si="36"/>
        <v>6.2089128214718006</v>
      </c>
      <c r="G70" s="37">
        <v>10.992537999000001</v>
      </c>
      <c r="H70" s="5">
        <v>17.442837613095236</v>
      </c>
      <c r="I70" s="6">
        <f t="shared" si="28"/>
        <v>9.4857347266106395E-2</v>
      </c>
      <c r="J70" s="6">
        <f t="shared" si="29"/>
        <v>3.0060933329065587</v>
      </c>
      <c r="K70" s="8">
        <f t="shared" si="37"/>
        <v>3.0060933329065587</v>
      </c>
      <c r="L70" s="37">
        <v>1.8938722050000001</v>
      </c>
      <c r="M70" s="5">
        <v>1.0591869642857139</v>
      </c>
      <c r="N70" s="6">
        <f t="shared" si="30"/>
        <v>-1.2274782951680678E-2</v>
      </c>
      <c r="O70" s="6">
        <f t="shared" si="31"/>
        <v>-0.76063153348685075</v>
      </c>
      <c r="P70" s="8">
        <f t="shared" si="38"/>
        <v>0.76063153348685075</v>
      </c>
      <c r="Q70" s="37">
        <v>0.71044357499999999</v>
      </c>
      <c r="R70" s="5">
        <v>0.94707291666666638</v>
      </c>
      <c r="S70" s="6">
        <f t="shared" si="32"/>
        <v>3.4798432598039174E-3</v>
      </c>
      <c r="T70" s="6">
        <f t="shared" si="33"/>
        <v>8.1345353316172084E-2</v>
      </c>
      <c r="U70" s="8">
        <f t="shared" si="39"/>
        <v>8.1345353316172084E-2</v>
      </c>
      <c r="V70">
        <v>0.12320795250000001</v>
      </c>
      <c r="W70" s="3">
        <v>0.16227458333333328</v>
      </c>
      <c r="X70" s="6">
        <f t="shared" si="34"/>
        <v>5.7450927696078337E-4</v>
      </c>
      <c r="Y70" s="6">
        <f t="shared" si="35"/>
        <v>8.5364104457038535E-3</v>
      </c>
      <c r="Z70" s="8">
        <f t="shared" si="40"/>
        <v>8.5364104457038535E-3</v>
      </c>
      <c r="AA70" s="31">
        <v>0.35029999999999983</v>
      </c>
    </row>
    <row r="71" spans="1:27" x14ac:dyDescent="0.2">
      <c r="A71" t="s">
        <v>98</v>
      </c>
      <c r="B71" s="37">
        <v>56.385070042499997</v>
      </c>
      <c r="C71" s="5">
        <v>25.969345178571423</v>
      </c>
      <c r="D71" s="6">
        <f t="shared" si="26"/>
        <v>-0.44729007152836137</v>
      </c>
      <c r="E71" s="6">
        <f t="shared" si="27"/>
        <v>-7.1406186017106483</v>
      </c>
      <c r="F71" s="8">
        <f t="shared" si="36"/>
        <v>7.1406186017106483</v>
      </c>
      <c r="G71" s="37">
        <v>9.532589625</v>
      </c>
      <c r="H71" s="5">
        <v>17.075591410714281</v>
      </c>
      <c r="I71" s="6">
        <f t="shared" si="28"/>
        <v>0.11092649684873944</v>
      </c>
      <c r="J71" s="6">
        <f t="shared" si="29"/>
        <v>3.5416221866230928</v>
      </c>
      <c r="K71" s="8">
        <f t="shared" si="37"/>
        <v>3.5416221866230928</v>
      </c>
      <c r="L71" s="37">
        <v>2.1446789849999996</v>
      </c>
      <c r="M71" s="5">
        <v>1.1173441071428569</v>
      </c>
      <c r="N71" s="6">
        <f t="shared" si="30"/>
        <v>-1.5107865850840334E-2</v>
      </c>
      <c r="O71" s="6">
        <f t="shared" si="31"/>
        <v>-0.94318974689204405</v>
      </c>
      <c r="P71" s="8">
        <f t="shared" si="38"/>
        <v>0.94318974689204405</v>
      </c>
      <c r="Q71" s="37">
        <v>0.65186930250000008</v>
      </c>
      <c r="R71" s="5">
        <v>0.90038565476190457</v>
      </c>
      <c r="S71" s="6">
        <f t="shared" si="32"/>
        <v>3.6546522391456542E-3</v>
      </c>
      <c r="T71" s="6">
        <f t="shared" si="33"/>
        <v>8.6070548654003071E-2</v>
      </c>
      <c r="U71" s="8">
        <f t="shared" si="39"/>
        <v>8.6070548654003071E-2</v>
      </c>
      <c r="V71">
        <v>0.12698410500000001</v>
      </c>
      <c r="W71" s="3">
        <v>0.16275922619047617</v>
      </c>
      <c r="X71" s="6">
        <f t="shared" si="34"/>
        <v>5.2610472338935526E-4</v>
      </c>
      <c r="Y71" s="6">
        <f t="shared" si="35"/>
        <v>7.8756406192955937E-3</v>
      </c>
      <c r="Z71" s="8">
        <f t="shared" si="40"/>
        <v>7.8756406192955937E-3</v>
      </c>
      <c r="AA71" s="31">
        <v>0.34769999999999968</v>
      </c>
    </row>
    <row r="72" spans="1:27" x14ac:dyDescent="0.2">
      <c r="A72" t="s">
        <v>99</v>
      </c>
      <c r="B72" s="37">
        <v>47.6382714075</v>
      </c>
      <c r="C72" s="5">
        <v>20.069787678571426</v>
      </c>
      <c r="D72" s="6">
        <f t="shared" si="26"/>
        <v>-0.40541887836659668</v>
      </c>
      <c r="E72" s="6">
        <f t="shared" si="27"/>
        <v>-7.0611131957887823</v>
      </c>
      <c r="F72" s="8">
        <f t="shared" si="36"/>
        <v>7.0611131957887823</v>
      </c>
      <c r="G72" s="37">
        <v>20.333457148499999</v>
      </c>
      <c r="H72" s="5">
        <v>31.967737511904758</v>
      </c>
      <c r="I72" s="6">
        <f t="shared" si="28"/>
        <v>0.17109235828536409</v>
      </c>
      <c r="J72" s="6">
        <f t="shared" si="29"/>
        <v>5.9596419918815755</v>
      </c>
      <c r="K72" s="8">
        <f t="shared" si="37"/>
        <v>5.9596419918815755</v>
      </c>
      <c r="L72" s="37">
        <v>0.27478095749999998</v>
      </c>
      <c r="M72" s="5">
        <v>0</v>
      </c>
      <c r="N72" s="6">
        <f t="shared" si="30"/>
        <v>-4.0408964338235287E-3</v>
      </c>
      <c r="O72" s="6">
        <f t="shared" si="31"/>
        <v>-0.27523033465457714</v>
      </c>
      <c r="P72" s="8">
        <f t="shared" si="38"/>
        <v>0.27523033465457714</v>
      </c>
      <c r="Q72" s="37">
        <v>0.6436144574999999</v>
      </c>
      <c r="R72" s="5">
        <v>1.0446476785714283</v>
      </c>
      <c r="S72" s="6">
        <f t="shared" si="32"/>
        <v>5.8975473686974757E-3</v>
      </c>
      <c r="T72" s="6">
        <f t="shared" si="33"/>
        <v>0.15153138010968137</v>
      </c>
      <c r="U72" s="8">
        <f t="shared" si="39"/>
        <v>0.15153138010968137</v>
      </c>
      <c r="V72">
        <v>0.15236336250000002</v>
      </c>
      <c r="W72" s="3">
        <v>0.222612619047619</v>
      </c>
      <c r="X72" s="6">
        <f t="shared" si="34"/>
        <v>1.0330773021708674E-3</v>
      </c>
      <c r="Y72" s="6">
        <f t="shared" si="35"/>
        <v>1.6872099823377004E-2</v>
      </c>
      <c r="Z72" s="8">
        <f t="shared" si="40"/>
        <v>1.6872099823377004E-2</v>
      </c>
      <c r="AA72" s="31">
        <v>0.31869999999999976</v>
      </c>
    </row>
    <row r="73" spans="1:27" x14ac:dyDescent="0.2">
      <c r="A73" t="s">
        <v>100</v>
      </c>
      <c r="B73" s="37">
        <v>46.855905300000003</v>
      </c>
      <c r="C73" s="5">
        <v>27.318429345238084</v>
      </c>
      <c r="D73" s="6">
        <f t="shared" si="26"/>
        <v>-0.28731582286414586</v>
      </c>
      <c r="E73" s="6">
        <f t="shared" si="27"/>
        <v>-5.1017813221884536</v>
      </c>
      <c r="F73" s="8">
        <f t="shared" si="36"/>
        <v>5.1017813221884536</v>
      </c>
      <c r="G73" s="37">
        <v>21.382797237750001</v>
      </c>
      <c r="H73" s="5">
        <v>29.849371660714279</v>
      </c>
      <c r="I73" s="6">
        <f t="shared" si="28"/>
        <v>0.12450844739653351</v>
      </c>
      <c r="J73" s="6">
        <f t="shared" si="29"/>
        <v>4.4216205129290511</v>
      </c>
      <c r="K73" s="8">
        <f t="shared" si="37"/>
        <v>4.4216205129290511</v>
      </c>
      <c r="L73" s="37">
        <v>0.26187178500000002</v>
      </c>
      <c r="M73" s="5">
        <v>0</v>
      </c>
      <c r="N73" s="6">
        <f t="shared" si="30"/>
        <v>-3.8510556617647063E-3</v>
      </c>
      <c r="O73" s="6">
        <f t="shared" si="31"/>
        <v>-0.26741850955456331</v>
      </c>
      <c r="P73" s="8">
        <f t="shared" si="38"/>
        <v>0.26741850955456331</v>
      </c>
      <c r="Q73" s="37">
        <v>0.68673285000000006</v>
      </c>
      <c r="R73" s="5">
        <v>1.1859210714285711</v>
      </c>
      <c r="S73" s="6">
        <f t="shared" si="32"/>
        <v>7.3410032563025144E-3</v>
      </c>
      <c r="T73" s="6">
        <f t="shared" si="33"/>
        <v>0.19230016080546983</v>
      </c>
      <c r="U73" s="8">
        <f t="shared" si="39"/>
        <v>0.19230016080546983</v>
      </c>
      <c r="V73">
        <v>0.15139737</v>
      </c>
      <c r="W73" s="3">
        <v>0.21615071428571422</v>
      </c>
      <c r="X73" s="6">
        <f t="shared" si="34"/>
        <v>9.5225506302520913E-4</v>
      </c>
      <c r="Y73" s="6">
        <f t="shared" si="35"/>
        <v>1.5855600572709527E-2</v>
      </c>
      <c r="Z73" s="8">
        <f t="shared" si="40"/>
        <v>1.5855600572709527E-2</v>
      </c>
      <c r="AA73" s="31">
        <v>0.31260000000000066</v>
      </c>
    </row>
    <row r="74" spans="1:27" ht="17" thickBot="1" x14ac:dyDescent="0.25">
      <c r="A74" t="s">
        <v>101</v>
      </c>
      <c r="B74" s="38">
        <v>47.014328070000005</v>
      </c>
      <c r="C74" s="12">
        <v>23.603076428571423</v>
      </c>
      <c r="D74" s="30">
        <f t="shared" si="26"/>
        <v>-0.34428311237394971</v>
      </c>
      <c r="E74" s="30">
        <f t="shared" si="27"/>
        <v>-6.5311952617815043</v>
      </c>
      <c r="F74" s="14">
        <f t="shared" si="36"/>
        <v>6.5311952617815043</v>
      </c>
      <c r="G74" s="38">
        <v>22.045397838749999</v>
      </c>
      <c r="H74" s="12">
        <v>31.048006529761896</v>
      </c>
      <c r="I74" s="30">
        <f t="shared" si="28"/>
        <v>0.13239130427958673</v>
      </c>
      <c r="J74" s="30">
        <f t="shared" si="29"/>
        <v>5.0229257854029745</v>
      </c>
      <c r="K74" s="14">
        <f t="shared" si="37"/>
        <v>5.0229257854029745</v>
      </c>
      <c r="L74" s="38">
        <v>0</v>
      </c>
      <c r="M74" s="12">
        <v>0</v>
      </c>
      <c r="N74" s="30">
        <f t="shared" si="30"/>
        <v>0</v>
      </c>
      <c r="O74" s="30">
        <f t="shared" si="31"/>
        <v>0</v>
      </c>
      <c r="P74" s="14">
        <f t="shared" si="38"/>
        <v>0</v>
      </c>
      <c r="Q74" s="38">
        <v>0.71395627500000003</v>
      </c>
      <c r="R74" s="12">
        <v>1.0233233928571426</v>
      </c>
      <c r="S74" s="30">
        <f t="shared" si="32"/>
        <v>4.5495164390756257E-3</v>
      </c>
      <c r="T74" s="30">
        <f t="shared" si="33"/>
        <v>0.12732219619809718</v>
      </c>
      <c r="U74" s="14">
        <f t="shared" si="39"/>
        <v>0.12732219619809718</v>
      </c>
      <c r="V74" s="13">
        <v>0.14858721000000003</v>
      </c>
      <c r="W74" s="21">
        <v>0.21001190476190471</v>
      </c>
      <c r="X74" s="30">
        <f t="shared" si="34"/>
        <v>9.0330433473389236E-4</v>
      </c>
      <c r="Y74" s="30">
        <f t="shared" si="35"/>
        <v>1.6068604166845888E-2</v>
      </c>
      <c r="Z74" s="14">
        <f t="shared" si="40"/>
        <v>1.6068604166845888E-2</v>
      </c>
      <c r="AA74" s="32">
        <v>0.29260000000000019</v>
      </c>
    </row>
  </sheetData>
  <mergeCells count="17">
    <mergeCell ref="B1:C1"/>
    <mergeCell ref="E1:E2"/>
    <mergeCell ref="G1:H1"/>
    <mergeCell ref="K1:K2"/>
    <mergeCell ref="Z1:Z2"/>
    <mergeCell ref="AA1:AA2"/>
    <mergeCell ref="L1:M1"/>
    <mergeCell ref="P1:P2"/>
    <mergeCell ref="Q1:R1"/>
    <mergeCell ref="U1:U2"/>
    <mergeCell ref="F1:F2"/>
    <mergeCell ref="J1:J2"/>
    <mergeCell ref="O1:O2"/>
    <mergeCell ref="T1:T2"/>
    <mergeCell ref="Y1:Y2"/>
    <mergeCell ref="V1:W1"/>
    <mergeCell ref="X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4F2C-03EC-A14C-AC90-03AB42AAA2B0}">
  <dimension ref="A1:AJ74"/>
  <sheetViews>
    <sheetView workbookViewId="0"/>
  </sheetViews>
  <sheetFormatPr baseColWidth="10" defaultRowHeight="16" x14ac:dyDescent="0.2"/>
  <cols>
    <col min="1" max="1" width="15.5" bestFit="1" customWidth="1"/>
    <col min="4" max="4" width="15.33203125" customWidth="1"/>
    <col min="5" max="5" width="29.1640625" bestFit="1" customWidth="1"/>
    <col min="6" max="6" width="34.6640625" bestFit="1" customWidth="1"/>
    <col min="7" max="8" width="12.1640625" bestFit="1" customWidth="1"/>
    <col min="9" max="9" width="29.6640625" bestFit="1" customWidth="1"/>
    <col min="10" max="11" width="37.33203125" bestFit="1" customWidth="1"/>
    <col min="14" max="14" width="15" bestFit="1" customWidth="1"/>
    <col min="15" max="15" width="34.6640625" bestFit="1" customWidth="1"/>
    <col min="16" max="16" width="37.83203125" bestFit="1" customWidth="1"/>
    <col min="19" max="19" width="12.1640625" bestFit="1" customWidth="1"/>
    <col min="20" max="20" width="37" bestFit="1" customWidth="1"/>
    <col min="21" max="21" width="39.1640625" bestFit="1" customWidth="1"/>
    <col min="24" max="24" width="17.6640625" bestFit="1" customWidth="1"/>
    <col min="25" max="26" width="37" bestFit="1" customWidth="1"/>
    <col min="27" max="27" width="15.1640625" bestFit="1" customWidth="1"/>
    <col min="31" max="31" width="13.83203125" bestFit="1" customWidth="1"/>
    <col min="32" max="32" width="29.33203125" bestFit="1" customWidth="1"/>
    <col min="33" max="33" width="14.5" bestFit="1" customWidth="1"/>
    <col min="34" max="34" width="15.5" bestFit="1" customWidth="1"/>
    <col min="35" max="35" width="17.1640625" bestFit="1" customWidth="1"/>
  </cols>
  <sheetData>
    <row r="1" spans="1:36" x14ac:dyDescent="0.2">
      <c r="A1" t="s">
        <v>3</v>
      </c>
      <c r="B1" s="56" t="s">
        <v>223</v>
      </c>
      <c r="C1" s="57"/>
      <c r="D1" s="36" t="s">
        <v>202</v>
      </c>
      <c r="E1" s="44" t="s">
        <v>222</v>
      </c>
      <c r="F1" s="40" t="s">
        <v>8</v>
      </c>
      <c r="G1" s="56" t="s">
        <v>203</v>
      </c>
      <c r="H1" s="57"/>
      <c r="I1" s="36" t="s">
        <v>230</v>
      </c>
      <c r="J1" s="46" t="s">
        <v>225</v>
      </c>
      <c r="K1" s="46" t="s">
        <v>209</v>
      </c>
      <c r="L1" s="48" t="s">
        <v>204</v>
      </c>
      <c r="M1" s="39"/>
      <c r="N1" s="58" t="s">
        <v>210</v>
      </c>
      <c r="O1" s="46" t="s">
        <v>226</v>
      </c>
      <c r="P1" s="40" t="s">
        <v>232</v>
      </c>
      <c r="Q1" s="51" t="s">
        <v>205</v>
      </c>
      <c r="R1" s="53"/>
      <c r="S1" s="36" t="s">
        <v>212</v>
      </c>
      <c r="T1" s="44" t="s">
        <v>227</v>
      </c>
      <c r="U1" s="40" t="s">
        <v>231</v>
      </c>
      <c r="V1" s="48" t="s">
        <v>206</v>
      </c>
      <c r="W1" s="39"/>
      <c r="X1" s="22" t="s">
        <v>213</v>
      </c>
      <c r="Y1" s="44" t="s">
        <v>228</v>
      </c>
      <c r="Z1" s="40" t="s">
        <v>233</v>
      </c>
      <c r="AA1" s="42" t="s">
        <v>224</v>
      </c>
      <c r="AD1" t="s">
        <v>229</v>
      </c>
      <c r="AJ1" s="23"/>
    </row>
    <row r="2" spans="1:36" x14ac:dyDescent="0.2">
      <c r="B2" s="2">
        <v>92</v>
      </c>
      <c r="C2" s="4">
        <v>160</v>
      </c>
      <c r="D2" s="23" t="s">
        <v>200</v>
      </c>
      <c r="E2" s="45"/>
      <c r="F2" s="41"/>
      <c r="G2" s="23">
        <v>92</v>
      </c>
      <c r="H2" s="25">
        <v>160</v>
      </c>
      <c r="I2" s="23" t="s">
        <v>200</v>
      </c>
      <c r="J2" s="47"/>
      <c r="K2" s="47"/>
      <c r="L2" s="24">
        <v>0</v>
      </c>
      <c r="M2" s="23">
        <v>92</v>
      </c>
      <c r="N2" s="29" t="s">
        <v>199</v>
      </c>
      <c r="O2" s="47"/>
      <c r="P2" s="41"/>
      <c r="Q2" s="23">
        <v>92</v>
      </c>
      <c r="R2" s="23">
        <v>160</v>
      </c>
      <c r="S2" s="23" t="s">
        <v>200</v>
      </c>
      <c r="T2" s="45"/>
      <c r="U2" s="41"/>
      <c r="V2" s="24">
        <v>0</v>
      </c>
      <c r="W2" s="23">
        <v>92</v>
      </c>
      <c r="X2" s="23" t="s">
        <v>199</v>
      </c>
      <c r="Y2" s="45"/>
      <c r="Z2" s="41"/>
      <c r="AA2" s="43"/>
      <c r="AD2" s="33"/>
      <c r="AE2" s="34" t="s">
        <v>217</v>
      </c>
      <c r="AF2" s="35" t="s">
        <v>218</v>
      </c>
      <c r="AG2" s="35" t="s">
        <v>219</v>
      </c>
      <c r="AH2" s="35" t="s">
        <v>220</v>
      </c>
      <c r="AI2" s="35" t="s">
        <v>221</v>
      </c>
      <c r="AJ2" s="23"/>
    </row>
    <row r="3" spans="1:36" x14ac:dyDescent="0.2">
      <c r="A3" t="s">
        <v>0</v>
      </c>
      <c r="B3" s="1">
        <v>48.588632392500003</v>
      </c>
      <c r="C3" s="5">
        <v>16.270833869047614</v>
      </c>
      <c r="D3">
        <f>(C3-B3)/(C$2-B$2)</f>
        <v>-0.4752617429919469</v>
      </c>
      <c r="E3" s="6">
        <f>D3/$AA3/$AE$4</f>
        <v>-3.8249335954974004</v>
      </c>
      <c r="F3" s="16">
        <f>-1*E3</f>
        <v>3.8249335954974004</v>
      </c>
      <c r="G3">
        <v>0</v>
      </c>
      <c r="H3" s="3">
        <v>0</v>
      </c>
      <c r="I3">
        <f>(H3-G3)/(H$2-G$2)</f>
        <v>0</v>
      </c>
      <c r="J3" s="6">
        <f>I3/$AA3/$AF$4</f>
        <v>0</v>
      </c>
      <c r="K3" s="19">
        <f>J3</f>
        <v>0</v>
      </c>
      <c r="L3" s="15">
        <v>0</v>
      </c>
      <c r="M3">
        <v>3.0254006925000003</v>
      </c>
      <c r="N3" s="6">
        <f>(M3-L3)/(M$2-L$2)</f>
        <v>3.288479013586957E-2</v>
      </c>
      <c r="O3" s="6">
        <f>N3/$AA3/$AG$4</f>
        <v>1.0349884194449068</v>
      </c>
      <c r="P3" s="8">
        <f>O3</f>
        <v>1.0349884194449068</v>
      </c>
      <c r="Q3">
        <v>0.56238326999999999</v>
      </c>
      <c r="R3">
        <v>0.58189452380952367</v>
      </c>
      <c r="S3">
        <f>(R3-Q3)/(R$2-Q$2)</f>
        <v>2.8693020308123056E-4</v>
      </c>
      <c r="T3" s="6">
        <f>S3/$AA3/$AH$4</f>
        <v>3.4066635526845417E-3</v>
      </c>
      <c r="U3" s="8">
        <f>T3</f>
        <v>3.4066635526845417E-3</v>
      </c>
      <c r="V3" s="15">
        <v>0</v>
      </c>
      <c r="W3">
        <v>0.32351966999999998</v>
      </c>
      <c r="X3" s="19">
        <f>(W3-V3)/(W$2-V$2)</f>
        <v>3.516518152173913E-3</v>
      </c>
      <c r="Y3" s="6">
        <f>X3/$AA3/$AI$4</f>
        <v>2.6538172796516862E-2</v>
      </c>
      <c r="Z3" s="8">
        <f>Y3</f>
        <v>2.6538172796516862E-2</v>
      </c>
      <c r="AA3" s="31">
        <v>0.68969999999999931</v>
      </c>
      <c r="AD3" s="33" t="s">
        <v>215</v>
      </c>
      <c r="AE3" s="33">
        <v>180.15600000000001</v>
      </c>
      <c r="AF3" s="33">
        <v>90.08</v>
      </c>
      <c r="AG3" s="33">
        <v>46.067999999999998</v>
      </c>
      <c r="AH3" s="33">
        <v>122.12</v>
      </c>
      <c r="AI3" s="33">
        <v>192.124</v>
      </c>
    </row>
    <row r="4" spans="1:36" x14ac:dyDescent="0.2">
      <c r="A4" t="s">
        <v>1</v>
      </c>
      <c r="B4" s="1">
        <v>47.764113885</v>
      </c>
      <c r="C4" s="5">
        <v>15.507359821428567</v>
      </c>
      <c r="D4">
        <f>(C4-B4)/(C$2-B$2)</f>
        <v>-0.47436403034663877</v>
      </c>
      <c r="E4" s="6">
        <f>D4/$AA4/$AE$4</f>
        <v>-3.5572463211537357</v>
      </c>
      <c r="F4" s="16">
        <f t="shared" ref="F4:F67" si="0">-1*E4</f>
        <v>3.5572463211537357</v>
      </c>
      <c r="G4">
        <v>0</v>
      </c>
      <c r="H4" s="3">
        <v>0</v>
      </c>
      <c r="I4">
        <f>(H4-G4)/(H$2-G$2)</f>
        <v>0</v>
      </c>
      <c r="J4" s="19">
        <f>I4/$AA4/$AF$4</f>
        <v>0</v>
      </c>
      <c r="K4" s="19">
        <f t="shared" ref="K4:K67" si="1">J4</f>
        <v>0</v>
      </c>
      <c r="L4" s="15">
        <v>0</v>
      </c>
      <c r="M4">
        <v>3.5303513174999996</v>
      </c>
      <c r="N4" s="6">
        <f>(M4-L4)/(M$2-L$2)</f>
        <v>3.8373383885869562E-2</v>
      </c>
      <c r="O4" s="19">
        <f>N4/$AA4/$AG$4</f>
        <v>1.1253345672114861</v>
      </c>
      <c r="P4" s="8">
        <f t="shared" ref="P4:P67" si="2">O4</f>
        <v>1.1253345672114861</v>
      </c>
      <c r="Q4">
        <v>0.50503844249999996</v>
      </c>
      <c r="R4">
        <v>0.57947130952380943</v>
      </c>
      <c r="S4">
        <f>(R4-Q4)/(R$2-Q$2)</f>
        <v>1.0946009856442568E-3</v>
      </c>
      <c r="T4" s="6">
        <f>S4/$AA4/$AH$4</f>
        <v>1.2109325646403052E-2</v>
      </c>
      <c r="U4" s="8">
        <f t="shared" ref="U4:U67" si="3">T4</f>
        <v>1.2109325646403052E-2</v>
      </c>
      <c r="V4" s="15">
        <v>0</v>
      </c>
      <c r="W4">
        <v>0.2540560275</v>
      </c>
      <c r="X4" s="19">
        <f>(W4-V4)/(W$2-V$2)</f>
        <v>2.7614785597826087E-3</v>
      </c>
      <c r="Y4" s="6">
        <f t="shared" ref="Y4:Y67" si="4">X4/$AA4/$AI$4</f>
        <v>1.9418289651098226E-2</v>
      </c>
      <c r="Z4" s="8">
        <f t="shared" ref="Z4:Z67" si="5">Y4</f>
        <v>1.9418289651098226E-2</v>
      </c>
      <c r="AA4" s="31">
        <v>0.74020000000000064</v>
      </c>
      <c r="AD4" s="33" t="s">
        <v>216</v>
      </c>
      <c r="AE4" s="33">
        <f>AE3*0.001</f>
        <v>0.18015600000000001</v>
      </c>
      <c r="AF4" s="33">
        <f t="shared" ref="AF4:AI4" si="6">AF3*0.001</f>
        <v>9.0079999999999993E-2</v>
      </c>
      <c r="AG4" s="33">
        <f t="shared" si="6"/>
        <v>4.6067999999999998E-2</v>
      </c>
      <c r="AH4" s="33">
        <f t="shared" si="6"/>
        <v>0.12212000000000001</v>
      </c>
      <c r="AI4" s="33">
        <f t="shared" si="6"/>
        <v>0.19212399999999999</v>
      </c>
    </row>
    <row r="5" spans="1:36" x14ac:dyDescent="0.2">
      <c r="A5" t="s">
        <v>2</v>
      </c>
      <c r="B5" s="1">
        <v>45.913886977499999</v>
      </c>
      <c r="C5" s="5">
        <v>16.290058035714281</v>
      </c>
      <c r="D5">
        <f>(C5-B5)/(C$2-B$2)</f>
        <v>-0.43564454326155466</v>
      </c>
      <c r="E5" s="6">
        <f>D5/$AA5/$AE$4</f>
        <v>-3.4154685467004753</v>
      </c>
      <c r="F5" s="16">
        <f t="shared" si="0"/>
        <v>3.4154685467004753</v>
      </c>
      <c r="G5">
        <v>0</v>
      </c>
      <c r="H5" s="3">
        <v>0</v>
      </c>
      <c r="I5">
        <f>(H5-G5)/(H$2-G$2)</f>
        <v>0</v>
      </c>
      <c r="J5" s="19">
        <f>I5/$AA5/$AF$4</f>
        <v>0</v>
      </c>
      <c r="K5" s="19">
        <f t="shared" si="1"/>
        <v>0</v>
      </c>
      <c r="L5" s="15">
        <v>0</v>
      </c>
      <c r="M5">
        <v>3.5473000950000007</v>
      </c>
      <c r="N5" s="6">
        <f>(M5-L5)/(M$2-L$2)</f>
        <v>3.8557609728260875E-2</v>
      </c>
      <c r="O5" s="19">
        <f>N5/$AA5/$AG$4</f>
        <v>1.1821633399785354</v>
      </c>
      <c r="P5" s="8">
        <f t="shared" si="2"/>
        <v>1.1821633399785354</v>
      </c>
      <c r="Q5">
        <v>0.490548555</v>
      </c>
      <c r="R5">
        <v>0.55071583333333329</v>
      </c>
      <c r="S5">
        <f>(R5-Q5)/(R$2-Q$2)</f>
        <v>8.8481291666666609E-4</v>
      </c>
      <c r="T5" s="6">
        <f>S5/$AA5/$AH$4</f>
        <v>1.0233669816604694E-2</v>
      </c>
      <c r="U5" s="8">
        <f t="shared" si="3"/>
        <v>1.0233669816604694E-2</v>
      </c>
      <c r="V5" s="15">
        <v>0</v>
      </c>
      <c r="W5">
        <v>0.2607301575</v>
      </c>
      <c r="X5" s="19">
        <f>(W5-V5)/(W$2-V$2)</f>
        <v>2.8340234510869566E-3</v>
      </c>
      <c r="Y5" s="6">
        <f t="shared" si="4"/>
        <v>2.083476287065248E-2</v>
      </c>
      <c r="Z5" s="8">
        <f t="shared" si="5"/>
        <v>2.083476287065248E-2</v>
      </c>
      <c r="AA5" s="31">
        <v>0.70800000000000018</v>
      </c>
    </row>
    <row r="6" spans="1:36" x14ac:dyDescent="0.2">
      <c r="A6" t="s">
        <v>33</v>
      </c>
      <c r="B6" s="1">
        <v>48.426257835000008</v>
      </c>
      <c r="C6" s="5">
        <v>17.660951130952377</v>
      </c>
      <c r="D6">
        <f>(C6-B6)/(C$2-B$2)</f>
        <v>-0.45243098094187695</v>
      </c>
      <c r="E6" s="6">
        <f>D6/$AA6/$AE$4</f>
        <v>-5.9285386321398965</v>
      </c>
      <c r="F6" s="16">
        <f t="shared" si="0"/>
        <v>5.9285386321398965</v>
      </c>
      <c r="G6">
        <v>8.4137507662500006</v>
      </c>
      <c r="H6" s="3">
        <v>13.7079212797619</v>
      </c>
      <c r="I6">
        <f>(H6-G6)/(H$2-G$2)</f>
        <v>7.7855448728116158E-2</v>
      </c>
      <c r="J6" s="19">
        <f>I6/$AA6/$AF$4</f>
        <v>2.0403500510331205</v>
      </c>
      <c r="K6" s="19">
        <f t="shared" si="1"/>
        <v>2.0403500510331205</v>
      </c>
      <c r="L6" s="15">
        <v>0</v>
      </c>
      <c r="M6">
        <v>2.2829037300000001</v>
      </c>
      <c r="N6" s="6">
        <f>(M6-L6)/(M$2-L$2)</f>
        <v>2.4814170978260872E-2</v>
      </c>
      <c r="O6" s="19">
        <f>N6/$AA6/$AG$4</f>
        <v>1.2715822610311358</v>
      </c>
      <c r="P6" s="8">
        <f t="shared" si="2"/>
        <v>1.2715822610311358</v>
      </c>
      <c r="Q6">
        <v>0.42354380250000001</v>
      </c>
      <c r="R6">
        <v>0.50314005952380936</v>
      </c>
      <c r="S6">
        <f>(R6-Q6)/(R$2-Q$2)</f>
        <v>1.170533191526608E-3</v>
      </c>
      <c r="T6" s="6">
        <f>S6/$AA6/$AH$4</f>
        <v>2.2627729894437468E-2</v>
      </c>
      <c r="U6" s="8">
        <f t="shared" si="3"/>
        <v>2.2627729894437468E-2</v>
      </c>
      <c r="V6" s="15">
        <v>0</v>
      </c>
      <c r="W6">
        <v>0.2073371175</v>
      </c>
      <c r="X6" s="19">
        <f>(W6-V6)/(W$2-V$2)</f>
        <v>2.2536643206521739E-3</v>
      </c>
      <c r="Y6" s="6">
        <f t="shared" si="4"/>
        <v>2.7691830054272028E-2</v>
      </c>
      <c r="Z6" s="8">
        <f t="shared" si="5"/>
        <v>2.7691830054272028E-2</v>
      </c>
      <c r="AA6" s="31">
        <v>0.42360000000000042</v>
      </c>
    </row>
    <row r="7" spans="1:36" x14ac:dyDescent="0.2">
      <c r="A7" t="s">
        <v>34</v>
      </c>
      <c r="B7" s="1">
        <v>50.379406852500004</v>
      </c>
      <c r="C7" s="5">
        <v>21.003452142857139</v>
      </c>
      <c r="D7">
        <f>(C7-B7)/(C$2-B$2)</f>
        <v>-0.43199933396533624</v>
      </c>
      <c r="E7" s="6">
        <f>D7/$AA7/$AE$4</f>
        <v>-5.7920727152589011</v>
      </c>
      <c r="F7" s="16">
        <f t="shared" si="0"/>
        <v>5.7920727152589011</v>
      </c>
      <c r="G7">
        <v>8.6104092757500013</v>
      </c>
      <c r="H7" s="3">
        <v>13.933966785714281</v>
      </c>
      <c r="I7">
        <f>(H7-G7)/(H$2-G$2)</f>
        <v>7.8287610440651176E-2</v>
      </c>
      <c r="J7" s="19">
        <f>I7/$AA7/$AF$4</f>
        <v>2.0992507583342737</v>
      </c>
      <c r="K7" s="19">
        <f t="shared" si="1"/>
        <v>2.0992507583342737</v>
      </c>
      <c r="L7" s="15">
        <v>0</v>
      </c>
      <c r="M7">
        <v>2.3348038725000002</v>
      </c>
      <c r="N7" s="6">
        <f>(M7-L7)/(M$2-L$2)</f>
        <v>2.5378302961956523E-2</v>
      </c>
      <c r="O7" s="19">
        <f>N7/$AA7/$AG$4</f>
        <v>1.330647058704046</v>
      </c>
      <c r="P7" s="8">
        <f t="shared" si="2"/>
        <v>1.330647058704046</v>
      </c>
      <c r="Q7">
        <v>0.44418091500000006</v>
      </c>
      <c r="R7">
        <v>0.46243005952380939</v>
      </c>
      <c r="S7">
        <f>(R7-Q7)/(R$2-Q$2)</f>
        <v>2.6836977240896065E-4</v>
      </c>
      <c r="T7" s="6">
        <f>S7/$AA7/$AH$4</f>
        <v>5.3081900199724403E-3</v>
      </c>
      <c r="U7" s="8">
        <f t="shared" si="3"/>
        <v>5.3081900199724403E-3</v>
      </c>
      <c r="V7" s="15">
        <v>0</v>
      </c>
      <c r="W7">
        <v>0.16263801</v>
      </c>
      <c r="X7" s="19">
        <f>(W7-V7)/(W$2-V$2)</f>
        <v>1.767804456521739E-3</v>
      </c>
      <c r="Y7" s="6">
        <f t="shared" si="4"/>
        <v>2.2225537016322801E-2</v>
      </c>
      <c r="Z7" s="8">
        <f t="shared" si="5"/>
        <v>2.2225537016322801E-2</v>
      </c>
      <c r="AA7" s="31">
        <v>0.41400000000000059</v>
      </c>
    </row>
    <row r="8" spans="1:36" x14ac:dyDescent="0.2">
      <c r="A8" t="s">
        <v>35</v>
      </c>
      <c r="B8" s="1">
        <v>50.563208880000005</v>
      </c>
      <c r="C8" s="5">
        <v>18.10439934523809</v>
      </c>
      <c r="D8">
        <f>(C8-B8)/(C$2-B$2)</f>
        <v>-0.47733543433473402</v>
      </c>
      <c r="E8" s="6">
        <f>D8/$AA8/$AE$4</f>
        <v>-6.361505960337027</v>
      </c>
      <c r="F8" s="16">
        <f t="shared" si="0"/>
        <v>6.361505960337027</v>
      </c>
      <c r="G8">
        <v>8.2561886077499995</v>
      </c>
      <c r="H8" s="3">
        <v>13.774131571428569</v>
      </c>
      <c r="I8">
        <f>(H8-G8)/(H$2-G$2)</f>
        <v>8.1146220054096607E-2</v>
      </c>
      <c r="J8" s="19">
        <f>I8/$AA8/$AF$4</f>
        <v>2.1628425807471281</v>
      </c>
      <c r="K8" s="19">
        <f t="shared" si="1"/>
        <v>2.1628425807471281</v>
      </c>
      <c r="L8" s="15">
        <v>0</v>
      </c>
      <c r="M8">
        <v>2.2798301175</v>
      </c>
      <c r="N8" s="6">
        <f>(M8-L8)/(M$2-L$2)</f>
        <v>2.4780762146739129E-2</v>
      </c>
      <c r="O8" s="19">
        <f>N8/$AA8/$AG$4</f>
        <v>1.2915175002920742</v>
      </c>
      <c r="P8" s="8">
        <f t="shared" si="2"/>
        <v>1.2915175002920742</v>
      </c>
      <c r="Q8">
        <v>0.43109610750000005</v>
      </c>
      <c r="R8">
        <v>0.49360874999999987</v>
      </c>
      <c r="S8">
        <f>(R8-Q8)/(R$2-Q$2)</f>
        <v>9.1930356617646802E-4</v>
      </c>
      <c r="T8" s="6">
        <f>S8/$AA8/$AH$4</f>
        <v>1.8074119254838542E-2</v>
      </c>
      <c r="U8" s="8">
        <f t="shared" si="3"/>
        <v>1.8074119254838542E-2</v>
      </c>
      <c r="V8" s="15">
        <v>0</v>
      </c>
      <c r="W8">
        <v>0.14726994750000003</v>
      </c>
      <c r="X8" s="19">
        <f>(W8-V8)/(W$2-V$2)</f>
        <v>1.6007602989130437E-3</v>
      </c>
      <c r="Y8" s="6">
        <f t="shared" si="4"/>
        <v>2.0004591108951461E-2</v>
      </c>
      <c r="Z8" s="8">
        <f t="shared" si="5"/>
        <v>2.0004591108951461E-2</v>
      </c>
      <c r="AA8" s="31">
        <v>0.41650000000000009</v>
      </c>
    </row>
    <row r="9" spans="1:36" x14ac:dyDescent="0.2">
      <c r="A9" t="s">
        <v>36</v>
      </c>
      <c r="B9" s="1">
        <v>50.554602764999998</v>
      </c>
      <c r="C9" s="5">
        <v>23.78934083333333</v>
      </c>
      <c r="D9">
        <f>(C9-B9)/(C$2-B$2)</f>
        <v>-0.3936067931127451</v>
      </c>
      <c r="E9" s="6">
        <f>D9/$AA9/$AE$4</f>
        <v>-6.0353892359087595</v>
      </c>
      <c r="F9" s="16">
        <f t="shared" si="0"/>
        <v>6.0353892359087595</v>
      </c>
      <c r="G9">
        <v>15.25459350825</v>
      </c>
      <c r="H9" s="3">
        <v>22.746122851190471</v>
      </c>
      <c r="I9">
        <f>(H9-G9)/(H$2-G$2)</f>
        <v>0.11016954916088928</v>
      </c>
      <c r="J9" s="19">
        <f>I9/$AA9/$AF$4</f>
        <v>3.3785054525164018</v>
      </c>
      <c r="K9" s="19">
        <f t="shared" si="1"/>
        <v>3.3785054525164018</v>
      </c>
      <c r="L9" s="15">
        <v>0</v>
      </c>
      <c r="M9">
        <v>0.61533722249999989</v>
      </c>
      <c r="N9" s="6">
        <f>(M9-L9)/(M$2-L$2)</f>
        <v>6.688448070652173E-3</v>
      </c>
      <c r="O9" s="19">
        <f>N9/$AA9/$AG$4</f>
        <v>0.40106746300641394</v>
      </c>
      <c r="P9" s="8">
        <f t="shared" si="2"/>
        <v>0.40106746300641394</v>
      </c>
      <c r="Q9">
        <v>0.46130532750000003</v>
      </c>
      <c r="R9">
        <v>0.56687059523809513</v>
      </c>
      <c r="S9">
        <f>(R9-Q9)/(R$2-Q$2)</f>
        <v>1.5524304079131634E-3</v>
      </c>
      <c r="T9" s="6">
        <f>S9/$AA9/$AH$4</f>
        <v>3.5116948819320065E-2</v>
      </c>
      <c r="U9" s="8">
        <f t="shared" si="3"/>
        <v>3.5116948819320065E-2</v>
      </c>
      <c r="V9" s="15">
        <v>0</v>
      </c>
      <c r="W9">
        <v>0</v>
      </c>
      <c r="X9" s="19">
        <f>(W9-V9)/(W$2-V$2)</f>
        <v>0</v>
      </c>
      <c r="Y9" s="6">
        <f t="shared" si="4"/>
        <v>0</v>
      </c>
      <c r="Z9" s="8">
        <f t="shared" si="5"/>
        <v>0</v>
      </c>
      <c r="AA9" s="31">
        <v>0.3620000000000001</v>
      </c>
    </row>
    <row r="10" spans="1:36" x14ac:dyDescent="0.2">
      <c r="A10" t="s">
        <v>37</v>
      </c>
      <c r="B10" s="1">
        <v>50.347265647500009</v>
      </c>
      <c r="C10" s="5">
        <v>22.414166726190469</v>
      </c>
      <c r="D10">
        <f>(C10-B10)/(C$2-B$2)</f>
        <v>-0.41078086648984619</v>
      </c>
      <c r="E10" s="6">
        <f>D10/$AA10/$AE$4</f>
        <v>-6.1509031663887557</v>
      </c>
      <c r="F10" s="16">
        <f t="shared" si="0"/>
        <v>6.1509031663887557</v>
      </c>
      <c r="G10">
        <v>15.523929780750001</v>
      </c>
      <c r="H10" s="3">
        <v>22.54166010714285</v>
      </c>
      <c r="I10">
        <f>(H10-G10)/(H$2-G$2)</f>
        <v>0.10320191656460072</v>
      </c>
      <c r="J10" s="19">
        <f>I10/$AA10/$AF$4</f>
        <v>3.0905572939331529</v>
      </c>
      <c r="K10" s="19">
        <f t="shared" si="1"/>
        <v>3.0905572939331529</v>
      </c>
      <c r="L10" s="15">
        <v>0</v>
      </c>
      <c r="M10">
        <v>0.78227829000000004</v>
      </c>
      <c r="N10" s="6">
        <f>(M10-L10)/(M$2-L$2)</f>
        <v>8.5030248913043477E-3</v>
      </c>
      <c r="O10" s="19">
        <f>N10/$AA10/$AG$4</f>
        <v>0.49791075381396538</v>
      </c>
      <c r="P10" s="8">
        <f t="shared" si="2"/>
        <v>0.49791075381396538</v>
      </c>
      <c r="Q10">
        <v>0.47237033249999999</v>
      </c>
      <c r="R10">
        <v>0.60911529761904748</v>
      </c>
      <c r="S10">
        <f>(R10-Q10)/(R$2-Q$2)</f>
        <v>2.0109553693977572E-3</v>
      </c>
      <c r="T10" s="6">
        <f>S10/$AA10/$AH$4</f>
        <v>4.4421482710177825E-2</v>
      </c>
      <c r="U10" s="8">
        <f t="shared" si="3"/>
        <v>4.4421482710177825E-2</v>
      </c>
      <c r="V10" s="15">
        <v>0</v>
      </c>
      <c r="W10">
        <v>0</v>
      </c>
      <c r="X10" s="19">
        <f>(W10-V10)/(W$2-V$2)</f>
        <v>0</v>
      </c>
      <c r="Y10" s="6">
        <f t="shared" si="4"/>
        <v>0</v>
      </c>
      <c r="Z10" s="8">
        <f t="shared" si="5"/>
        <v>0</v>
      </c>
      <c r="AA10" s="31">
        <v>0.37070000000000025</v>
      </c>
    </row>
    <row r="11" spans="1:36" x14ac:dyDescent="0.2">
      <c r="A11" t="s">
        <v>38</v>
      </c>
      <c r="B11" s="1">
        <v>50.534316922500004</v>
      </c>
      <c r="C11" s="5">
        <v>23.902343392857137</v>
      </c>
      <c r="D11">
        <f>(C11-B11)/(C$2-B$2)</f>
        <v>-0.39164666955357158</v>
      </c>
      <c r="E11" s="6">
        <f>D11/$AA11/$AE$4</f>
        <v>-5.683479104653558</v>
      </c>
      <c r="F11" s="16">
        <f t="shared" si="0"/>
        <v>5.683479104653558</v>
      </c>
      <c r="G11">
        <v>15.257456358750002</v>
      </c>
      <c r="H11" s="3">
        <v>22.188201994047613</v>
      </c>
      <c r="I11">
        <f>(H11-G11)/(H$2-G$2)</f>
        <v>0.10192272993084724</v>
      </c>
      <c r="J11" s="19">
        <f>I11/$AA11/$AF$4</f>
        <v>2.9580889588585717</v>
      </c>
      <c r="K11" s="19">
        <f t="shared" si="1"/>
        <v>2.9580889588585717</v>
      </c>
      <c r="L11" s="15">
        <v>0</v>
      </c>
      <c r="M11">
        <v>0.78192702000000003</v>
      </c>
      <c r="N11" s="6">
        <f>(M11-L11)/(M$2-L$2)</f>
        <v>8.4992067391304344E-3</v>
      </c>
      <c r="O11" s="19">
        <f>N11/$AA11/$AG$4</f>
        <v>0.48233368797421083</v>
      </c>
      <c r="P11" s="8">
        <f t="shared" si="2"/>
        <v>0.48233368797421083</v>
      </c>
      <c r="Q11">
        <v>0.43013011500000004</v>
      </c>
      <c r="R11">
        <v>0.60192642857142853</v>
      </c>
      <c r="S11">
        <f>(R11-Q11)/(R$2-Q$2)</f>
        <v>2.5264163760504192E-3</v>
      </c>
      <c r="T11" s="6">
        <f>S11/$AA11/$AH$4</f>
        <v>5.4086227755201104E-2</v>
      </c>
      <c r="U11" s="8">
        <f t="shared" si="3"/>
        <v>5.4086227755201104E-2</v>
      </c>
      <c r="V11" s="15">
        <v>0</v>
      </c>
      <c r="W11">
        <v>0</v>
      </c>
      <c r="X11" s="19">
        <f>(W11-V11)/(W$2-V$2)</f>
        <v>0</v>
      </c>
      <c r="Y11" s="6">
        <f t="shared" si="4"/>
        <v>0</v>
      </c>
      <c r="Z11" s="8">
        <f t="shared" si="5"/>
        <v>0</v>
      </c>
      <c r="AA11" s="31">
        <v>0.3824999999999994</v>
      </c>
    </row>
    <row r="12" spans="1:36" x14ac:dyDescent="0.2">
      <c r="A12" t="s">
        <v>39</v>
      </c>
      <c r="B12" s="1">
        <v>53.092791967500006</v>
      </c>
      <c r="C12" s="5">
        <v>20.697804047619044</v>
      </c>
      <c r="D12">
        <f>(C12-B12)/(C$2-B$2)</f>
        <v>-0.47639688117472001</v>
      </c>
      <c r="E12" s="6">
        <f>D12/$AA12/$AE$4</f>
        <v>-7.5294919228493402</v>
      </c>
      <c r="F12" s="16">
        <f t="shared" si="0"/>
        <v>7.5294919228493402</v>
      </c>
      <c r="G12">
        <v>16.073535604499998</v>
      </c>
      <c r="H12" s="3">
        <v>28.415450761904754</v>
      </c>
      <c r="I12">
        <f>(H12-G12)/(H$2-G$2)</f>
        <v>0.18149875231477583</v>
      </c>
      <c r="J12" s="19">
        <f>I12/$AA12/$AF$4</f>
        <v>5.7370780615527162</v>
      </c>
      <c r="K12" s="19">
        <f t="shared" si="1"/>
        <v>5.7370780615527162</v>
      </c>
      <c r="L12" s="15">
        <v>0</v>
      </c>
      <c r="M12">
        <v>0.63773068500000007</v>
      </c>
      <c r="N12" s="6">
        <f>(M12-L12)/(M$2-L$2)</f>
        <v>6.931855271739131E-3</v>
      </c>
      <c r="O12" s="19">
        <f>N12/$AA12/$AG$4</f>
        <v>0.4284455349887798</v>
      </c>
      <c r="P12" s="8">
        <f t="shared" si="2"/>
        <v>0.4284455349887798</v>
      </c>
      <c r="Q12">
        <v>0.46736473500000003</v>
      </c>
      <c r="R12">
        <v>0.68447726190476166</v>
      </c>
      <c r="S12">
        <f>(R12-Q12)/(R$2-Q$2)</f>
        <v>3.1928312780112006E-3</v>
      </c>
      <c r="T12" s="6">
        <f>S12/$AA12/$AH$4</f>
        <v>7.4444851240722851E-2</v>
      </c>
      <c r="U12" s="8">
        <f t="shared" si="3"/>
        <v>7.4444851240722851E-2</v>
      </c>
      <c r="V12" s="15">
        <v>0</v>
      </c>
      <c r="W12">
        <v>0</v>
      </c>
      <c r="X12" s="19">
        <f>(W12-V12)/(W$2-V$2)</f>
        <v>0</v>
      </c>
      <c r="Y12" s="6">
        <f t="shared" si="4"/>
        <v>0</v>
      </c>
      <c r="Z12" s="8">
        <f t="shared" si="5"/>
        <v>0</v>
      </c>
      <c r="AA12" s="31">
        <v>0.3512000000000004</v>
      </c>
    </row>
    <row r="13" spans="1:36" x14ac:dyDescent="0.2">
      <c r="A13" t="s">
        <v>40</v>
      </c>
      <c r="B13" s="1">
        <v>49.361689845000001</v>
      </c>
      <c r="C13" s="5">
        <v>22.902848273809521</v>
      </c>
      <c r="D13">
        <f>(C13-B13)/(C$2-B$2)</f>
        <v>-0.38910061134103646</v>
      </c>
      <c r="E13" s="6">
        <f>D13/$AA13/$AE$4</f>
        <v>-6.2857923104373441</v>
      </c>
      <c r="F13" s="16">
        <f t="shared" si="0"/>
        <v>6.2857923104373441</v>
      </c>
      <c r="G13">
        <v>16.754516408250002</v>
      </c>
      <c r="H13" s="3">
        <v>26.438600624999996</v>
      </c>
      <c r="I13">
        <f>(H13-G13)/(H$2-G$2)</f>
        <v>0.14241300318749991</v>
      </c>
      <c r="J13" s="19">
        <f>I13/$AA13/$AF$4</f>
        <v>4.6011682277601569</v>
      </c>
      <c r="K13" s="19">
        <f t="shared" si="1"/>
        <v>4.6011682277601569</v>
      </c>
      <c r="L13" s="15">
        <v>0</v>
      </c>
      <c r="M13">
        <v>0.82829466000000007</v>
      </c>
      <c r="N13" s="6">
        <f>(M13-L13)/(M$2-L$2)</f>
        <v>9.0032028260869576E-3</v>
      </c>
      <c r="O13" s="19">
        <f>N13/$AA13/$AG$4</f>
        <v>0.56878026705113072</v>
      </c>
      <c r="P13" s="8">
        <f t="shared" si="2"/>
        <v>0.56878026705113072</v>
      </c>
      <c r="Q13">
        <v>0.54850810500000002</v>
      </c>
      <c r="R13">
        <v>0.66113363095238076</v>
      </c>
      <c r="S13">
        <f>(R13-Q13)/(R$2-Q$2)</f>
        <v>1.6562577345938343E-3</v>
      </c>
      <c r="T13" s="6">
        <f>S13/$AA13/$AH$4</f>
        <v>3.9471894250131465E-2</v>
      </c>
      <c r="U13" s="8">
        <f t="shared" si="3"/>
        <v>3.9471894250131465E-2</v>
      </c>
      <c r="V13" s="15">
        <v>0</v>
      </c>
      <c r="W13">
        <v>0</v>
      </c>
      <c r="X13" s="19">
        <f>(W13-V13)/(W$2-V$2)</f>
        <v>0</v>
      </c>
      <c r="Y13" s="6">
        <f t="shared" si="4"/>
        <v>0</v>
      </c>
      <c r="Z13" s="8">
        <f t="shared" si="5"/>
        <v>0</v>
      </c>
      <c r="AA13" s="31">
        <v>0.34360000000000035</v>
      </c>
    </row>
    <row r="14" spans="1:36" x14ac:dyDescent="0.2">
      <c r="A14" t="s">
        <v>41</v>
      </c>
      <c r="B14" s="1">
        <v>49.303466842500001</v>
      </c>
      <c r="C14" s="5">
        <v>22.739523630952377</v>
      </c>
      <c r="D14">
        <f>(C14-B14)/(C$2-B$2)</f>
        <v>-0.39064622369922974</v>
      </c>
      <c r="E14" s="6">
        <f>D14/$AA14/$AE$4</f>
        <v>-6.4077350407691993</v>
      </c>
      <c r="F14" s="16">
        <f t="shared" si="0"/>
        <v>6.4077350407691993</v>
      </c>
      <c r="G14">
        <v>16.516820781</v>
      </c>
      <c r="H14" s="3">
        <v>28.19450208333333</v>
      </c>
      <c r="I14">
        <f>(H14-G14)/(H$2-G$2)</f>
        <v>0.17173060738725485</v>
      </c>
      <c r="J14" s="19">
        <f>I14/$AA14/$AF$4</f>
        <v>5.6336384793256675</v>
      </c>
      <c r="K14" s="19">
        <f t="shared" si="1"/>
        <v>5.6336384793256675</v>
      </c>
      <c r="L14" s="15">
        <v>0</v>
      </c>
      <c r="M14">
        <v>0.86429983499999996</v>
      </c>
      <c r="N14" s="6">
        <f>(M14-L14)/(M$2-L$2)</f>
        <v>9.3945634239130434E-3</v>
      </c>
      <c r="O14" s="19">
        <f>N14/$AA14/$AG$4</f>
        <v>0.60262464716518882</v>
      </c>
      <c r="P14" s="8">
        <f t="shared" si="2"/>
        <v>0.60262464716518882</v>
      </c>
      <c r="Q14">
        <v>0.49678359750000001</v>
      </c>
      <c r="R14">
        <v>0.74263440476190457</v>
      </c>
      <c r="S14">
        <f>(R14-Q14)/(R$2-Q$2)</f>
        <v>3.6154530479691849E-3</v>
      </c>
      <c r="T14" s="6">
        <f>S14/$AA14/$AH$4</f>
        <v>8.748741326326856E-2</v>
      </c>
      <c r="U14" s="8">
        <f t="shared" si="3"/>
        <v>8.748741326326856E-2</v>
      </c>
      <c r="V14" s="15">
        <v>0</v>
      </c>
      <c r="W14">
        <v>0</v>
      </c>
      <c r="X14" s="19">
        <f>(W14-V14)/(W$2-V$2)</f>
        <v>0</v>
      </c>
      <c r="Y14" s="6">
        <f t="shared" si="4"/>
        <v>0</v>
      </c>
      <c r="Z14" s="8">
        <f t="shared" si="5"/>
        <v>0</v>
      </c>
      <c r="AA14" s="31">
        <v>0.33840000000000003</v>
      </c>
    </row>
    <row r="15" spans="1:36" x14ac:dyDescent="0.2">
      <c r="A15" t="s">
        <v>42</v>
      </c>
      <c r="B15" s="1">
        <v>57.044842920000001</v>
      </c>
      <c r="C15" s="5">
        <v>29.801739345238087</v>
      </c>
      <c r="D15">
        <f>(C15-B15)/(C$2-B$2)</f>
        <v>-0.4006338760994399</v>
      </c>
      <c r="E15" s="6">
        <f>D15/$AA15/$AE$4</f>
        <v>-7.9621068690271457</v>
      </c>
      <c r="F15" s="16">
        <f t="shared" si="0"/>
        <v>7.9621068690271457</v>
      </c>
      <c r="G15">
        <v>13.380875419500001</v>
      </c>
      <c r="H15" s="3">
        <v>24.832938452380947</v>
      </c>
      <c r="I15">
        <f>(H15-G15)/(H$2-G$2)</f>
        <v>0.16841269166001394</v>
      </c>
      <c r="J15" s="19">
        <f>I15/$AA15/$AF$4</f>
        <v>6.693842719429167</v>
      </c>
      <c r="K15" s="19">
        <f t="shared" si="1"/>
        <v>6.693842719429167</v>
      </c>
      <c r="L15" s="15">
        <v>0</v>
      </c>
      <c r="M15">
        <v>1.0825263225000001</v>
      </c>
      <c r="N15" s="6">
        <f>(M15-L15)/(M$2-L$2)</f>
        <v>1.1766590461956524E-2</v>
      </c>
      <c r="O15" s="19">
        <f>N15/$AA15/$AG$4</f>
        <v>0.91449291293116075</v>
      </c>
      <c r="P15" s="8">
        <f t="shared" si="2"/>
        <v>0.91449291293116075</v>
      </c>
      <c r="Q15">
        <v>0.39315894750000002</v>
      </c>
      <c r="R15">
        <v>0.42317398809523804</v>
      </c>
      <c r="S15">
        <f>(R15-Q15)/(R$2-Q$2)</f>
        <v>4.4139765581232377E-4</v>
      </c>
      <c r="T15" s="6">
        <f>S15/$AA15/$AH$4</f>
        <v>1.2941132714932821E-2</v>
      </c>
      <c r="U15" s="8">
        <f t="shared" si="3"/>
        <v>1.2941132714932821E-2</v>
      </c>
      <c r="V15" s="15">
        <v>0</v>
      </c>
      <c r="W15">
        <v>0</v>
      </c>
      <c r="X15" s="19">
        <f>(W15-V15)/(W$2-V$2)</f>
        <v>0</v>
      </c>
      <c r="Y15" s="6">
        <f t="shared" si="4"/>
        <v>0</v>
      </c>
      <c r="Z15" s="8">
        <f t="shared" si="5"/>
        <v>0</v>
      </c>
      <c r="AA15" s="31">
        <v>0.2793000000000001</v>
      </c>
    </row>
    <row r="16" spans="1:36" x14ac:dyDescent="0.2">
      <c r="A16" t="s">
        <v>43</v>
      </c>
      <c r="B16" s="1">
        <v>56.423007202499996</v>
      </c>
      <c r="C16" s="5">
        <v>34.328384404761891</v>
      </c>
      <c r="D16">
        <f>(C16-B16)/(C$2-B$2)</f>
        <v>-0.32492092349614859</v>
      </c>
      <c r="E16" s="6">
        <f>D16/$AA16/$AE$4</f>
        <v>-6.6996774228751601</v>
      </c>
      <c r="F16" s="16">
        <f t="shared" si="0"/>
        <v>6.6996774228751601</v>
      </c>
      <c r="G16">
        <v>14.371974942750001</v>
      </c>
      <c r="H16" s="3">
        <v>24.878276791666661</v>
      </c>
      <c r="I16">
        <f>(H16-G16)/(H$2-G$2)</f>
        <v>0.15450443895465676</v>
      </c>
      <c r="J16" s="19">
        <f>I16/$AA16/$AF$4</f>
        <v>6.3714389815399537</v>
      </c>
      <c r="K16" s="19">
        <f t="shared" si="1"/>
        <v>6.3714389815399537</v>
      </c>
      <c r="L16" s="15">
        <v>0</v>
      </c>
      <c r="M16">
        <v>0.90768167999999994</v>
      </c>
      <c r="N16" s="6">
        <f>(M16-L16)/(M$2-L$2)</f>
        <v>9.8661052173913029E-3</v>
      </c>
      <c r="O16" s="19">
        <f>N16/$AA16/$AG$4</f>
        <v>0.79555705053999926</v>
      </c>
      <c r="P16" s="8">
        <f t="shared" si="2"/>
        <v>0.79555705053999926</v>
      </c>
      <c r="Q16">
        <v>0.39157823250000001</v>
      </c>
      <c r="R16">
        <v>0.43020130952380936</v>
      </c>
      <c r="S16">
        <f>(R16-Q16)/(R$2-Q$2)</f>
        <v>5.6798642682072571E-4</v>
      </c>
      <c r="T16" s="6">
        <f>S16/$AA16/$AH$4</f>
        <v>1.7277309229026809E-2</v>
      </c>
      <c r="U16" s="8">
        <f t="shared" si="3"/>
        <v>1.7277309229026809E-2</v>
      </c>
      <c r="V16" s="15">
        <v>0</v>
      </c>
      <c r="W16">
        <v>0</v>
      </c>
      <c r="X16" s="19">
        <f>(W16-V16)/(W$2-V$2)</f>
        <v>0</v>
      </c>
      <c r="Y16" s="6">
        <f t="shared" si="4"/>
        <v>0</v>
      </c>
      <c r="Z16" s="8">
        <f t="shared" si="5"/>
        <v>0</v>
      </c>
      <c r="AA16" s="31">
        <v>0.26920000000000055</v>
      </c>
    </row>
    <row r="17" spans="1:27" x14ac:dyDescent="0.2">
      <c r="A17" t="s">
        <v>44</v>
      </c>
      <c r="B17" s="1">
        <v>58.252948267499995</v>
      </c>
      <c r="C17" s="5">
        <v>30.359724821428564</v>
      </c>
      <c r="D17">
        <f>(C17-B17)/(C$2-B$2)</f>
        <v>-0.4101944624422269</v>
      </c>
      <c r="E17" s="6">
        <f>D17/$AA17/$AE$4</f>
        <v>-8.5629365344031765</v>
      </c>
      <c r="F17" s="16">
        <f t="shared" si="0"/>
        <v>8.5629365344031765</v>
      </c>
      <c r="G17">
        <v>13.881435169500001</v>
      </c>
      <c r="H17" s="3">
        <v>25.730868583333326</v>
      </c>
      <c r="I17">
        <f>(H17-G17)/(H$2-G$2)</f>
        <v>0.174256373732843</v>
      </c>
      <c r="J17" s="19">
        <f>I17/$AA17/$AF$4</f>
        <v>7.2751500873421469</v>
      </c>
      <c r="K17" s="19">
        <f t="shared" si="1"/>
        <v>7.2751500873421469</v>
      </c>
      <c r="L17" s="15">
        <v>0</v>
      </c>
      <c r="M17">
        <v>0.97029555750000007</v>
      </c>
      <c r="N17" s="6">
        <f>(M17-L17)/(M$2-L$2)</f>
        <v>1.0546690842391305E-2</v>
      </c>
      <c r="O17" s="19">
        <f>N17/$AA17/$AG$4</f>
        <v>0.86099081832064006</v>
      </c>
      <c r="P17" s="8">
        <f t="shared" si="2"/>
        <v>0.86099081832064006</v>
      </c>
      <c r="Q17">
        <v>0.36268627500000006</v>
      </c>
      <c r="R17">
        <v>0.41566202380952366</v>
      </c>
      <c r="S17">
        <f>(R17-Q17)/(R$2-Q$2)</f>
        <v>7.7905512955181769E-4</v>
      </c>
      <c r="T17" s="6">
        <f>S17/$AA17/$AH$4</f>
        <v>2.3991812489562201E-2</v>
      </c>
      <c r="U17" s="8">
        <f t="shared" si="3"/>
        <v>2.3991812489562201E-2</v>
      </c>
      <c r="V17" s="15">
        <v>0</v>
      </c>
      <c r="W17">
        <v>0</v>
      </c>
      <c r="X17" s="19">
        <f>(W17-V17)/(W$2-V$2)</f>
        <v>0</v>
      </c>
      <c r="Y17" s="6">
        <f t="shared" si="4"/>
        <v>0</v>
      </c>
      <c r="Z17" s="8">
        <f t="shared" si="5"/>
        <v>0</v>
      </c>
      <c r="AA17" s="31">
        <v>0.26590000000000025</v>
      </c>
    </row>
    <row r="18" spans="1:27" x14ac:dyDescent="0.2">
      <c r="A18" t="s">
        <v>45</v>
      </c>
      <c r="B18" s="1">
        <v>48.875971252499994</v>
      </c>
      <c r="C18" s="5">
        <v>27.127964702380943</v>
      </c>
      <c r="D18">
        <f>(C18-B18)/(C$2-B$2)</f>
        <v>-0.31982362573704487</v>
      </c>
      <c r="E18" s="6">
        <f>D18/$AA18/$AE$4</f>
        <v>-4.6852978692189575</v>
      </c>
      <c r="F18" s="16">
        <f t="shared" si="0"/>
        <v>4.6852978692189575</v>
      </c>
      <c r="G18">
        <v>15.57832394025</v>
      </c>
      <c r="H18" s="3">
        <v>22.785039672619043</v>
      </c>
      <c r="I18">
        <f>(H18-G18)/(H$2-G$2)</f>
        <v>0.10598111371130946</v>
      </c>
      <c r="J18" s="19">
        <f>I18/$AA18/$AF$4</f>
        <v>3.1050993208614215</v>
      </c>
      <c r="K18" s="19">
        <f t="shared" si="1"/>
        <v>3.1050993208614215</v>
      </c>
      <c r="L18" s="15">
        <v>0</v>
      </c>
      <c r="M18">
        <v>0.58372292250000013</v>
      </c>
      <c r="N18" s="6">
        <f>(M18-L18)/(M$2-L$2)</f>
        <v>6.3448143750000014E-3</v>
      </c>
      <c r="O18" s="19">
        <f>N18/$AA18/$AG$4</f>
        <v>0.36349208399356714</v>
      </c>
      <c r="P18" s="8">
        <f t="shared" si="2"/>
        <v>0.36349208399356714</v>
      </c>
      <c r="Q18">
        <v>0.58758689250000007</v>
      </c>
      <c r="R18">
        <v>0.84683261904761886</v>
      </c>
      <c r="S18">
        <f>(R18-Q18)/(R$2-Q$2)</f>
        <v>3.812437155112041E-3</v>
      </c>
      <c r="T18" s="6">
        <f>S18/$AA18/$AH$4</f>
        <v>8.2393185229158492E-2</v>
      </c>
      <c r="U18" s="8">
        <f t="shared" si="3"/>
        <v>8.2393185229158492E-2</v>
      </c>
      <c r="V18" s="15">
        <v>0</v>
      </c>
      <c r="W18">
        <v>0.16140856500000003</v>
      </c>
      <c r="X18" s="19">
        <f>(W18-V18)/(W$2-V$2)</f>
        <v>1.7544409239130438E-3</v>
      </c>
      <c r="Y18" s="6">
        <f t="shared" si="4"/>
        <v>2.4100859104057241E-2</v>
      </c>
      <c r="Z18" s="8">
        <f t="shared" si="5"/>
        <v>2.4100859104057241E-2</v>
      </c>
      <c r="AA18" s="31">
        <v>0.37890000000000068</v>
      </c>
    </row>
    <row r="19" spans="1:27" x14ac:dyDescent="0.2">
      <c r="A19" t="s">
        <v>46</v>
      </c>
      <c r="B19" s="1">
        <v>51.241862520000005</v>
      </c>
      <c r="C19" s="5">
        <v>26.120149880952376</v>
      </c>
      <c r="D19">
        <f>(C19-B19)/(C$2-B$2)</f>
        <v>-0.36943695057422987</v>
      </c>
      <c r="E19" s="6">
        <f>D19/$AA19/$AE$4</f>
        <v>-5.6182199259002878</v>
      </c>
      <c r="F19" s="16">
        <f t="shared" si="0"/>
        <v>5.6182199259002878</v>
      </c>
      <c r="G19">
        <v>15.751868883749999</v>
      </c>
      <c r="H19" s="3">
        <v>22.706519452380945</v>
      </c>
      <c r="I19">
        <f>(H19-G19)/(H$2-G$2)</f>
        <v>0.10227427306810215</v>
      </c>
      <c r="J19" s="19">
        <f>I19/$AA19/$AF$4</f>
        <v>3.1106071032172955</v>
      </c>
      <c r="K19" s="19">
        <f t="shared" si="1"/>
        <v>3.1106071032172955</v>
      </c>
      <c r="L19" s="15">
        <v>0</v>
      </c>
      <c r="M19">
        <v>0.56747668500000004</v>
      </c>
      <c r="N19" s="6">
        <f>(M19-L19)/(M$2-L$2)</f>
        <v>6.1682248369565222E-3</v>
      </c>
      <c r="O19" s="19">
        <f>N19/$AA19/$AG$4</f>
        <v>0.36683264150056427</v>
      </c>
      <c r="P19" s="8">
        <f t="shared" si="2"/>
        <v>0.36683264150056427</v>
      </c>
      <c r="Q19">
        <v>0.55140608250000001</v>
      </c>
      <c r="R19">
        <v>0.93980327380952355</v>
      </c>
      <c r="S19">
        <f>(R19-Q19)/(R$2-Q$2)</f>
        <v>5.7117234016106407E-3</v>
      </c>
      <c r="T19" s="6">
        <f>S19/$AA19/$AH$4</f>
        <v>0.12814082267185292</v>
      </c>
      <c r="U19" s="8">
        <f t="shared" si="3"/>
        <v>0.12814082267185292</v>
      </c>
      <c r="V19" s="15">
        <v>0</v>
      </c>
      <c r="W19">
        <v>0.11785108499999999</v>
      </c>
      <c r="X19" s="19">
        <f>(W19-V19)/(W$2-V$2)</f>
        <v>1.280990054347826E-3</v>
      </c>
      <c r="Y19" s="6">
        <f t="shared" si="4"/>
        <v>1.8267170123117196E-2</v>
      </c>
      <c r="Z19" s="8">
        <f t="shared" si="5"/>
        <v>1.8267170123117196E-2</v>
      </c>
      <c r="AA19" s="31">
        <v>0.36500000000000021</v>
      </c>
    </row>
    <row r="20" spans="1:27" x14ac:dyDescent="0.2">
      <c r="A20" t="s">
        <v>47</v>
      </c>
      <c r="B20" s="1">
        <v>49.838099782500002</v>
      </c>
      <c r="C20" s="5">
        <v>24.476564404761898</v>
      </c>
      <c r="D20">
        <f>(C20-B20)/(C$2-B$2)</f>
        <v>-0.37296375555497213</v>
      </c>
      <c r="E20" s="6">
        <f>D20/$AA20/$AE$4</f>
        <v>-5.5427755495285336</v>
      </c>
      <c r="F20" s="16">
        <f t="shared" si="0"/>
        <v>5.5427755495285336</v>
      </c>
      <c r="G20">
        <v>15.961331184750001</v>
      </c>
      <c r="H20" s="3">
        <v>22.244598267857139</v>
      </c>
      <c r="I20">
        <f>(H20-G20)/(H$2-G$2)</f>
        <v>9.2400986516281439E-2</v>
      </c>
      <c r="J20" s="19">
        <f>I20/$AA20/$AF$4</f>
        <v>2.7463610069728723</v>
      </c>
      <c r="K20" s="19">
        <f t="shared" si="1"/>
        <v>2.7463610069728723</v>
      </c>
      <c r="L20" s="15">
        <v>0</v>
      </c>
      <c r="M20">
        <v>0.66653482499999994</v>
      </c>
      <c r="N20" s="6">
        <f>(M20-L20)/(M$2-L$2)</f>
        <v>7.244943749999999E-3</v>
      </c>
      <c r="O20" s="19">
        <f>N20/$AA20/$AG$4</f>
        <v>0.42106103497082892</v>
      </c>
      <c r="P20" s="8">
        <f t="shared" si="2"/>
        <v>0.42106103497082892</v>
      </c>
      <c r="Q20">
        <v>0.52549992000000001</v>
      </c>
      <c r="R20">
        <v>0.79804523809523786</v>
      </c>
      <c r="S20">
        <f>(R20-Q20)/(R$2-Q$2)</f>
        <v>4.0080193837534975E-3</v>
      </c>
      <c r="T20" s="6">
        <f>S20/$AA20/$AH$4</f>
        <v>8.7872384477389806E-2</v>
      </c>
      <c r="U20" s="8">
        <f t="shared" si="3"/>
        <v>8.7872384477389806E-2</v>
      </c>
      <c r="V20" s="15">
        <v>0</v>
      </c>
      <c r="W20">
        <v>0.13875165000000003</v>
      </c>
      <c r="X20" s="19">
        <f>(W20-V20)/(W$2-V$2)</f>
        <v>1.5081701086956526E-3</v>
      </c>
      <c r="Y20" s="6">
        <f t="shared" si="4"/>
        <v>2.1017357078590961E-2</v>
      </c>
      <c r="Z20" s="8">
        <f t="shared" si="5"/>
        <v>2.1017357078590961E-2</v>
      </c>
      <c r="AA20" s="31">
        <v>0.37349999999999994</v>
      </c>
    </row>
    <row r="21" spans="1:27" x14ac:dyDescent="0.2">
      <c r="A21" t="s">
        <v>48</v>
      </c>
      <c r="B21" s="1">
        <v>47.056392652500001</v>
      </c>
      <c r="C21" s="5">
        <v>24.896103571428565</v>
      </c>
      <c r="D21">
        <f>(C21-B21)/(C$2-B$2)</f>
        <v>-0.32588660413340348</v>
      </c>
      <c r="E21" s="6">
        <f>D21/$AA21/$AE$4</f>
        <v>-5.098403069672754</v>
      </c>
      <c r="F21" s="16">
        <f t="shared" si="0"/>
        <v>5.098403069672754</v>
      </c>
      <c r="G21">
        <v>19.234122556500001</v>
      </c>
      <c r="H21" s="3">
        <v>29.201129529761896</v>
      </c>
      <c r="I21">
        <f>(H21-G21)/(H$2-G$2)</f>
        <v>0.14657363195973375</v>
      </c>
      <c r="J21" s="19">
        <f>I21/$AA21/$AF$4</f>
        <v>4.5861035949922799</v>
      </c>
      <c r="K21" s="19">
        <f t="shared" si="1"/>
        <v>4.5861035949922799</v>
      </c>
      <c r="L21" s="15">
        <v>0</v>
      </c>
      <c r="M21">
        <v>0.6659201025</v>
      </c>
      <c r="N21" s="6">
        <f>(M21-L21)/(M$2-L$2)</f>
        <v>7.238261983695652E-3</v>
      </c>
      <c r="O21" s="19">
        <f>N21/$AA21/$AG$4</f>
        <v>0.442844574919325</v>
      </c>
      <c r="P21" s="8">
        <f t="shared" si="2"/>
        <v>0.442844574919325</v>
      </c>
      <c r="Q21">
        <v>0.49792522499999997</v>
      </c>
      <c r="R21">
        <v>0.67534982142857136</v>
      </c>
      <c r="S21">
        <f>(R21-Q21)/(R$2-Q$2)</f>
        <v>2.6091852415966381E-3</v>
      </c>
      <c r="T21" s="6">
        <f>S21/$AA21/$AH$4</f>
        <v>6.0219134117176734E-2</v>
      </c>
      <c r="U21" s="8">
        <f t="shared" si="3"/>
        <v>6.0219134117176734E-2</v>
      </c>
      <c r="V21" s="15">
        <v>0</v>
      </c>
      <c r="W21">
        <v>0</v>
      </c>
      <c r="X21" s="19">
        <f>(W21-V21)/(W$2-V$2)</f>
        <v>0</v>
      </c>
      <c r="Y21" s="6">
        <f t="shared" si="4"/>
        <v>0</v>
      </c>
      <c r="Z21" s="8">
        <f t="shared" si="5"/>
        <v>0</v>
      </c>
      <c r="AA21" s="31">
        <v>0.3548</v>
      </c>
    </row>
    <row r="22" spans="1:27" x14ac:dyDescent="0.2">
      <c r="A22" t="s">
        <v>49</v>
      </c>
      <c r="B22" s="1">
        <v>45.712697085000002</v>
      </c>
      <c r="C22" s="5">
        <v>20.871306190476183</v>
      </c>
      <c r="D22">
        <f>(C22-B22)/(C$2-B$2)</f>
        <v>-0.36531457197829148</v>
      </c>
      <c r="E22" s="6">
        <f>D22/$AA22/$AE$4</f>
        <v>-6.2740346563899898</v>
      </c>
      <c r="F22" s="16">
        <f t="shared" si="0"/>
        <v>6.2740346563899898</v>
      </c>
      <c r="G22">
        <v>19.5029494875</v>
      </c>
      <c r="H22" s="3">
        <v>31.322055910714276</v>
      </c>
      <c r="I22">
        <f>(H22-G22)/(H$2-G$2)</f>
        <v>0.17381038857668052</v>
      </c>
      <c r="J22" s="19">
        <f>I22/$AA22/$AF$4</f>
        <v>5.9700229532178959</v>
      </c>
      <c r="K22" s="19">
        <f t="shared" si="1"/>
        <v>5.9700229532178959</v>
      </c>
      <c r="L22" s="15">
        <v>0</v>
      </c>
      <c r="M22">
        <v>0.48967038000000002</v>
      </c>
      <c r="N22" s="6">
        <f>(M22-L22)/(M$2-L$2)</f>
        <v>5.3225041304347824E-3</v>
      </c>
      <c r="O22" s="19">
        <f>N22/$AA22/$AG$4</f>
        <v>0.35747468889314504</v>
      </c>
      <c r="P22" s="8">
        <f t="shared" si="2"/>
        <v>0.35747468889314504</v>
      </c>
      <c r="Q22">
        <v>0.51083439750000004</v>
      </c>
      <c r="R22">
        <v>0.61896970238095217</v>
      </c>
      <c r="S22">
        <f>(R22-Q22)/(R$2-Q$2)</f>
        <v>1.5902250717787078E-3</v>
      </c>
      <c r="T22" s="6">
        <f>S22/$AA22/$AH$4</f>
        <v>4.0290295126919978E-2</v>
      </c>
      <c r="U22" s="8">
        <f t="shared" si="3"/>
        <v>4.0290295126919978E-2</v>
      </c>
      <c r="V22" s="15">
        <v>0</v>
      </c>
      <c r="W22">
        <v>0</v>
      </c>
      <c r="X22" s="19">
        <f>(W22-V22)/(W$2-V$2)</f>
        <v>0</v>
      </c>
      <c r="Y22" s="6">
        <f t="shared" si="4"/>
        <v>0</v>
      </c>
      <c r="Z22" s="8">
        <f t="shared" si="5"/>
        <v>0</v>
      </c>
      <c r="AA22" s="31">
        <v>0.32319999999999993</v>
      </c>
    </row>
    <row r="23" spans="1:27" x14ac:dyDescent="0.2">
      <c r="A23" t="s">
        <v>50</v>
      </c>
      <c r="B23" s="1">
        <v>45.825542572500005</v>
      </c>
      <c r="C23" s="5">
        <v>21.134548035714278</v>
      </c>
      <c r="D23">
        <f>(C23-B23)/(C$2-B$2)</f>
        <v>-0.3631028608350842</v>
      </c>
      <c r="E23" s="6">
        <f>D23/$AA23/$AE$4</f>
        <v>-5.7816734267778784</v>
      </c>
      <c r="F23" s="16">
        <f t="shared" si="0"/>
        <v>5.7816734267778784</v>
      </c>
      <c r="G23">
        <v>18.890079936750002</v>
      </c>
      <c r="H23" s="3">
        <v>29.967172184523804</v>
      </c>
      <c r="I23">
        <f>(H23-G23)/(H$2-G$2)</f>
        <v>0.16289841540843827</v>
      </c>
      <c r="J23" s="19">
        <f>I23/$AA23/$AF$4</f>
        <v>5.1875357114972891</v>
      </c>
      <c r="K23" s="19">
        <f t="shared" si="1"/>
        <v>5.1875357114972891</v>
      </c>
      <c r="L23" s="15">
        <v>0</v>
      </c>
      <c r="M23">
        <v>0.63720378</v>
      </c>
      <c r="N23" s="6">
        <f>(M23-L23)/(M$2-L$2)</f>
        <v>6.9261280434782611E-3</v>
      </c>
      <c r="O23" s="19">
        <f>N23/$AA23/$AG$4</f>
        <v>0.43128442543031237</v>
      </c>
      <c r="P23" s="8">
        <f t="shared" si="2"/>
        <v>0.43128442543031237</v>
      </c>
      <c r="Q23">
        <v>0.49625669249999999</v>
      </c>
      <c r="R23">
        <v>0.60830755952380933</v>
      </c>
      <c r="S23">
        <f>(R23-Q23)/(R$2-Q$2)</f>
        <v>1.6478068679971962E-3</v>
      </c>
      <c r="T23" s="6">
        <f>S23/$AA23/$AH$4</f>
        <v>3.8707233312953157E-2</v>
      </c>
      <c r="U23" s="8">
        <f t="shared" si="3"/>
        <v>3.8707233312953157E-2</v>
      </c>
      <c r="V23" s="15">
        <v>0</v>
      </c>
      <c r="W23">
        <v>0</v>
      </c>
      <c r="X23" s="19">
        <f>(W23-V23)/(W$2-V$2)</f>
        <v>0</v>
      </c>
      <c r="Y23" s="6">
        <f t="shared" si="4"/>
        <v>0</v>
      </c>
      <c r="Z23" s="8">
        <f t="shared" si="5"/>
        <v>0</v>
      </c>
      <c r="AA23" s="31">
        <v>0.34860000000000024</v>
      </c>
    </row>
    <row r="24" spans="1:27" x14ac:dyDescent="0.2">
      <c r="A24" t="s">
        <v>51</v>
      </c>
      <c r="B24" s="1">
        <v>46.066777244999997</v>
      </c>
      <c r="C24" s="5">
        <v>18.966498214285711</v>
      </c>
      <c r="D24">
        <f>(C24-B24)/(C$2-B$2)</f>
        <v>-0.39853351515756302</v>
      </c>
      <c r="E24" s="6">
        <f>D24/$AA24/$AE$4</f>
        <v>-5.759327989357109</v>
      </c>
      <c r="F24" s="16">
        <f t="shared" si="0"/>
        <v>5.759327989357109</v>
      </c>
      <c r="G24">
        <v>18.839769291000003</v>
      </c>
      <c r="H24" s="3">
        <v>28.785055559523801</v>
      </c>
      <c r="I24">
        <f>(H24-G24)/(H$2-G$2)</f>
        <v>0.14625420983123233</v>
      </c>
      <c r="J24" s="19">
        <f>I24/$AA24/$AF$4</f>
        <v>4.2270335139985002</v>
      </c>
      <c r="K24" s="19">
        <f t="shared" si="1"/>
        <v>4.2270335139985002</v>
      </c>
      <c r="L24" s="15">
        <v>0</v>
      </c>
      <c r="M24">
        <v>0.60585293249999994</v>
      </c>
      <c r="N24" s="6">
        <f>(M24-L24)/(M$2-L$2)</f>
        <v>6.5853579619565214E-3</v>
      </c>
      <c r="O24" s="19">
        <f>N24/$AA24/$AG$4</f>
        <v>0.37216516613739686</v>
      </c>
      <c r="P24" s="8">
        <f t="shared" si="2"/>
        <v>0.37216516613739686</v>
      </c>
      <c r="Q24">
        <v>0.54042889500000002</v>
      </c>
      <c r="R24">
        <v>0.74756160714285691</v>
      </c>
      <c r="S24">
        <f>(R24-Q24)/(R$2-Q$2)</f>
        <v>3.0460692962184835E-3</v>
      </c>
      <c r="T24" s="6">
        <f>S24/$AA24/$AH$4</f>
        <v>6.4939460493242201E-2</v>
      </c>
      <c r="U24" s="8">
        <f t="shared" si="3"/>
        <v>6.4939460493242201E-2</v>
      </c>
      <c r="V24" s="15">
        <v>0</v>
      </c>
      <c r="W24">
        <v>0</v>
      </c>
      <c r="X24" s="19">
        <f>(W24-V24)/(W$2-V$2)</f>
        <v>0</v>
      </c>
      <c r="Y24" s="6">
        <f t="shared" si="4"/>
        <v>0</v>
      </c>
      <c r="Z24" s="8">
        <f t="shared" si="5"/>
        <v>0</v>
      </c>
      <c r="AA24" s="31">
        <v>0.38410000000000011</v>
      </c>
    </row>
    <row r="25" spans="1:27" x14ac:dyDescent="0.2">
      <c r="A25" t="s">
        <v>52</v>
      </c>
      <c r="B25" s="1">
        <v>47.132354790000001</v>
      </c>
      <c r="C25" s="5">
        <v>24.973646428571421</v>
      </c>
      <c r="D25">
        <f>(C25-B25)/(C$2-B$2)</f>
        <v>-0.32586335825630264</v>
      </c>
      <c r="E25" s="6">
        <f>D25/$AA25/$AE$4</f>
        <v>-4.8754295881021452</v>
      </c>
      <c r="F25" s="16">
        <f t="shared" si="0"/>
        <v>4.8754295881021452</v>
      </c>
      <c r="G25">
        <v>17.903081490750001</v>
      </c>
      <c r="H25" s="3">
        <v>26.595907619047612</v>
      </c>
      <c r="I25">
        <f>(H25-G25)/(H$2-G$2)</f>
        <v>0.12783567835731779</v>
      </c>
      <c r="J25" s="19">
        <f>I25/$AA25/$AF$4</f>
        <v>3.8251616519762504</v>
      </c>
      <c r="K25" s="19">
        <f t="shared" si="1"/>
        <v>3.8251616519762504</v>
      </c>
      <c r="L25" s="15">
        <v>0</v>
      </c>
      <c r="M25">
        <v>0.79448492250000002</v>
      </c>
      <c r="N25" s="6">
        <f>(M25-L25)/(M$2-L$2)</f>
        <v>8.6357056793478267E-3</v>
      </c>
      <c r="O25" s="19">
        <f>N25/$AA25/$AG$4</f>
        <v>0.50527122330518415</v>
      </c>
      <c r="P25" s="8">
        <f t="shared" si="2"/>
        <v>0.50527122330518415</v>
      </c>
      <c r="Q25">
        <v>0.48914347499999999</v>
      </c>
      <c r="R25">
        <v>0.6594373809523808</v>
      </c>
      <c r="S25">
        <f>(R25-Q25)/(R$2-Q$2)</f>
        <v>2.5043221463585414E-3</v>
      </c>
      <c r="T25" s="6">
        <f>S25/$AA25/$AH$4</f>
        <v>5.5275093879612436E-2</v>
      </c>
      <c r="U25" s="8">
        <f t="shared" si="3"/>
        <v>5.5275093879612436E-2</v>
      </c>
      <c r="V25" s="15">
        <v>0</v>
      </c>
      <c r="W25">
        <v>0</v>
      </c>
      <c r="X25" s="19">
        <f>(W25-V25)/(W$2-V$2)</f>
        <v>0</v>
      </c>
      <c r="Y25" s="6">
        <f t="shared" si="4"/>
        <v>0</v>
      </c>
      <c r="Z25" s="8">
        <f t="shared" si="5"/>
        <v>0</v>
      </c>
      <c r="AA25" s="31">
        <v>0.37100000000000044</v>
      </c>
    </row>
    <row r="26" spans="1:27" x14ac:dyDescent="0.2">
      <c r="A26" t="s">
        <v>53</v>
      </c>
      <c r="B26" s="1">
        <v>45.905368680000002</v>
      </c>
      <c r="C26" s="5">
        <v>20.054763749999992</v>
      </c>
      <c r="D26">
        <f>(C26-B26)/(C$2-B$2)</f>
        <v>-0.38015595485294135</v>
      </c>
      <c r="E26" s="6">
        <f>D26/$AA26/$AE$4</f>
        <v>-5.9981487532506481</v>
      </c>
      <c r="F26" s="16">
        <f t="shared" si="0"/>
        <v>5.9981487532506481</v>
      </c>
      <c r="G26">
        <v>17.201604082500001</v>
      </c>
      <c r="H26" s="3">
        <v>29.841431595238088</v>
      </c>
      <c r="I26">
        <f>(H26-G26)/(H$2-G$2)</f>
        <v>0.18587981636379539</v>
      </c>
      <c r="J26" s="19">
        <f>I26/$AA26/$AF$4</f>
        <v>5.8655402879770895</v>
      </c>
      <c r="K26" s="19">
        <f t="shared" si="1"/>
        <v>5.8655402879770895</v>
      </c>
      <c r="L26" s="15">
        <v>0</v>
      </c>
      <c r="M26">
        <v>1.0796283450000002</v>
      </c>
      <c r="N26" s="6">
        <f>(M26-L26)/(M$2-L$2)</f>
        <v>1.1735090706521741E-2</v>
      </c>
      <c r="O26" s="19">
        <f>N26/$AA26/$AG$4</f>
        <v>0.72408784557954453</v>
      </c>
      <c r="P26" s="8">
        <f t="shared" si="2"/>
        <v>0.72408784557954453</v>
      </c>
      <c r="Q26">
        <v>0.47324850750000008</v>
      </c>
      <c r="R26">
        <v>0.73027601190476177</v>
      </c>
      <c r="S26">
        <f>(R26-Q26)/(R$2-Q$2)</f>
        <v>3.7798162412464955E-3</v>
      </c>
      <c r="T26" s="6">
        <f>S26/$AA26/$AH$4</f>
        <v>8.7980830262074969E-2</v>
      </c>
      <c r="U26" s="8">
        <f t="shared" si="3"/>
        <v>8.7980830262074969E-2</v>
      </c>
      <c r="V26" s="15">
        <v>0</v>
      </c>
      <c r="W26">
        <v>0</v>
      </c>
      <c r="X26" s="19">
        <f>(W26-V26)/(W$2-V$2)</f>
        <v>0</v>
      </c>
      <c r="Y26" s="6">
        <f t="shared" si="4"/>
        <v>0</v>
      </c>
      <c r="Z26" s="8">
        <f t="shared" si="5"/>
        <v>0</v>
      </c>
      <c r="AA26" s="31">
        <v>0.35179999999999989</v>
      </c>
    </row>
    <row r="27" spans="1:27" x14ac:dyDescent="0.2">
      <c r="A27" t="s">
        <v>54</v>
      </c>
      <c r="B27" s="1">
        <v>48.866135692500002</v>
      </c>
      <c r="C27" s="5">
        <v>16.66008285714285</v>
      </c>
      <c r="D27">
        <f>(C27-B27)/(C$2-B$2)</f>
        <v>-0.47361842404936993</v>
      </c>
      <c r="E27" s="6">
        <f>D27/$AA27/$AE$4</f>
        <v>-6.8019018280946657</v>
      </c>
      <c r="F27" s="16">
        <f t="shared" si="0"/>
        <v>6.8019018280946657</v>
      </c>
      <c r="G27">
        <v>17.436928637249999</v>
      </c>
      <c r="H27" s="3">
        <v>27.7790096845238</v>
      </c>
      <c r="I27">
        <f>(H27-G27)/(H$2-G$2)</f>
        <v>0.15208942716579119</v>
      </c>
      <c r="J27" s="19">
        <f>I27/$AA27/$AF$4</f>
        <v>4.3683874263782458</v>
      </c>
      <c r="K27" s="19">
        <f t="shared" si="1"/>
        <v>4.3683874263782458</v>
      </c>
      <c r="L27" s="15">
        <v>0</v>
      </c>
      <c r="M27">
        <v>0.89415778499999998</v>
      </c>
      <c r="N27" s="6">
        <f>(M27-L27)/(M$2-L$2)</f>
        <v>9.7191063586956512E-3</v>
      </c>
      <c r="O27" s="19">
        <f>N27/$AA27/$AG$4</f>
        <v>0.54585523322212104</v>
      </c>
      <c r="P27" s="8">
        <f t="shared" si="2"/>
        <v>0.54585523322212104</v>
      </c>
      <c r="Q27">
        <v>0.50934150000000011</v>
      </c>
      <c r="R27">
        <v>0.7469154166666665</v>
      </c>
      <c r="S27">
        <f>(R27-Q27)/(R$2-Q$2)</f>
        <v>3.4937340686274467E-3</v>
      </c>
      <c r="T27" s="6">
        <f>S27/$AA27/$AH$4</f>
        <v>7.4020761896182535E-2</v>
      </c>
      <c r="U27" s="8">
        <f t="shared" si="3"/>
        <v>7.4020761896182535E-2</v>
      </c>
      <c r="V27" s="15">
        <v>0</v>
      </c>
      <c r="W27">
        <v>0</v>
      </c>
      <c r="X27" s="19">
        <f>(W27-V27)/(W$2-V$2)</f>
        <v>0</v>
      </c>
      <c r="Y27" s="6">
        <f t="shared" si="4"/>
        <v>0</v>
      </c>
      <c r="Z27" s="8">
        <f t="shared" si="5"/>
        <v>0</v>
      </c>
      <c r="AA27" s="31">
        <v>0.38650000000000073</v>
      </c>
    </row>
    <row r="28" spans="1:27" x14ac:dyDescent="0.2">
      <c r="A28" t="s">
        <v>55</v>
      </c>
      <c r="B28" s="1">
        <v>46.073100105000002</v>
      </c>
      <c r="C28" s="5">
        <v>22.59138446428571</v>
      </c>
      <c r="D28">
        <f>(C28-B28)/(C$2-B$2)</f>
        <v>-0.34531934765756311</v>
      </c>
      <c r="E28" s="6">
        <f>D28/$AA28/$AE$4</f>
        <v>-5.2072252413021305</v>
      </c>
      <c r="F28" s="16">
        <f t="shared" si="0"/>
        <v>5.2072252413021305</v>
      </c>
      <c r="G28">
        <v>17.264244305250003</v>
      </c>
      <c r="H28" s="3">
        <v>26.509075773809517</v>
      </c>
      <c r="I28">
        <f>(H28-G28)/(H$2-G$2)</f>
        <v>0.13595340394940461</v>
      </c>
      <c r="J28" s="19">
        <f>I28/$AA28/$AF$4</f>
        <v>4.1001136105466873</v>
      </c>
      <c r="K28" s="19">
        <f t="shared" si="1"/>
        <v>4.1001136105466873</v>
      </c>
      <c r="L28" s="15">
        <v>0</v>
      </c>
      <c r="M28">
        <v>1.0771694550000002</v>
      </c>
      <c r="N28" s="6">
        <f>(M28-L28)/(M$2-L$2)</f>
        <v>1.1708363641304349E-2</v>
      </c>
      <c r="O28" s="19">
        <f>N28/$AA28/$AG$4</f>
        <v>0.69044808083121767</v>
      </c>
      <c r="P28" s="8">
        <f t="shared" si="2"/>
        <v>0.69044808083121767</v>
      </c>
      <c r="Q28">
        <v>0.48378660749999997</v>
      </c>
      <c r="R28">
        <v>0.72849898809523794</v>
      </c>
      <c r="S28">
        <f>(R28-Q28)/(R$2-Q$2)</f>
        <v>3.5987114793417348E-3</v>
      </c>
      <c r="T28" s="6">
        <f>S28/$AA28/$AH$4</f>
        <v>8.0056097581274105E-2</v>
      </c>
      <c r="U28" s="8">
        <f t="shared" si="3"/>
        <v>8.0056097581274105E-2</v>
      </c>
      <c r="V28" s="15">
        <v>0</v>
      </c>
      <c r="W28">
        <v>0</v>
      </c>
      <c r="X28" s="19">
        <f>(W28-V28)/(W$2-V$2)</f>
        <v>0</v>
      </c>
      <c r="Y28" s="6">
        <f t="shared" si="4"/>
        <v>0</v>
      </c>
      <c r="Z28" s="8">
        <f t="shared" si="5"/>
        <v>0</v>
      </c>
      <c r="AA28" s="31">
        <v>0.36810000000000009</v>
      </c>
    </row>
    <row r="29" spans="1:27" x14ac:dyDescent="0.2">
      <c r="A29" t="s">
        <v>56</v>
      </c>
      <c r="B29" s="1">
        <v>47.991122122500009</v>
      </c>
      <c r="C29" s="5">
        <v>17.667009166666663</v>
      </c>
      <c r="D29">
        <f>(C29-B29)/(C$2-B$2)</f>
        <v>-0.44594283758578451</v>
      </c>
      <c r="E29" s="6">
        <f>D29/$AA29/$AE$4</f>
        <v>-6.5727958998021725</v>
      </c>
      <c r="F29" s="16">
        <f t="shared" si="0"/>
        <v>6.5727958998021725</v>
      </c>
      <c r="G29">
        <v>17.625841643249998</v>
      </c>
      <c r="H29" s="3">
        <v>27.403904190476187</v>
      </c>
      <c r="I29">
        <f>(H29-G29)/(H$2-G$2)</f>
        <v>0.14379503745920866</v>
      </c>
      <c r="J29" s="19">
        <f>I29/$AA29/$AF$4</f>
        <v>4.2387246463404669</v>
      </c>
      <c r="K29" s="19">
        <f t="shared" si="1"/>
        <v>4.2387246463404669</v>
      </c>
      <c r="L29" s="15">
        <v>0</v>
      </c>
      <c r="M29">
        <v>0.803881395</v>
      </c>
      <c r="N29" s="6">
        <f>(M29-L29)/(M$2-L$2)</f>
        <v>8.7378412499999995E-3</v>
      </c>
      <c r="O29" s="19">
        <f>N29/$AA29/$AG$4</f>
        <v>0.50364494143387128</v>
      </c>
      <c r="P29" s="8">
        <f t="shared" si="2"/>
        <v>0.50364494143387128</v>
      </c>
      <c r="Q29">
        <v>0.52400702250000009</v>
      </c>
      <c r="R29">
        <v>0.73003369047619038</v>
      </c>
      <c r="S29">
        <f>(R29-Q29)/(R$2-Q$2)</f>
        <v>3.0298039408263276E-3</v>
      </c>
      <c r="T29" s="6">
        <f>S29/$AA29/$AH$4</f>
        <v>6.5879063192727932E-2</v>
      </c>
      <c r="U29" s="8">
        <f t="shared" si="3"/>
        <v>6.5879063192727932E-2</v>
      </c>
      <c r="V29" s="15">
        <v>0</v>
      </c>
      <c r="W29">
        <v>0</v>
      </c>
      <c r="X29" s="19">
        <f>(W29-V29)/(W$2-V$2)</f>
        <v>0</v>
      </c>
      <c r="Y29" s="6">
        <f t="shared" si="4"/>
        <v>0</v>
      </c>
      <c r="Z29" s="8">
        <f t="shared" si="5"/>
        <v>0</v>
      </c>
      <c r="AA29" s="31">
        <v>0.37659999999999982</v>
      </c>
    </row>
    <row r="30" spans="1:27" x14ac:dyDescent="0.2">
      <c r="A30" t="s">
        <v>57</v>
      </c>
      <c r="B30" s="1">
        <v>46.710479520000007</v>
      </c>
      <c r="C30" s="5">
        <v>19.427716666666662</v>
      </c>
      <c r="D30">
        <f>(C30-B30)/(C$2-B$2)</f>
        <v>-0.40121710078431388</v>
      </c>
      <c r="E30" s="6">
        <f>D30/$AA30/$AE$4</f>
        <v>-5.6596029986536633</v>
      </c>
      <c r="F30" s="16">
        <f t="shared" si="0"/>
        <v>5.6596029986536633</v>
      </c>
      <c r="G30">
        <v>18.661236313500002</v>
      </c>
      <c r="H30" s="3">
        <v>29.844711011904757</v>
      </c>
      <c r="I30">
        <f>(H30-G30)/(H$2-G$2)</f>
        <v>0.16446286321183462</v>
      </c>
      <c r="J30" s="19">
        <f>I30/$AA30/$AF$4</f>
        <v>4.6397516258831581</v>
      </c>
      <c r="K30" s="19">
        <f t="shared" si="1"/>
        <v>4.6397516258831581</v>
      </c>
      <c r="L30" s="15">
        <v>0</v>
      </c>
      <c r="M30">
        <v>0</v>
      </c>
      <c r="N30" s="6">
        <f>(M30-L30)/(M$2-L$2)</f>
        <v>0</v>
      </c>
      <c r="O30" s="19">
        <f>N30/$AA30/$AG$4</f>
        <v>0</v>
      </c>
      <c r="P30" s="8">
        <f t="shared" si="2"/>
        <v>0</v>
      </c>
      <c r="Q30">
        <v>0.49537851750000006</v>
      </c>
      <c r="R30">
        <v>0.68383107142857125</v>
      </c>
      <c r="S30">
        <f>(R30-Q30)/(R$2-Q$2)</f>
        <v>2.7713610871848704E-3</v>
      </c>
      <c r="T30" s="6">
        <f>S30/$AA30/$AH$4</f>
        <v>5.7671544500875756E-2</v>
      </c>
      <c r="U30" s="8">
        <f t="shared" si="3"/>
        <v>5.7671544500875756E-2</v>
      </c>
      <c r="V30" s="15">
        <v>0</v>
      </c>
      <c r="W30">
        <v>0</v>
      </c>
      <c r="X30" s="19">
        <f>(W30-V30)/(W$2-V$2)</f>
        <v>0</v>
      </c>
      <c r="Y30" s="6">
        <f t="shared" si="4"/>
        <v>0</v>
      </c>
      <c r="Z30" s="8">
        <f t="shared" si="5"/>
        <v>0</v>
      </c>
      <c r="AA30" s="31">
        <v>0.39349999999999952</v>
      </c>
    </row>
    <row r="31" spans="1:27" x14ac:dyDescent="0.2">
      <c r="A31" t="s">
        <v>58</v>
      </c>
      <c r="B31" s="1">
        <v>50.451856290000002</v>
      </c>
      <c r="C31" s="5">
        <v>17.636718988095232</v>
      </c>
      <c r="D31">
        <f>(C31-B31)/(C$2-B$2)</f>
        <v>-0.48257554855742307</v>
      </c>
      <c r="E31" s="6">
        <f>D31/$AA31/$AE$4</f>
        <v>-7.3127321043669218</v>
      </c>
      <c r="F31" s="16">
        <f t="shared" si="0"/>
        <v>7.3127321043669218</v>
      </c>
      <c r="G31">
        <v>18.487050302250001</v>
      </c>
      <c r="H31" s="3">
        <v>31.046051803571419</v>
      </c>
      <c r="I31">
        <f>(H31-G31)/(H$2-G$2)</f>
        <v>0.18469119854884439</v>
      </c>
      <c r="J31" s="19">
        <f>I31/$AA31/$AF$4</f>
        <v>5.5973298872759818</v>
      </c>
      <c r="K31" s="19">
        <f t="shared" si="1"/>
        <v>5.5973298872759818</v>
      </c>
      <c r="L31" s="15">
        <v>0</v>
      </c>
      <c r="M31">
        <v>0</v>
      </c>
      <c r="N31" s="6">
        <f>(M31-L31)/(M$2-L$2)</f>
        <v>0</v>
      </c>
      <c r="O31" s="19">
        <f>N31/$AA31/$AG$4</f>
        <v>0</v>
      </c>
      <c r="P31" s="8">
        <f t="shared" si="2"/>
        <v>0</v>
      </c>
      <c r="Q31">
        <v>0.48141553500000006</v>
      </c>
      <c r="R31">
        <v>0.65434863095238083</v>
      </c>
      <c r="S31">
        <f>(R31-Q31)/(R$2-Q$2)</f>
        <v>2.5431337640055996E-3</v>
      </c>
      <c r="T31" s="6">
        <f>S31/$AA31/$AH$4</f>
        <v>5.6851966250388068E-2</v>
      </c>
      <c r="U31" s="8">
        <f t="shared" si="3"/>
        <v>5.6851966250388068E-2</v>
      </c>
      <c r="V31" s="15">
        <v>0</v>
      </c>
      <c r="W31">
        <v>0</v>
      </c>
      <c r="X31" s="19">
        <f>(W31-V31)/(W$2-V$2)</f>
        <v>0</v>
      </c>
      <c r="Y31" s="6">
        <f t="shared" si="4"/>
        <v>0</v>
      </c>
      <c r="Z31" s="8">
        <f t="shared" si="5"/>
        <v>0</v>
      </c>
      <c r="AA31" s="31">
        <v>0.36630000000000074</v>
      </c>
    </row>
    <row r="32" spans="1:27" x14ac:dyDescent="0.2">
      <c r="A32" t="s">
        <v>59</v>
      </c>
      <c r="B32" s="1">
        <v>46.464414884999997</v>
      </c>
      <c r="C32" s="5">
        <v>20.437793154761902</v>
      </c>
      <c r="D32">
        <f>(C32-B32)/(C$2-B$2)</f>
        <v>-0.38274443720938373</v>
      </c>
      <c r="E32" s="6">
        <f>D32/$AA32/$AE$4</f>
        <v>-3.4788222313052897</v>
      </c>
      <c r="F32" s="16">
        <f t="shared" si="0"/>
        <v>3.4788222313052897</v>
      </c>
      <c r="G32">
        <v>18.14684530725</v>
      </c>
      <c r="H32" s="3">
        <v>30.78923955357142</v>
      </c>
      <c r="I32">
        <f>(H32-G32)/(H$2-G$2)</f>
        <v>0.18591756244590324</v>
      </c>
      <c r="J32" s="19">
        <f>I32/$AA32/$AF$4</f>
        <v>3.3795908003159063</v>
      </c>
      <c r="K32" s="19">
        <f t="shared" si="1"/>
        <v>3.3795908003159063</v>
      </c>
      <c r="L32" s="15">
        <v>0</v>
      </c>
      <c r="M32">
        <v>0</v>
      </c>
      <c r="N32" s="6">
        <f>(M32-L32)/(M$2-L$2)</f>
        <v>0</v>
      </c>
      <c r="O32" s="19">
        <f>N32/$AA32/$AG$4</f>
        <v>0</v>
      </c>
      <c r="P32" s="8">
        <f t="shared" si="2"/>
        <v>0</v>
      </c>
      <c r="Q32">
        <v>0.46332513000000008</v>
      </c>
      <c r="R32">
        <v>0.68593119047619022</v>
      </c>
      <c r="S32">
        <f>(R32-Q32)/(R$2-Q$2)</f>
        <v>3.273618536414561E-3</v>
      </c>
      <c r="T32" s="6">
        <f>S32/$AA32/$AH$4</f>
        <v>4.3894828399151736E-2</v>
      </c>
      <c r="U32" s="8">
        <f t="shared" si="3"/>
        <v>4.3894828399151736E-2</v>
      </c>
      <c r="V32" s="15">
        <v>0</v>
      </c>
      <c r="W32">
        <v>0</v>
      </c>
      <c r="X32" s="19">
        <f>(W32-V32)/(W$2-V$2)</f>
        <v>0</v>
      </c>
      <c r="Y32" s="6">
        <f t="shared" si="4"/>
        <v>0</v>
      </c>
      <c r="Z32" s="8">
        <f t="shared" si="5"/>
        <v>0</v>
      </c>
      <c r="AA32" s="31">
        <v>0.61069999999999958</v>
      </c>
    </row>
    <row r="33" spans="1:27" x14ac:dyDescent="0.2">
      <c r="A33" t="s">
        <v>60</v>
      </c>
      <c r="B33" s="1">
        <v>51.277252972500001</v>
      </c>
      <c r="C33" s="5">
        <v>17.919184999999999</v>
      </c>
      <c r="D33">
        <f>(C33-B33)/(C$2-B$2)</f>
        <v>-0.49055982312500002</v>
      </c>
      <c r="E33" s="6">
        <f>D33/$AA33/$AE$4</f>
        <v>-6.5883678713897114</v>
      </c>
      <c r="F33" s="16">
        <f t="shared" si="0"/>
        <v>6.5883678713897114</v>
      </c>
      <c r="G33">
        <v>16.010333349749999</v>
      </c>
      <c r="H33" s="3">
        <v>25.91051761309523</v>
      </c>
      <c r="I33">
        <f>(H33-G33)/(H$2-G$2)</f>
        <v>0.14559094504919456</v>
      </c>
      <c r="J33" s="19">
        <f>I33/$AA33/$AF$4</f>
        <v>3.9105746648513611</v>
      </c>
      <c r="K33" s="19">
        <f t="shared" si="1"/>
        <v>3.9105746648513611</v>
      </c>
      <c r="L33" s="15">
        <v>0</v>
      </c>
      <c r="M33">
        <v>0.53515984500000002</v>
      </c>
      <c r="N33" s="6">
        <f>(M33-L33)/(M$2-L$2)</f>
        <v>5.8169548369565224E-3</v>
      </c>
      <c r="O33" s="19">
        <f>N33/$AA33/$AG$4</f>
        <v>0.30551386786146517</v>
      </c>
      <c r="P33" s="8">
        <f t="shared" si="2"/>
        <v>0.30551386786146517</v>
      </c>
      <c r="Q33">
        <v>0.48343533750000001</v>
      </c>
      <c r="R33">
        <v>0.94788065476190453</v>
      </c>
      <c r="S33">
        <f>(R33-Q33)/(R$2-Q$2)</f>
        <v>6.8300781950280075E-3</v>
      </c>
      <c r="T33" s="6">
        <f>S33/$AA33/$AH$4</f>
        <v>0.13532357884780788</v>
      </c>
      <c r="U33" s="8">
        <f t="shared" si="3"/>
        <v>0.13532357884780788</v>
      </c>
      <c r="V33" s="15">
        <v>0</v>
      </c>
      <c r="W33">
        <v>9.6160162500000007E-2</v>
      </c>
      <c r="X33" s="19">
        <f>(W33-V33)/(W$2-V$2)</f>
        <v>1.0452191576086956E-3</v>
      </c>
      <c r="Y33" s="6">
        <f t="shared" si="4"/>
        <v>1.3163165324778387E-2</v>
      </c>
      <c r="Z33" s="8">
        <f t="shared" si="5"/>
        <v>1.3163165324778387E-2</v>
      </c>
      <c r="AA33" s="31">
        <v>0.41329999999999956</v>
      </c>
    </row>
    <row r="34" spans="1:27" x14ac:dyDescent="0.2">
      <c r="A34" t="s">
        <v>61</v>
      </c>
      <c r="B34" s="1">
        <v>53.474885910000005</v>
      </c>
      <c r="C34" s="5">
        <v>17.931220297619046</v>
      </c>
      <c r="D34">
        <f>(C34-B34)/(C$2-B$2)</f>
        <v>-0.52270096488795537</v>
      </c>
      <c r="E34" s="6">
        <f>D34/$AA34/$AE$4</f>
        <v>-7.4547269277662283</v>
      </c>
      <c r="F34" s="16">
        <f t="shared" si="0"/>
        <v>7.4547269277662283</v>
      </c>
      <c r="G34">
        <v>16.27845774075</v>
      </c>
      <c r="H34" s="3">
        <v>24.832478041666661</v>
      </c>
      <c r="I34">
        <f>(H34-G34)/(H$2-G$2)</f>
        <v>0.12579441618995091</v>
      </c>
      <c r="J34" s="19">
        <f>I34/$AA34/$AF$4</f>
        <v>3.5880637842858136</v>
      </c>
      <c r="K34" s="19">
        <f t="shared" si="1"/>
        <v>3.5880637842858136</v>
      </c>
      <c r="L34" s="15">
        <v>0</v>
      </c>
      <c r="M34">
        <v>0.61419559500000009</v>
      </c>
      <c r="N34" s="6">
        <f>(M34-L34)/(M$2-L$2)</f>
        <v>6.6760390760869578E-3</v>
      </c>
      <c r="O34" s="19">
        <f>N34/$AA34/$AG$4</f>
        <v>0.37234598932436097</v>
      </c>
      <c r="P34" s="8">
        <f t="shared" si="2"/>
        <v>0.37234598932436097</v>
      </c>
      <c r="Q34">
        <v>0.52075777499999998</v>
      </c>
      <c r="R34">
        <v>0.8826961904761903</v>
      </c>
      <c r="S34">
        <f>(R34-Q34)/(R$2-Q$2)</f>
        <v>5.3226237570027993E-3</v>
      </c>
      <c r="T34" s="6">
        <f>S34/$AA34/$AH$4</f>
        <v>0.11198662101862476</v>
      </c>
      <c r="U34" s="8">
        <f t="shared" si="3"/>
        <v>0.11198662101862476</v>
      </c>
      <c r="V34" s="15">
        <v>0</v>
      </c>
      <c r="W34">
        <v>0.10432719</v>
      </c>
      <c r="X34" s="19">
        <f>(W34-V34)/(W$2-V$2)</f>
        <v>1.1339911956521739E-3</v>
      </c>
      <c r="Y34" s="6">
        <f t="shared" si="4"/>
        <v>1.5165447539578469E-2</v>
      </c>
      <c r="Z34" s="8">
        <f t="shared" si="5"/>
        <v>1.5165447539578469E-2</v>
      </c>
      <c r="AA34" s="31">
        <v>0.38919999999999977</v>
      </c>
    </row>
    <row r="35" spans="1:27" x14ac:dyDescent="0.2">
      <c r="A35" t="s">
        <v>62</v>
      </c>
      <c r="B35" s="1">
        <v>54.2695464675</v>
      </c>
      <c r="C35" s="5">
        <v>18.939681309523806</v>
      </c>
      <c r="D35">
        <f>(C35-B35)/(C$2-B$2)</f>
        <v>-0.5195568405584734</v>
      </c>
      <c r="E35" s="6">
        <f>D35/$AA35/$AE$4</f>
        <v>-7.0632561552006745</v>
      </c>
      <c r="F35" s="16">
        <f t="shared" si="0"/>
        <v>7.0632561552006745</v>
      </c>
      <c r="G35">
        <v>15.058172106000002</v>
      </c>
      <c r="H35" s="3">
        <v>25.223697910714279</v>
      </c>
      <c r="I35">
        <f>(H35-G35)/(H$2-G$2)</f>
        <v>0.14949302653991584</v>
      </c>
      <c r="J35" s="19">
        <f>I35/$AA35/$AF$4</f>
        <v>4.064556613130442</v>
      </c>
      <c r="K35" s="19">
        <f t="shared" si="1"/>
        <v>4.064556613130442</v>
      </c>
      <c r="L35" s="15">
        <v>0</v>
      </c>
      <c r="M35">
        <v>0.65380128750000011</v>
      </c>
      <c r="N35" s="6">
        <f>(M35-L35)/(M$2-L$2)</f>
        <v>7.1065357336956535E-3</v>
      </c>
      <c r="O35" s="19">
        <f>N35/$AA35/$AG$4</f>
        <v>0.37781500850150701</v>
      </c>
      <c r="P35" s="8">
        <f t="shared" si="2"/>
        <v>0.37781500850150701</v>
      </c>
      <c r="Q35">
        <v>0.6978856725</v>
      </c>
      <c r="R35">
        <v>0.93584535714285699</v>
      </c>
      <c r="S35">
        <f>(R35-Q35)/(R$2-Q$2)</f>
        <v>3.4994071271008381E-3</v>
      </c>
      <c r="T35" s="6">
        <f>S35/$AA35/$AH$4</f>
        <v>7.0182413076004091E-2</v>
      </c>
      <c r="U35" s="8">
        <f t="shared" si="3"/>
        <v>7.0182413076004091E-2</v>
      </c>
      <c r="V35" s="15">
        <v>0</v>
      </c>
      <c r="W35">
        <v>9.6599249999999998E-2</v>
      </c>
      <c r="X35" s="19">
        <f>(W35-V35)/(W$2-V$2)</f>
        <v>1.049991847826087E-3</v>
      </c>
      <c r="Y35" s="6">
        <f t="shared" si="4"/>
        <v>1.3385201926696804E-2</v>
      </c>
      <c r="Z35" s="8">
        <f t="shared" si="5"/>
        <v>1.3385201926696804E-2</v>
      </c>
      <c r="AA35" s="31">
        <v>0.40830000000000055</v>
      </c>
    </row>
    <row r="36" spans="1:27" x14ac:dyDescent="0.2">
      <c r="A36" t="s">
        <v>63</v>
      </c>
      <c r="B36" s="1">
        <v>54.658314539999999</v>
      </c>
      <c r="C36" s="5">
        <v>19.121745476190469</v>
      </c>
      <c r="D36">
        <f>(C36-B36)/(C$2-B$2)</f>
        <v>-0.52259660387955187</v>
      </c>
      <c r="E36" s="6">
        <f>D36/$AA36/$AE$4</f>
        <v>-7.4609064787819479</v>
      </c>
      <c r="F36" s="16">
        <f t="shared" si="0"/>
        <v>7.4609064787819479</v>
      </c>
      <c r="G36">
        <v>14.831497575</v>
      </c>
      <c r="H36" s="3">
        <v>23.96856983928571</v>
      </c>
      <c r="I36">
        <f>(H36-G36)/(H$2-G$2)</f>
        <v>0.1343687097689075</v>
      </c>
      <c r="J36" s="19">
        <f>I36/$AA36/$AF$4</f>
        <v>3.8365734164769512</v>
      </c>
      <c r="K36" s="19">
        <f t="shared" si="1"/>
        <v>3.8365734164769512</v>
      </c>
      <c r="L36" s="15">
        <v>0</v>
      </c>
      <c r="M36">
        <v>0.70754559750000012</v>
      </c>
      <c r="N36" s="6">
        <f>(M36-L36)/(M$2-L$2)</f>
        <v>7.6907130163043494E-3</v>
      </c>
      <c r="O36" s="19">
        <f>N36/$AA36/$AG$4</f>
        <v>0.42937918889541182</v>
      </c>
      <c r="P36" s="8">
        <f t="shared" si="2"/>
        <v>0.42937918889541182</v>
      </c>
      <c r="Q36">
        <v>0.47070180000000006</v>
      </c>
      <c r="R36">
        <v>0.88616946428571408</v>
      </c>
      <c r="S36">
        <f>(R36-Q36)/(R$2-Q$2)</f>
        <v>6.1098185924369705E-3</v>
      </c>
      <c r="T36" s="6">
        <f>S36/$AA36/$AH$4</f>
        <v>0.12868124789464011</v>
      </c>
      <c r="U36" s="8">
        <f t="shared" si="3"/>
        <v>0.12868124789464011</v>
      </c>
      <c r="V36" s="15">
        <v>0</v>
      </c>
      <c r="W36">
        <v>7.9738289999999989E-2</v>
      </c>
      <c r="X36" s="19">
        <f>(W36-V36)/(W$2-V$2)</f>
        <v>8.6672054347826074E-4</v>
      </c>
      <c r="Y36" s="6">
        <f t="shared" si="4"/>
        <v>1.1603024634251414E-2</v>
      </c>
      <c r="Z36" s="8">
        <f t="shared" si="5"/>
        <v>1.1603024634251414E-2</v>
      </c>
      <c r="AA36" s="31">
        <v>0.38879999999999981</v>
      </c>
    </row>
    <row r="37" spans="1:27" x14ac:dyDescent="0.2">
      <c r="A37" t="s">
        <v>64</v>
      </c>
      <c r="B37" s="1">
        <v>55.700356995</v>
      </c>
      <c r="C37" s="5">
        <v>17.233092261904758</v>
      </c>
      <c r="D37">
        <f>(C37-B37)/(C$2-B$2)</f>
        <v>-0.56569506960434179</v>
      </c>
      <c r="E37" s="6">
        <f>D37/$AA37/$AE$4</f>
        <v>-7.8994440960998276</v>
      </c>
      <c r="F37" s="16">
        <f t="shared" si="0"/>
        <v>7.8994440960998276</v>
      </c>
      <c r="G37">
        <v>16.038110025000002</v>
      </c>
      <c r="H37" s="3">
        <v>23.66980367261904</v>
      </c>
      <c r="I37">
        <f>(H37-G37)/(H$2-G$2)</f>
        <v>0.11223078893557409</v>
      </c>
      <c r="J37" s="19">
        <f>I37/$AA37/$AF$4</f>
        <v>3.1343428883780207</v>
      </c>
      <c r="K37" s="19">
        <f t="shared" si="1"/>
        <v>3.1343428883780207</v>
      </c>
      <c r="L37" s="15">
        <v>0</v>
      </c>
      <c r="M37">
        <v>0.54288778500000001</v>
      </c>
      <c r="N37" s="6">
        <f>(M37-L37)/(M$2-L$2)</f>
        <v>5.9009541847826084E-3</v>
      </c>
      <c r="O37" s="19">
        <f>N37/$AA37/$AG$4</f>
        <v>0.32224467657504979</v>
      </c>
      <c r="P37" s="8">
        <f t="shared" si="2"/>
        <v>0.32224467657504979</v>
      </c>
      <c r="Q37">
        <v>0.53208623249999998</v>
      </c>
      <c r="R37">
        <v>0.85515232142857123</v>
      </c>
      <c r="S37">
        <f>(R37-Q37)/(R$2-Q$2)</f>
        <v>4.7509718960084008E-3</v>
      </c>
      <c r="T37" s="6">
        <f>S37/$AA37/$AH$4</f>
        <v>9.7872015689452821E-2</v>
      </c>
      <c r="U37" s="8">
        <f t="shared" si="3"/>
        <v>9.7872015689452821E-2</v>
      </c>
      <c r="V37" s="15">
        <v>0</v>
      </c>
      <c r="W37">
        <v>0.11969525250000002</v>
      </c>
      <c r="X37" s="19">
        <f>(W37-V37)/(W$2-V$2)</f>
        <v>1.3010353532608696E-3</v>
      </c>
      <c r="Y37" s="6">
        <f t="shared" si="4"/>
        <v>1.7036106440964292E-2</v>
      </c>
      <c r="Z37" s="8">
        <f t="shared" si="5"/>
        <v>1.7036106440964292E-2</v>
      </c>
      <c r="AA37" s="31">
        <v>0.39749999999999996</v>
      </c>
    </row>
    <row r="38" spans="1:27" x14ac:dyDescent="0.2">
      <c r="A38" t="s">
        <v>65</v>
      </c>
      <c r="B38" s="1">
        <v>51.098807812500006</v>
      </c>
      <c r="C38" s="5">
        <v>16.709193333333328</v>
      </c>
      <c r="D38">
        <f>(C38-B38)/(C$2-B$2)</f>
        <v>-0.5057296246936277</v>
      </c>
      <c r="E38" s="6">
        <f>D38/$AA38/$AE$4</f>
        <v>-7.039057522787453</v>
      </c>
      <c r="F38" s="16">
        <f t="shared" si="0"/>
        <v>7.039057522787453</v>
      </c>
      <c r="G38">
        <v>15.773682750750002</v>
      </c>
      <c r="H38" s="3">
        <v>23.133820982142854</v>
      </c>
      <c r="I38">
        <f>(H38-G38)/(H$2-G$2)</f>
        <v>0.10823732693224783</v>
      </c>
      <c r="J38" s="19">
        <f>I38/$AA38/$AF$4</f>
        <v>3.0129611450984819</v>
      </c>
      <c r="K38" s="19">
        <f t="shared" si="1"/>
        <v>3.0129611450984819</v>
      </c>
      <c r="L38" s="15">
        <v>0</v>
      </c>
      <c r="M38">
        <v>0.63175909500000005</v>
      </c>
      <c r="N38" s="6">
        <f>(M38-L38)/(M$2-L$2)</f>
        <v>6.8669466847826096E-3</v>
      </c>
      <c r="O38" s="19">
        <f>N38/$AA38/$AG$4</f>
        <v>0.373774068405541</v>
      </c>
      <c r="P38" s="8">
        <f t="shared" si="2"/>
        <v>0.373774068405541</v>
      </c>
      <c r="Q38">
        <v>0.49599324</v>
      </c>
      <c r="R38">
        <v>0.83487809523809486</v>
      </c>
      <c r="S38">
        <f>(R38-Q38)/(R$2-Q$2)</f>
        <v>4.9836008123249247E-3</v>
      </c>
      <c r="T38" s="6">
        <f>S38/$AA38/$AH$4</f>
        <v>0.10232960616875457</v>
      </c>
      <c r="U38" s="8">
        <f t="shared" si="3"/>
        <v>0.10232960616875457</v>
      </c>
      <c r="V38" s="15">
        <v>0</v>
      </c>
      <c r="W38">
        <v>0.1033611975</v>
      </c>
      <c r="X38" s="19">
        <f>(W38-V38)/(W$2-V$2)</f>
        <v>1.1234912771739131E-3</v>
      </c>
      <c r="Y38" s="6">
        <f t="shared" si="4"/>
        <v>1.4663341030434403E-2</v>
      </c>
      <c r="Z38" s="8">
        <f t="shared" si="5"/>
        <v>1.4663341030434403E-2</v>
      </c>
      <c r="AA38" s="31">
        <v>0.3987999999999996</v>
      </c>
    </row>
    <row r="39" spans="1:27" x14ac:dyDescent="0.2">
      <c r="A39" t="s">
        <v>66</v>
      </c>
      <c r="B39" s="1">
        <v>48.118281862500005</v>
      </c>
      <c r="C39" s="5">
        <v>17.202398214285711</v>
      </c>
      <c r="D39">
        <f>(C39-B39)/(C$2-B$2)</f>
        <v>-0.45464534776785726</v>
      </c>
      <c r="E39" s="6">
        <f>D39/$AA39/$AE$4</f>
        <v>-6.7368402294783021</v>
      </c>
      <c r="F39" s="16">
        <f t="shared" si="0"/>
        <v>6.7368402294783021</v>
      </c>
      <c r="G39">
        <v>18.014600934000001</v>
      </c>
      <c r="H39" s="3">
        <v>27.849428291666662</v>
      </c>
      <c r="I39">
        <f>(H39-G39)/(H$2-G$2)</f>
        <v>0.14462981408333325</v>
      </c>
      <c r="J39" s="19">
        <f>I39/$AA39/$AF$4</f>
        <v>4.2860938607852299</v>
      </c>
      <c r="K39" s="19">
        <f t="shared" si="1"/>
        <v>4.2860938607852299</v>
      </c>
      <c r="L39" s="15">
        <v>0</v>
      </c>
      <c r="M39">
        <v>0.63948703500000004</v>
      </c>
      <c r="N39" s="6">
        <f>(M39-L39)/(M$2-L$2)</f>
        <v>6.9509460326086956E-3</v>
      </c>
      <c r="O39" s="19">
        <f>N39/$AA39/$AG$4</f>
        <v>0.40278824301005989</v>
      </c>
      <c r="P39" s="8">
        <f t="shared" si="2"/>
        <v>0.40278824301005989</v>
      </c>
      <c r="Q39">
        <v>0.49713486750000008</v>
      </c>
      <c r="R39">
        <v>0.65846809523809502</v>
      </c>
      <c r="S39">
        <f>(R39-Q39)/(R$2-Q$2)</f>
        <v>2.3725474667366901E-3</v>
      </c>
      <c r="T39" s="6">
        <f>S39/$AA39/$AH$4</f>
        <v>5.1863323208839289E-2</v>
      </c>
      <c r="U39" s="8">
        <f t="shared" si="3"/>
        <v>5.1863323208839289E-2</v>
      </c>
      <c r="V39" s="15">
        <v>0</v>
      </c>
      <c r="W39">
        <v>0</v>
      </c>
      <c r="X39" s="19">
        <f>(W39-V39)/(W$2-V$2)</f>
        <v>0</v>
      </c>
      <c r="Y39" s="6">
        <f t="shared" si="4"/>
        <v>0</v>
      </c>
      <c r="Z39" s="8">
        <f t="shared" si="5"/>
        <v>0</v>
      </c>
      <c r="AA39" s="31">
        <v>0.37460000000000004</v>
      </c>
    </row>
    <row r="40" spans="1:27" x14ac:dyDescent="0.2">
      <c r="A40" t="s">
        <v>67</v>
      </c>
      <c r="B40" s="1">
        <v>47.0528799525</v>
      </c>
      <c r="C40" s="5">
        <v>17.164111428571424</v>
      </c>
      <c r="D40">
        <f>(C40-B40)/(C$2-B$2)</f>
        <v>-0.43954071358718494</v>
      </c>
      <c r="E40" s="6">
        <f>D40/$AA40/$AE$4</f>
        <v>-6.9967834203249026</v>
      </c>
      <c r="F40" s="16">
        <f t="shared" si="0"/>
        <v>6.9967834203249026</v>
      </c>
      <c r="G40">
        <v>18.381467321999999</v>
      </c>
      <c r="H40" s="3">
        <v>28.221585541666663</v>
      </c>
      <c r="I40">
        <f>(H40-G40)/(H$2-G$2)</f>
        <v>0.14470762087745093</v>
      </c>
      <c r="J40" s="19">
        <f>I40/$AA40/$AF$4</f>
        <v>4.6069243257960846</v>
      </c>
      <c r="K40" s="19">
        <f t="shared" si="1"/>
        <v>4.6069243257960846</v>
      </c>
      <c r="L40" s="15">
        <v>0</v>
      </c>
      <c r="M40">
        <v>0.72598727250000006</v>
      </c>
      <c r="N40" s="6">
        <f>(M40-L40)/(M$2-L$2)</f>
        <v>7.8911660054347826E-3</v>
      </c>
      <c r="O40" s="19">
        <f>N40/$AA40/$AG$4</f>
        <v>0.49123564682930543</v>
      </c>
      <c r="P40" s="8">
        <f t="shared" si="2"/>
        <v>0.49123564682930543</v>
      </c>
      <c r="Q40">
        <v>0.49704704999999999</v>
      </c>
      <c r="R40">
        <v>0.68399261904761888</v>
      </c>
      <c r="S40">
        <f>(R40-Q40)/(R$2-Q$2)</f>
        <v>2.7491995448179246E-3</v>
      </c>
      <c r="T40" s="6">
        <f>S40/$AA40/$AH$4</f>
        <v>6.4560594416384162E-2</v>
      </c>
      <c r="U40" s="8">
        <f t="shared" si="3"/>
        <v>6.4560594416384162E-2</v>
      </c>
      <c r="V40" s="15">
        <v>0</v>
      </c>
      <c r="W40">
        <v>0</v>
      </c>
      <c r="X40" s="19">
        <f>(W40-V40)/(W$2-V$2)</f>
        <v>0</v>
      </c>
      <c r="Y40" s="6">
        <f t="shared" si="4"/>
        <v>0</v>
      </c>
      <c r="Z40" s="8">
        <f t="shared" si="5"/>
        <v>0</v>
      </c>
      <c r="AA40" s="31">
        <v>0.34870000000000001</v>
      </c>
    </row>
    <row r="41" spans="1:27" x14ac:dyDescent="0.2">
      <c r="A41" t="s">
        <v>68</v>
      </c>
      <c r="B41" s="1">
        <v>45.015777405000001</v>
      </c>
      <c r="C41" s="5">
        <v>16.409037857142856</v>
      </c>
      <c r="D41">
        <f>(C41-B41)/(C$2-B$2)</f>
        <v>-0.42068734629201687</v>
      </c>
      <c r="E41" s="6">
        <f>D41/$AA41/$AE$4</f>
        <v>-6.4954885844726133</v>
      </c>
      <c r="F41" s="16">
        <f t="shared" si="0"/>
        <v>6.4954885844726133</v>
      </c>
      <c r="G41">
        <v>18.84654002025</v>
      </c>
      <c r="H41" s="3">
        <v>28.543566101190468</v>
      </c>
      <c r="I41">
        <f>(H41-G41)/(H$2-G$2)</f>
        <v>0.14260332471971277</v>
      </c>
      <c r="J41" s="19">
        <f>I41/$AA41/$AF$4</f>
        <v>4.4035443913774346</v>
      </c>
      <c r="K41" s="19">
        <f t="shared" si="1"/>
        <v>4.4035443913774346</v>
      </c>
      <c r="L41" s="15">
        <v>0</v>
      </c>
      <c r="M41">
        <v>0.53472075750000003</v>
      </c>
      <c r="N41" s="6">
        <f>(M41-L41)/(M$2-L$2)</f>
        <v>5.8121821467391312E-3</v>
      </c>
      <c r="O41" s="19">
        <f>N41/$AA41/$AG$4</f>
        <v>0.35094653852925262</v>
      </c>
      <c r="P41" s="8">
        <f t="shared" si="2"/>
        <v>0.35094653852925262</v>
      </c>
      <c r="Q41">
        <v>0.51961614750000007</v>
      </c>
      <c r="R41">
        <v>0.67744994047619034</v>
      </c>
      <c r="S41">
        <f>(R41-Q41)/(R$2-Q$2)</f>
        <v>2.3210851908263275E-3</v>
      </c>
      <c r="T41" s="6">
        <f>S41/$AA41/$AH$4</f>
        <v>5.2869522780127104E-2</v>
      </c>
      <c r="U41" s="8">
        <f t="shared" si="3"/>
        <v>5.2869522780127104E-2</v>
      </c>
      <c r="V41" s="15">
        <v>0</v>
      </c>
      <c r="W41">
        <v>0</v>
      </c>
      <c r="X41" s="19">
        <f>(W41-V41)/(W$2-V$2)</f>
        <v>0</v>
      </c>
      <c r="Y41" s="6">
        <f t="shared" si="4"/>
        <v>0</v>
      </c>
      <c r="Z41" s="8">
        <f t="shared" si="5"/>
        <v>0</v>
      </c>
      <c r="AA41" s="31">
        <v>0.35949999999999971</v>
      </c>
    </row>
    <row r="42" spans="1:27" x14ac:dyDescent="0.2">
      <c r="A42" t="s">
        <v>69</v>
      </c>
      <c r="B42" s="1">
        <v>48.598555770000004</v>
      </c>
      <c r="C42" s="5">
        <v>19.790471845238091</v>
      </c>
      <c r="D42">
        <f>(C42-B42)/(C$2-B$2)</f>
        <v>-0.4236482930112046</v>
      </c>
      <c r="E42" s="6">
        <f>D42/$AA42/$AE$4</f>
        <v>-7.0154045526495237</v>
      </c>
      <c r="F42" s="16">
        <f t="shared" si="0"/>
        <v>7.0154045526495237</v>
      </c>
      <c r="G42">
        <v>18.5739808455</v>
      </c>
      <c r="H42" s="3">
        <v>28.664751047619038</v>
      </c>
      <c r="I42">
        <f>(H42-G42)/(H$2-G$2)</f>
        <v>0.14839367944292703</v>
      </c>
      <c r="J42" s="19">
        <f>I42/$AA42/$AF$4</f>
        <v>4.9145416035298002</v>
      </c>
      <c r="K42" s="19">
        <f t="shared" si="1"/>
        <v>4.9145416035298002</v>
      </c>
      <c r="L42" s="15">
        <v>0</v>
      </c>
      <c r="M42">
        <v>0.55983656250000002</v>
      </c>
      <c r="N42" s="6">
        <f>(M42-L42)/(M$2-L$2)</f>
        <v>6.0851800271739132E-3</v>
      </c>
      <c r="O42" s="19">
        <f>N42/$AA42/$AG$4</f>
        <v>0.39406699580382692</v>
      </c>
      <c r="P42" s="8">
        <f t="shared" si="2"/>
        <v>0.39406699580382692</v>
      </c>
      <c r="Q42">
        <v>0.49388562000000003</v>
      </c>
      <c r="R42">
        <v>0.63512446428571412</v>
      </c>
      <c r="S42">
        <f>(R42-Q42)/(R$2-Q$2)</f>
        <v>2.0770418277310898E-3</v>
      </c>
      <c r="T42" s="6">
        <f>S42/$AA42/$AH$4</f>
        <v>5.0740464300614879E-2</v>
      </c>
      <c r="U42" s="8">
        <f t="shared" si="3"/>
        <v>5.0740464300614879E-2</v>
      </c>
      <c r="V42" s="15">
        <v>0</v>
      </c>
      <c r="W42">
        <v>0</v>
      </c>
      <c r="X42" s="19">
        <f>(W42-V42)/(W$2-V$2)</f>
        <v>0</v>
      </c>
      <c r="Y42" s="6">
        <f t="shared" si="4"/>
        <v>0</v>
      </c>
      <c r="Z42" s="8">
        <f t="shared" si="5"/>
        <v>0</v>
      </c>
      <c r="AA42" s="31">
        <v>0.3351999999999995</v>
      </c>
    </row>
    <row r="43" spans="1:27" x14ac:dyDescent="0.2">
      <c r="A43" t="s">
        <v>70</v>
      </c>
      <c r="B43" s="1">
        <v>46.653222509999999</v>
      </c>
      <c r="C43" s="5">
        <v>19.486681547619042</v>
      </c>
      <c r="D43">
        <f>(C43-B43)/(C$2-B$2)</f>
        <v>-0.39950795532913169</v>
      </c>
      <c r="E43" s="6">
        <f>D43/$AA43/$AE$4</f>
        <v>-6.7280544585390398</v>
      </c>
      <c r="F43" s="16">
        <f t="shared" si="0"/>
        <v>6.7280544585390398</v>
      </c>
      <c r="G43">
        <v>18.631422272249999</v>
      </c>
      <c r="H43" s="3">
        <v>28.252029190476183</v>
      </c>
      <c r="I43">
        <f>(H43-G43)/(H$2-G$2)</f>
        <v>0.14147951350332622</v>
      </c>
      <c r="J43" s="19">
        <f>I43/$AA43/$AF$4</f>
        <v>4.7651653729359698</v>
      </c>
      <c r="K43" s="19">
        <f t="shared" si="1"/>
        <v>4.7651653729359698</v>
      </c>
      <c r="L43" s="15">
        <v>0</v>
      </c>
      <c r="M43">
        <v>0.55825584750000001</v>
      </c>
      <c r="N43" s="6">
        <f>(M43-L43)/(M$2-L$2)</f>
        <v>6.0679983423913043E-3</v>
      </c>
      <c r="O43" s="19">
        <f>N43/$AA43/$AG$4</f>
        <v>0.39963074467319354</v>
      </c>
      <c r="P43" s="8">
        <f t="shared" si="2"/>
        <v>0.39963074467319354</v>
      </c>
      <c r="Q43">
        <v>0.49590542250000003</v>
      </c>
      <c r="R43">
        <v>0.63334744047619029</v>
      </c>
      <c r="S43">
        <f>(R43-Q43)/(R$2-Q$2)</f>
        <v>2.0212061467086806E-3</v>
      </c>
      <c r="T43" s="6">
        <f>S43/$AA43/$AH$4</f>
        <v>5.0215363596403863E-2</v>
      </c>
      <c r="U43" s="8">
        <f t="shared" si="3"/>
        <v>5.0215363596403863E-2</v>
      </c>
      <c r="V43" s="15">
        <v>0</v>
      </c>
      <c r="W43">
        <v>0</v>
      </c>
      <c r="X43" s="19">
        <f>(W43-V43)/(W$2-V$2)</f>
        <v>0</v>
      </c>
      <c r="Y43" s="6">
        <f t="shared" si="4"/>
        <v>0</v>
      </c>
      <c r="Z43" s="8">
        <f t="shared" si="5"/>
        <v>0</v>
      </c>
      <c r="AA43" s="31">
        <v>0.32960000000000012</v>
      </c>
    </row>
    <row r="44" spans="1:27" x14ac:dyDescent="0.2">
      <c r="A44" t="s">
        <v>71</v>
      </c>
      <c r="B44" s="1">
        <v>49.062495622500009</v>
      </c>
      <c r="C44" s="5">
        <v>18.543566547619044</v>
      </c>
      <c r="D44">
        <f>(C44-B44)/(C$2-B$2)</f>
        <v>-0.44880778051295539</v>
      </c>
      <c r="E44" s="6">
        <f>D44/$AA44/$AE$4</f>
        <v>-6.9238952285598589</v>
      </c>
      <c r="F44" s="16">
        <f t="shared" si="0"/>
        <v>6.9238952285598589</v>
      </c>
      <c r="G44">
        <v>19.249587218249999</v>
      </c>
      <c r="H44" s="3">
        <v>28.546005470238089</v>
      </c>
      <c r="I44">
        <f>(H44-G44)/(H$2-G$2)</f>
        <v>0.1367120331174719</v>
      </c>
      <c r="J44" s="19">
        <f>I44/$AA44/$AF$4</f>
        <v>4.2181032435831218</v>
      </c>
      <c r="K44" s="19">
        <f t="shared" si="1"/>
        <v>4.2181032435831218</v>
      </c>
      <c r="L44" s="15">
        <v>0</v>
      </c>
      <c r="M44">
        <v>0.47263378500000003</v>
      </c>
      <c r="N44" s="6">
        <f>(M44-L44)/(M$2-L$2)</f>
        <v>5.1373237500000005E-3</v>
      </c>
      <c r="O44" s="19">
        <f>N44/$AA44/$AG$4</f>
        <v>0.3099391361818476</v>
      </c>
      <c r="P44" s="8">
        <f t="shared" si="2"/>
        <v>0.3099391361818476</v>
      </c>
      <c r="Q44">
        <v>0.52910043750000002</v>
      </c>
      <c r="R44">
        <v>0.64901755952380946</v>
      </c>
      <c r="S44">
        <f>(R44-Q44)/(R$2-Q$2)</f>
        <v>1.763487088585433E-3</v>
      </c>
      <c r="T44" s="6">
        <f>S44/$AA44/$AH$4</f>
        <v>4.0135098178097482E-2</v>
      </c>
      <c r="U44" s="8">
        <f t="shared" si="3"/>
        <v>4.0135098178097482E-2</v>
      </c>
      <c r="V44" s="15">
        <v>0</v>
      </c>
      <c r="W44">
        <v>0</v>
      </c>
      <c r="X44" s="19">
        <f>(W44-V44)/(W$2-V$2)</f>
        <v>0</v>
      </c>
      <c r="Y44" s="6">
        <f t="shared" si="4"/>
        <v>0</v>
      </c>
      <c r="Z44" s="8">
        <f t="shared" si="5"/>
        <v>0</v>
      </c>
      <c r="AA44" s="31">
        <v>0.3597999999999999</v>
      </c>
    </row>
    <row r="45" spans="1:27" x14ac:dyDescent="0.2">
      <c r="A45" t="s">
        <v>72</v>
      </c>
      <c r="B45" s="1">
        <v>48.536380979999997</v>
      </c>
      <c r="C45" s="5">
        <v>18.031864464285711</v>
      </c>
      <c r="D45">
        <f>(C45-B45)/(C$2-B$2)</f>
        <v>-0.44859583111344536</v>
      </c>
      <c r="E45" s="6">
        <f>D45/$AA45/$AE$4</f>
        <v>-6.8842715681098605</v>
      </c>
      <c r="F45" s="16">
        <f t="shared" si="0"/>
        <v>6.8842715681098605</v>
      </c>
      <c r="G45">
        <v>18.40764571875</v>
      </c>
      <c r="H45" s="3">
        <v>29.196614273809519</v>
      </c>
      <c r="I45">
        <f>(H45-G45)/(H$2-G$2)</f>
        <v>0.15866130228028705</v>
      </c>
      <c r="J45" s="19">
        <f>I45/$AA45/$AF$4</f>
        <v>4.8696094142560193</v>
      </c>
      <c r="K45" s="19">
        <f t="shared" si="1"/>
        <v>4.8696094142560193</v>
      </c>
      <c r="L45" s="15">
        <v>0</v>
      </c>
      <c r="M45">
        <v>0.67338458999999995</v>
      </c>
      <c r="N45" s="6">
        <f>(M45-L45)/(M$2-L$2)</f>
        <v>7.3193977173913035E-3</v>
      </c>
      <c r="O45" s="19">
        <f>N45/$AA45/$AG$4</f>
        <v>0.43926588869585043</v>
      </c>
      <c r="P45" s="8">
        <f t="shared" si="2"/>
        <v>0.43926588869585043</v>
      </c>
      <c r="Q45">
        <v>0.49019728500000004</v>
      </c>
      <c r="R45">
        <v>0.66323374999999984</v>
      </c>
      <c r="S45">
        <f>(R45-Q45)/(R$2-Q$2)</f>
        <v>2.5446538970588205E-3</v>
      </c>
      <c r="T45" s="6">
        <f>S45/$AA45/$AH$4</f>
        <v>5.7609408627898671E-2</v>
      </c>
      <c r="U45" s="8">
        <f t="shared" si="3"/>
        <v>5.7609408627898671E-2</v>
      </c>
      <c r="V45" s="15">
        <v>0</v>
      </c>
      <c r="W45">
        <v>0</v>
      </c>
      <c r="X45" s="19">
        <f>(W45-V45)/(W$2-V$2)</f>
        <v>0</v>
      </c>
      <c r="Y45" s="6">
        <f t="shared" si="4"/>
        <v>0</v>
      </c>
      <c r="Z45" s="8">
        <f t="shared" si="5"/>
        <v>0</v>
      </c>
      <c r="AA45" s="31">
        <v>0.36169999999999991</v>
      </c>
    </row>
    <row r="46" spans="1:27" x14ac:dyDescent="0.2">
      <c r="A46" t="s">
        <v>73</v>
      </c>
      <c r="B46" s="1">
        <v>45.47752182</v>
      </c>
      <c r="C46" s="5">
        <v>18.786938035714282</v>
      </c>
      <c r="D46">
        <f>(C46-B46)/(C$2-B$2)</f>
        <v>-0.39250858506302527</v>
      </c>
      <c r="E46" s="6">
        <f>D46/$AA46/$AE$4</f>
        <v>-6.4420905696537591</v>
      </c>
      <c r="F46" s="16">
        <f t="shared" si="0"/>
        <v>6.4420905696537591</v>
      </c>
      <c r="G46">
        <v>18.176439804750004</v>
      </c>
      <c r="H46" s="3">
        <v>29.477141714285708</v>
      </c>
      <c r="I46">
        <f>(H46-G46)/(H$2-G$2)</f>
        <v>0.16618679278728976</v>
      </c>
      <c r="J46" s="19">
        <f>I46/$AA46/$AF$4</f>
        <v>5.4549971215312896</v>
      </c>
      <c r="K46" s="19">
        <f t="shared" si="1"/>
        <v>5.4549971215312896</v>
      </c>
      <c r="L46" s="15">
        <v>0</v>
      </c>
      <c r="M46">
        <v>0.68181506999999997</v>
      </c>
      <c r="N46" s="6">
        <f>(M46-L46)/(M$2-L$2)</f>
        <v>7.411033369565217E-3</v>
      </c>
      <c r="O46" s="19">
        <f>N46/$AA46/$AG$4</f>
        <v>0.47567004988211486</v>
      </c>
      <c r="P46" s="8">
        <f t="shared" si="2"/>
        <v>0.47567004988211486</v>
      </c>
      <c r="Q46">
        <v>0.47728811250000003</v>
      </c>
      <c r="R46">
        <v>0.68375029761904749</v>
      </c>
      <c r="S46">
        <f>(R46-Q46)/(R$2-Q$2)</f>
        <v>3.0362086046918746E-3</v>
      </c>
      <c r="T46" s="6">
        <f>S46/$AA46/$AH$4</f>
        <v>7.3514195320185841E-2</v>
      </c>
      <c r="U46" s="8">
        <f t="shared" si="3"/>
        <v>7.3514195320185841E-2</v>
      </c>
      <c r="V46" s="15">
        <v>0</v>
      </c>
      <c r="W46">
        <v>0</v>
      </c>
      <c r="X46" s="19">
        <f>(W46-V46)/(W$2-V$2)</f>
        <v>0</v>
      </c>
      <c r="Y46" s="6">
        <f t="shared" si="4"/>
        <v>0</v>
      </c>
      <c r="Z46" s="8">
        <f t="shared" si="5"/>
        <v>0</v>
      </c>
      <c r="AA46" s="31">
        <v>0.3382000000000005</v>
      </c>
    </row>
    <row r="47" spans="1:27" x14ac:dyDescent="0.2">
      <c r="A47" t="s">
        <v>74</v>
      </c>
      <c r="B47" s="1">
        <v>46.380285720000003</v>
      </c>
      <c r="C47" s="5">
        <v>19.761716369047612</v>
      </c>
      <c r="D47">
        <f>(C47-B47)/(C$2-B$2)</f>
        <v>-0.39144954927871162</v>
      </c>
      <c r="E47" s="6">
        <f>D47/$AA47/$AE$4</f>
        <v>-6.3831862313973371</v>
      </c>
      <c r="F47" s="16">
        <f t="shared" si="0"/>
        <v>6.3831862313973371</v>
      </c>
      <c r="G47">
        <v>18.80616153375</v>
      </c>
      <c r="H47" s="3">
        <v>27.469444059523802</v>
      </c>
      <c r="I47">
        <f>(H47-G47)/(H$2-G$2)</f>
        <v>0.12740121361432061</v>
      </c>
      <c r="J47" s="19">
        <f>I47/$AA47/$AF$4</f>
        <v>4.1548527439743044</v>
      </c>
      <c r="K47" s="19">
        <f t="shared" si="1"/>
        <v>4.1548527439743044</v>
      </c>
      <c r="L47" s="15">
        <v>0</v>
      </c>
      <c r="M47">
        <v>0.60234023250000002</v>
      </c>
      <c r="N47" s="6">
        <f>(M47-L47)/(M$2-L$2)</f>
        <v>6.5471764402173912E-3</v>
      </c>
      <c r="O47" s="19">
        <f>N47/$AA47/$AG$4</f>
        <v>0.4175083208764882</v>
      </c>
      <c r="P47" s="8">
        <f t="shared" si="2"/>
        <v>0.4175083208764882</v>
      </c>
      <c r="Q47">
        <v>0.51329328750000003</v>
      </c>
      <c r="R47">
        <v>1.0578138095238092</v>
      </c>
      <c r="S47">
        <f>(R47-Q47)/(R$2-Q$2)</f>
        <v>8.0076547356442533E-3</v>
      </c>
      <c r="T47" s="6">
        <f>S47/$AA47/$AH$4</f>
        <v>0.19263224782765198</v>
      </c>
      <c r="U47" s="8">
        <f t="shared" si="3"/>
        <v>0.19263224782765198</v>
      </c>
      <c r="V47" s="15">
        <v>0</v>
      </c>
      <c r="W47">
        <v>0</v>
      </c>
      <c r="X47" s="19">
        <f>(W47-V47)/(W$2-V$2)</f>
        <v>0</v>
      </c>
      <c r="Y47" s="6">
        <f t="shared" si="4"/>
        <v>0</v>
      </c>
      <c r="Z47" s="8">
        <f t="shared" si="5"/>
        <v>0</v>
      </c>
      <c r="AA47" s="31">
        <v>0.34039999999999981</v>
      </c>
    </row>
    <row r="48" spans="1:27" x14ac:dyDescent="0.2">
      <c r="A48" t="s">
        <v>75</v>
      </c>
      <c r="B48" s="1">
        <v>44.293127197500006</v>
      </c>
      <c r="C48" s="5">
        <v>18.798407916666662</v>
      </c>
      <c r="D48">
        <f>(C48-B48)/(C$2-B$2)</f>
        <v>-0.37492234236519623</v>
      </c>
      <c r="E48" s="6">
        <f>D48/$AA48/$AE$4</f>
        <v>-7.0426337851657843</v>
      </c>
      <c r="F48" s="16">
        <f t="shared" si="0"/>
        <v>7.0426337851657843</v>
      </c>
      <c r="G48">
        <v>22.599974133</v>
      </c>
      <c r="H48" s="3">
        <v>31.152132047619041</v>
      </c>
      <c r="I48">
        <f>(H48-G48)/(H$2-G$2)</f>
        <v>0.12576702815616236</v>
      </c>
      <c r="J48" s="19">
        <f>I48/$AA48/$AF$4</f>
        <v>4.7247728717982032</v>
      </c>
      <c r="K48" s="19">
        <f t="shared" si="1"/>
        <v>4.7247728717982032</v>
      </c>
      <c r="L48" s="15">
        <v>0</v>
      </c>
      <c r="M48">
        <v>0</v>
      </c>
      <c r="N48" s="6">
        <f>(M48-L48)/(M$2-L$2)</f>
        <v>0</v>
      </c>
      <c r="O48" s="19">
        <f>N48/$AA48/$AG$4</f>
        <v>0</v>
      </c>
      <c r="P48" s="8">
        <f t="shared" si="2"/>
        <v>0</v>
      </c>
      <c r="Q48">
        <v>0.79430928750000007</v>
      </c>
      <c r="R48">
        <v>1.1520768452380949</v>
      </c>
      <c r="S48">
        <f>(R48-Q48)/(R$2-Q$2)</f>
        <v>5.2612876137955126E-3</v>
      </c>
      <c r="T48" s="6">
        <f>S48/$AA48/$AH$4</f>
        <v>0.14579672303117341</v>
      </c>
      <c r="U48" s="8">
        <f t="shared" si="3"/>
        <v>0.14579672303117341</v>
      </c>
      <c r="V48" s="15">
        <v>0</v>
      </c>
      <c r="W48">
        <v>0.15306590250000002</v>
      </c>
      <c r="X48" s="19">
        <f>(W48-V48)/(W$2-V$2)</f>
        <v>1.6637598097826089E-3</v>
      </c>
      <c r="Y48" s="6">
        <f t="shared" si="4"/>
        <v>2.9305661163040658E-2</v>
      </c>
      <c r="Z48" s="8">
        <f t="shared" si="5"/>
        <v>2.9305661163040658E-2</v>
      </c>
      <c r="AA48" s="31">
        <v>0.29549999999999965</v>
      </c>
    </row>
    <row r="49" spans="1:27" x14ac:dyDescent="0.2">
      <c r="A49" t="s">
        <v>76</v>
      </c>
      <c r="B49" s="1">
        <v>45.184123552499997</v>
      </c>
      <c r="C49" s="5">
        <v>20.043536190476186</v>
      </c>
      <c r="D49">
        <f>(C49-B49)/(C$2-B$2)</f>
        <v>-0.36971452002976196</v>
      </c>
      <c r="E49" s="6">
        <f>D49/$AA49/$AE$4</f>
        <v>-7.5006980635821003</v>
      </c>
      <c r="F49" s="16">
        <f t="shared" si="0"/>
        <v>7.5006980635821003</v>
      </c>
      <c r="G49">
        <v>22.925970256500001</v>
      </c>
      <c r="H49" s="3">
        <v>32.792833898809519</v>
      </c>
      <c r="I49">
        <f>(H49-G49)/(H$2-G$2)</f>
        <v>0.14510093591631645</v>
      </c>
      <c r="J49" s="19">
        <f>I49/$AA49/$AF$4</f>
        <v>5.8874298185691831</v>
      </c>
      <c r="K49" s="19">
        <f t="shared" si="1"/>
        <v>5.8874298185691831</v>
      </c>
      <c r="L49" s="15">
        <v>0</v>
      </c>
      <c r="M49">
        <v>0</v>
      </c>
      <c r="N49" s="6">
        <f>(M49-L49)/(M$2-L$2)</f>
        <v>0</v>
      </c>
      <c r="O49" s="19">
        <f>N49/$AA49/$AG$4</f>
        <v>0</v>
      </c>
      <c r="P49" s="8">
        <f t="shared" si="2"/>
        <v>0</v>
      </c>
      <c r="Q49">
        <v>0.7686665775</v>
      </c>
      <c r="R49">
        <v>1.1901213095238092</v>
      </c>
      <c r="S49">
        <f>(R49-Q49)/(R$2-Q$2)</f>
        <v>6.1978637062324888E-3</v>
      </c>
      <c r="T49" s="6">
        <f>S49/$AA49/$AH$4</f>
        <v>0.18549795792822438</v>
      </c>
      <c r="U49" s="8">
        <f t="shared" si="3"/>
        <v>0.18549795792822438</v>
      </c>
      <c r="V49" s="15">
        <v>0</v>
      </c>
      <c r="W49">
        <v>0.18599746500000003</v>
      </c>
      <c r="X49" s="19">
        <f>(W49-V49)/(W$2-V$2)</f>
        <v>2.021711576086957E-3</v>
      </c>
      <c r="Y49" s="6">
        <f t="shared" si="4"/>
        <v>3.8461080844789081E-2</v>
      </c>
      <c r="Z49" s="8">
        <f t="shared" si="5"/>
        <v>3.8461080844789081E-2</v>
      </c>
      <c r="AA49" s="31">
        <v>0.27360000000000007</v>
      </c>
    </row>
    <row r="50" spans="1:27" x14ac:dyDescent="0.2">
      <c r="A50" t="s">
        <v>77</v>
      </c>
      <c r="B50" s="1">
        <v>46.4625707175</v>
      </c>
      <c r="C50" s="5">
        <v>20.18359797619047</v>
      </c>
      <c r="D50">
        <f>(C50-B50)/(C$2-B$2)</f>
        <v>-0.38645548148984604</v>
      </c>
      <c r="E50" s="6">
        <f>D50/$AA50/$AE$4</f>
        <v>-7.7777947672537167</v>
      </c>
      <c r="F50" s="16">
        <f t="shared" si="0"/>
        <v>7.7777947672537167</v>
      </c>
      <c r="G50">
        <v>21.973826576250001</v>
      </c>
      <c r="H50" s="3">
        <v>30.925577666666658</v>
      </c>
      <c r="I50">
        <f>(H50-G50)/(H$2-G$2)</f>
        <v>0.13164339838848024</v>
      </c>
      <c r="J50" s="19">
        <f>I50/$AA50/$AF$4</f>
        <v>5.2987868002787355</v>
      </c>
      <c r="K50" s="19">
        <f t="shared" si="1"/>
        <v>5.2987868002787355</v>
      </c>
      <c r="L50" s="15">
        <v>0</v>
      </c>
      <c r="M50">
        <v>0</v>
      </c>
      <c r="N50" s="6">
        <f>(M50-L50)/(M$2-L$2)</f>
        <v>0</v>
      </c>
      <c r="O50" s="19">
        <f>N50/$AA50/$AG$4</f>
        <v>0</v>
      </c>
      <c r="P50" s="8">
        <f t="shared" si="2"/>
        <v>0</v>
      </c>
      <c r="Q50">
        <v>0.75101525999999996</v>
      </c>
      <c r="R50">
        <v>1.2956926785714282</v>
      </c>
      <c r="S50">
        <f>(R50-Q50)/(R$2-Q$2)</f>
        <v>8.0099620378151215E-3</v>
      </c>
      <c r="T50" s="6">
        <f>S50/$AA50/$AH$4</f>
        <v>0.23782056160048215</v>
      </c>
      <c r="U50" s="8">
        <f t="shared" si="3"/>
        <v>0.23782056160048215</v>
      </c>
      <c r="V50" s="15">
        <v>0</v>
      </c>
      <c r="W50">
        <v>0.17783043750000002</v>
      </c>
      <c r="X50" s="19">
        <f>(W50-V50)/(W$2-V$2)</f>
        <v>1.9329395380434785E-3</v>
      </c>
      <c r="Y50" s="6">
        <f t="shared" si="4"/>
        <v>3.647895491465282E-2</v>
      </c>
      <c r="Z50" s="8">
        <f t="shared" si="5"/>
        <v>3.647895491465282E-2</v>
      </c>
      <c r="AA50" s="31">
        <v>0.27580000000000027</v>
      </c>
    </row>
    <row r="51" spans="1:27" x14ac:dyDescent="0.2">
      <c r="A51" t="s">
        <v>78</v>
      </c>
      <c r="B51" s="1">
        <v>46.438684357500009</v>
      </c>
      <c r="C51" s="5">
        <v>26.64921833333333</v>
      </c>
      <c r="D51">
        <f>(C51-B51)/(C$2-B$2)</f>
        <v>-0.29102155917892175</v>
      </c>
      <c r="E51" s="6">
        <f>D51/$AA51/$AE$4</f>
        <v>-5.7528007062074069</v>
      </c>
      <c r="F51" s="16">
        <f t="shared" si="0"/>
        <v>5.7528007062074069</v>
      </c>
      <c r="G51">
        <v>21.137733722250001</v>
      </c>
      <c r="H51" s="3">
        <v>33.225716898809516</v>
      </c>
      <c r="I51">
        <f>(H51-G51)/(H$2-G$2)</f>
        <v>0.17776445847881639</v>
      </c>
      <c r="J51" s="19">
        <f>I51/$AA51/$AF$4</f>
        <v>7.0278009638321199</v>
      </c>
      <c r="K51" s="19">
        <f t="shared" si="1"/>
        <v>7.0278009638321199</v>
      </c>
      <c r="L51" s="15">
        <v>0</v>
      </c>
      <c r="M51">
        <v>0.27249770249999999</v>
      </c>
      <c r="N51" s="6">
        <f>(M51-L51)/(M$2-L$2)</f>
        <v>2.9619315489130436E-3</v>
      </c>
      <c r="O51" s="19">
        <f>N51/$AA51/$AG$4</f>
        <v>0.22896998516879136</v>
      </c>
      <c r="P51" s="8">
        <f t="shared" si="2"/>
        <v>0.22896998516879136</v>
      </c>
      <c r="Q51">
        <v>0.71395627500000003</v>
      </c>
      <c r="R51">
        <v>1.2121725595238093</v>
      </c>
      <c r="S51">
        <f>(R51-Q51)/(R$2-Q$2)</f>
        <v>7.3267100665266073E-3</v>
      </c>
      <c r="T51" s="6">
        <f>S51/$AA51/$AH$4</f>
        <v>0.21366092627489569</v>
      </c>
      <c r="U51" s="8">
        <f t="shared" si="3"/>
        <v>0.21366092627489569</v>
      </c>
      <c r="V51" s="15">
        <v>0</v>
      </c>
      <c r="W51">
        <v>0.1453379625</v>
      </c>
      <c r="X51" s="19">
        <f>(W51-V51)/(W$2-V$2)</f>
        <v>1.5797604619565218E-3</v>
      </c>
      <c r="Y51" s="6">
        <f t="shared" si="4"/>
        <v>2.928279429467557E-2</v>
      </c>
      <c r="Z51" s="8">
        <f t="shared" si="5"/>
        <v>2.928279429467557E-2</v>
      </c>
      <c r="AA51" s="31">
        <v>0.28079999999999927</v>
      </c>
    </row>
    <row r="52" spans="1:27" x14ac:dyDescent="0.2">
      <c r="A52" t="s">
        <v>79</v>
      </c>
      <c r="B52" s="1">
        <v>47.959859092500004</v>
      </c>
      <c r="C52" s="5">
        <v>28.235373630952374</v>
      </c>
      <c r="D52">
        <f>(C52-B52)/(C$2-B$2)</f>
        <v>-0.2900659626698181</v>
      </c>
      <c r="E52" s="6">
        <f>D52/$AA52/$AE$4</f>
        <v>-6.2771234535834193</v>
      </c>
      <c r="F52" s="16">
        <f t="shared" si="0"/>
        <v>6.2771234535834193</v>
      </c>
      <c r="G52">
        <v>21.770511500250002</v>
      </c>
      <c r="H52" s="3">
        <v>33.852448964285706</v>
      </c>
      <c r="I52">
        <f>(H52-G52)/(H$2-G$2)</f>
        <v>0.17767555094170154</v>
      </c>
      <c r="J52" s="19">
        <f>I52/$AA52/$AF$4</f>
        <v>7.6897447424555505</v>
      </c>
      <c r="K52" s="19">
        <f t="shared" si="1"/>
        <v>7.6897447424555505</v>
      </c>
      <c r="L52" s="15">
        <v>0</v>
      </c>
      <c r="M52">
        <v>0</v>
      </c>
      <c r="N52" s="6">
        <f>(M52-L52)/(M$2-L$2)</f>
        <v>0</v>
      </c>
      <c r="O52" s="19">
        <f>N52/$AA52/$AG$4</f>
        <v>0</v>
      </c>
      <c r="P52" s="8">
        <f t="shared" si="2"/>
        <v>0</v>
      </c>
      <c r="Q52">
        <v>0.78912805499999994</v>
      </c>
      <c r="R52">
        <v>1.1512691071428569</v>
      </c>
      <c r="S52">
        <f>(R52-Q52)/(R$2-Q$2)</f>
        <v>5.3256037079831911E-3</v>
      </c>
      <c r="T52" s="6">
        <f>S52/$AA52/$AH$4</f>
        <v>0.17001791316320036</v>
      </c>
      <c r="U52" s="8">
        <f t="shared" si="3"/>
        <v>0.17001791316320036</v>
      </c>
      <c r="V52" s="15">
        <v>0</v>
      </c>
      <c r="W52">
        <v>0.1760740875</v>
      </c>
      <c r="X52" s="19">
        <f>(W52-V52)/(W$2-V$2)</f>
        <v>1.913848777173913E-3</v>
      </c>
      <c r="Y52" s="6">
        <f t="shared" si="4"/>
        <v>3.8836369955959515E-2</v>
      </c>
      <c r="Z52" s="8">
        <f t="shared" si="5"/>
        <v>3.8836369955959515E-2</v>
      </c>
      <c r="AA52" s="31">
        <v>0.25649999999999995</v>
      </c>
    </row>
    <row r="53" spans="1:27" x14ac:dyDescent="0.2">
      <c r="A53" t="s">
        <v>80</v>
      </c>
      <c r="B53" s="1">
        <v>47.122694865000007</v>
      </c>
      <c r="C53" s="5">
        <v>20.674945059523804</v>
      </c>
      <c r="D53">
        <f>(C53-B53)/(C$2-B$2)</f>
        <v>-0.38893749713935594</v>
      </c>
      <c r="E53" s="6">
        <f>D53/$AA53/$AE$4</f>
        <v>-7.9196362162199367</v>
      </c>
      <c r="F53" s="16">
        <f t="shared" si="0"/>
        <v>7.9196362162199367</v>
      </c>
      <c r="G53">
        <v>21.762168837750004</v>
      </c>
      <c r="H53" s="3">
        <v>34.544567428571419</v>
      </c>
      <c r="I53">
        <f>(H53-G53)/(H$2-G$2)</f>
        <v>0.18797644986502082</v>
      </c>
      <c r="J53" s="19">
        <f>I53/$AA53/$AF$4</f>
        <v>7.6550708437295576</v>
      </c>
      <c r="K53" s="19">
        <f t="shared" si="1"/>
        <v>7.6550708437295576</v>
      </c>
      <c r="L53" s="15">
        <v>0</v>
      </c>
      <c r="M53">
        <v>0</v>
      </c>
      <c r="N53" s="6">
        <f>(M53-L53)/(M$2-L$2)</f>
        <v>0</v>
      </c>
      <c r="O53" s="19">
        <f>N53/$AA53/$AG$4</f>
        <v>0</v>
      </c>
      <c r="P53" s="8">
        <f t="shared" si="2"/>
        <v>0</v>
      </c>
      <c r="Q53">
        <v>0.76436352000000007</v>
      </c>
      <c r="R53">
        <v>1.168150833333333</v>
      </c>
      <c r="S53">
        <f>(R53-Q53)/(R$2-Q$2)</f>
        <v>5.9380487254901901E-3</v>
      </c>
      <c r="T53" s="6">
        <f>S53/$AA53/$AH$4</f>
        <v>0.17837381863581364</v>
      </c>
      <c r="U53" s="8">
        <f t="shared" si="3"/>
        <v>0.17837381863581364</v>
      </c>
      <c r="V53" s="15">
        <v>0</v>
      </c>
      <c r="W53">
        <v>0.16579944000000002</v>
      </c>
      <c r="X53" s="19">
        <f>(W53-V53)/(W$2-V$2)</f>
        <v>1.8021678260869568E-3</v>
      </c>
      <c r="Y53" s="6">
        <f t="shared" si="4"/>
        <v>3.4410244658552525E-2</v>
      </c>
      <c r="Z53" s="8">
        <f t="shared" si="5"/>
        <v>3.4410244658552525E-2</v>
      </c>
      <c r="AA53" s="31">
        <v>0.27259999999999973</v>
      </c>
    </row>
    <row r="54" spans="1:27" x14ac:dyDescent="0.2">
      <c r="A54" t="s">
        <v>81</v>
      </c>
      <c r="B54" s="1">
        <v>52.523558932500002</v>
      </c>
      <c r="C54" s="5">
        <v>22.669977380952375</v>
      </c>
      <c r="D54">
        <f>(C54-B54)/(C$2-B$2)</f>
        <v>-0.43902325811099452</v>
      </c>
      <c r="E54" s="6">
        <f>D54/$AA54/$AE$4</f>
        <v>-8.1940353574872145</v>
      </c>
      <c r="F54" s="16">
        <f t="shared" si="0"/>
        <v>8.1940353574872145</v>
      </c>
      <c r="G54">
        <v>17.66044173825</v>
      </c>
      <c r="H54" s="3">
        <v>29.079847654761895</v>
      </c>
      <c r="I54">
        <f>(H54-G54)/(H$2-G$2)</f>
        <v>0.16793243994870433</v>
      </c>
      <c r="J54" s="19">
        <f>I54/$AA54/$AF$4</f>
        <v>6.2685234715037925</v>
      </c>
      <c r="K54" s="19">
        <f t="shared" si="1"/>
        <v>6.2685234715037925</v>
      </c>
      <c r="L54" s="15">
        <v>0</v>
      </c>
      <c r="M54">
        <v>0</v>
      </c>
      <c r="N54" s="6">
        <f>(M54-L54)/(M$2-L$2)</f>
        <v>0</v>
      </c>
      <c r="O54" s="19">
        <f>N54/$AA54/$AG$4</f>
        <v>0</v>
      </c>
      <c r="P54" s="8">
        <f t="shared" si="2"/>
        <v>0</v>
      </c>
      <c r="Q54">
        <v>0.79826107499999999</v>
      </c>
      <c r="R54">
        <v>1.3978715476190473</v>
      </c>
      <c r="S54">
        <f>(R54-Q54)/(R$2-Q$2)</f>
        <v>8.8178010679271657E-3</v>
      </c>
      <c r="T54" s="6">
        <f>S54/$AA54/$AH$4</f>
        <v>0.2427909737852296</v>
      </c>
      <c r="U54" s="8">
        <f t="shared" si="3"/>
        <v>0.2427909737852296</v>
      </c>
      <c r="V54" s="15">
        <v>0</v>
      </c>
      <c r="W54">
        <v>0.16377963750000002</v>
      </c>
      <c r="X54" s="19">
        <f>(W54-V54)/(W$2-V$2)</f>
        <v>1.7802134510869567E-3</v>
      </c>
      <c r="Y54" s="6">
        <f t="shared" si="4"/>
        <v>3.1156559486886792E-2</v>
      </c>
      <c r="Z54" s="8">
        <f t="shared" si="5"/>
        <v>3.1156559486886792E-2</v>
      </c>
      <c r="AA54" s="31">
        <v>0.29739999999999966</v>
      </c>
    </row>
    <row r="55" spans="1:27" x14ac:dyDescent="0.2">
      <c r="A55" t="s">
        <v>82</v>
      </c>
      <c r="B55" s="1">
        <v>52.336332022500002</v>
      </c>
      <c r="C55" s="5">
        <v>24.719935892857137</v>
      </c>
      <c r="D55">
        <f>(C55-B55)/(C$2-B$2)</f>
        <v>-0.40612347249474801</v>
      </c>
      <c r="E55" s="6">
        <f>D55/$AA55/$AE$4</f>
        <v>-6.6872969379065825</v>
      </c>
      <c r="F55" s="16">
        <f t="shared" si="0"/>
        <v>6.6872969379065825</v>
      </c>
      <c r="G55">
        <v>18.632669280750001</v>
      </c>
      <c r="H55" s="3">
        <v>28.399368696428564</v>
      </c>
      <c r="I55">
        <f>(H55-G55)/(H$2-G$2)</f>
        <v>0.14362793258350828</v>
      </c>
      <c r="J55" s="19">
        <f>I55/$AA55/$AF$4</f>
        <v>4.7298980418970382</v>
      </c>
      <c r="K55" s="19">
        <f t="shared" si="1"/>
        <v>4.7298980418970382</v>
      </c>
      <c r="L55" s="15">
        <v>0</v>
      </c>
      <c r="M55">
        <v>0</v>
      </c>
      <c r="N55" s="6">
        <f>(M55-L55)/(M$2-L$2)</f>
        <v>0</v>
      </c>
      <c r="O55" s="19">
        <f>N55/$AA55/$AG$4</f>
        <v>0</v>
      </c>
      <c r="P55" s="8">
        <f t="shared" si="2"/>
        <v>0</v>
      </c>
      <c r="Q55">
        <v>0.78254174250000008</v>
      </c>
      <c r="R55">
        <v>1.472587321428571</v>
      </c>
      <c r="S55">
        <f>(R55-Q55)/(R$2-Q$2)</f>
        <v>1.0147729101890749E-2</v>
      </c>
      <c r="T55" s="6">
        <f>S55/$AA55/$AH$4</f>
        <v>0.24650362875977228</v>
      </c>
      <c r="U55" s="8">
        <f t="shared" si="3"/>
        <v>0.24650362875977228</v>
      </c>
      <c r="V55" s="15">
        <v>0</v>
      </c>
      <c r="W55">
        <v>0.1920568725</v>
      </c>
      <c r="X55" s="19">
        <f>(W55-V55)/(W$2-V$2)</f>
        <v>2.0875747010869567E-3</v>
      </c>
      <c r="Y55" s="6">
        <f t="shared" si="4"/>
        <v>3.223306860485952E-2</v>
      </c>
      <c r="Z55" s="8">
        <f t="shared" si="5"/>
        <v>3.223306860485952E-2</v>
      </c>
      <c r="AA55" s="31">
        <v>0.3371000000000004</v>
      </c>
    </row>
    <row r="56" spans="1:27" x14ac:dyDescent="0.2">
      <c r="A56" t="s">
        <v>83</v>
      </c>
      <c r="B56" s="1">
        <v>52.366014337499998</v>
      </c>
      <c r="C56" s="5">
        <v>25.231153333333324</v>
      </c>
      <c r="D56">
        <f>(C56-B56)/(C$2-B$2)</f>
        <v>-0.39904207359068639</v>
      </c>
      <c r="E56" s="6">
        <f>D56/$AA56/$AE$4</f>
        <v>-6.6257276663061546</v>
      </c>
      <c r="F56" s="16">
        <f t="shared" si="0"/>
        <v>6.6257276663061546</v>
      </c>
      <c r="G56">
        <v>18.365844588750001</v>
      </c>
      <c r="H56" s="3">
        <v>29.276556113095229</v>
      </c>
      <c r="I56">
        <f>(H56-G56)/(H$2-G$2)</f>
        <v>0.16045164006390042</v>
      </c>
      <c r="J56" s="19">
        <f>I56/$AA56/$AF$4</f>
        <v>5.328186361147937</v>
      </c>
      <c r="K56" s="19">
        <f t="shared" si="1"/>
        <v>5.328186361147937</v>
      </c>
      <c r="L56" s="15">
        <v>0</v>
      </c>
      <c r="M56">
        <v>0</v>
      </c>
      <c r="N56" s="6">
        <f>(M56-L56)/(M$2-L$2)</f>
        <v>0</v>
      </c>
      <c r="O56" s="19">
        <f>N56/$AA56/$AG$4</f>
        <v>0</v>
      </c>
      <c r="P56" s="8">
        <f t="shared" si="2"/>
        <v>0</v>
      </c>
      <c r="Q56">
        <v>0.78956714250000004</v>
      </c>
      <c r="R56">
        <v>1.4830879166666664</v>
      </c>
      <c r="S56">
        <f>(R56-Q56)/(R$2-Q$2)</f>
        <v>1.0198834914215681E-2</v>
      </c>
      <c r="T56" s="6">
        <f>S56/$AA56/$AH$4</f>
        <v>0.24982010687387723</v>
      </c>
      <c r="U56" s="8">
        <f t="shared" si="3"/>
        <v>0.24982010687387723</v>
      </c>
      <c r="V56" s="15">
        <v>0</v>
      </c>
      <c r="W56">
        <v>0.17554718250000004</v>
      </c>
      <c r="X56" s="19">
        <f>(W56-V56)/(W$2-V$2)</f>
        <v>1.908121548913044E-3</v>
      </c>
      <c r="Y56" s="6">
        <f t="shared" si="4"/>
        <v>2.9709000395382379E-2</v>
      </c>
      <c r="Z56" s="8">
        <f t="shared" si="5"/>
        <v>2.9709000395382379E-2</v>
      </c>
      <c r="AA56" s="31">
        <v>0.33429999999999982</v>
      </c>
    </row>
    <row r="57" spans="1:27" x14ac:dyDescent="0.2">
      <c r="A57" t="s">
        <v>84</v>
      </c>
      <c r="B57" s="1">
        <v>56.102824597500003</v>
      </c>
      <c r="C57" s="5">
        <v>24.92849386904761</v>
      </c>
      <c r="D57">
        <f>(C57-B57)/(C$2-B$2)</f>
        <v>-0.4584460401242999</v>
      </c>
      <c r="E57" s="6">
        <f>D57/$AA57/$AE$4</f>
        <v>-8.0631084401598461</v>
      </c>
      <c r="F57" s="16">
        <f t="shared" si="0"/>
        <v>8.0631084401598461</v>
      </c>
      <c r="G57">
        <v>17.288736606000001</v>
      </c>
      <c r="H57" s="3">
        <v>30.349660404761895</v>
      </c>
      <c r="I57">
        <f>(H57-G57)/(H$2-G$2)</f>
        <v>0.19207240880532198</v>
      </c>
      <c r="J57" s="19">
        <f>I57/$AA57/$AF$4</f>
        <v>6.7561550979231688</v>
      </c>
      <c r="K57" s="19">
        <f t="shared" si="1"/>
        <v>6.7561550979231688</v>
      </c>
      <c r="L57" s="15">
        <v>0</v>
      </c>
      <c r="M57">
        <v>0.32035824000000002</v>
      </c>
      <c r="N57" s="6">
        <f>(M57-L57)/(M$2-L$2)</f>
        <v>3.4821547826086956E-3</v>
      </c>
      <c r="O57" s="19">
        <f>N57/$AA57/$AG$4</f>
        <v>0.23950341982259934</v>
      </c>
      <c r="P57" s="8">
        <f t="shared" si="2"/>
        <v>0.23950341982259934</v>
      </c>
      <c r="Q57">
        <v>0.8302266450000001</v>
      </c>
      <c r="R57">
        <v>1.403929583333333</v>
      </c>
      <c r="S57">
        <f>(R57-Q57)/(R$2-Q$2)</f>
        <v>8.4368079166666603E-3</v>
      </c>
      <c r="T57" s="6">
        <f>S57/$AA57/$AH$4</f>
        <v>0.21890433967863332</v>
      </c>
      <c r="U57" s="8">
        <f t="shared" si="3"/>
        <v>0.21890433967863332</v>
      </c>
      <c r="V57" s="15">
        <v>0</v>
      </c>
      <c r="W57">
        <v>0.15148518750000001</v>
      </c>
      <c r="X57" s="19">
        <f>(W57-V57)/(W$2-V$2)</f>
        <v>1.646578125E-3</v>
      </c>
      <c r="Y57" s="6">
        <f t="shared" si="4"/>
        <v>2.7155870371028606E-2</v>
      </c>
      <c r="Z57" s="8">
        <f t="shared" si="5"/>
        <v>2.7155870371028606E-2</v>
      </c>
      <c r="AA57" s="31">
        <v>0.31559999999999988</v>
      </c>
    </row>
    <row r="58" spans="1:27" x14ac:dyDescent="0.2">
      <c r="A58" t="s">
        <v>85</v>
      </c>
      <c r="B58" s="1">
        <v>53.835552382499998</v>
      </c>
      <c r="C58" s="5">
        <v>23.465437857142849</v>
      </c>
      <c r="D58">
        <f>(C58-B58)/(C$2-B$2)</f>
        <v>-0.44661933125525222</v>
      </c>
      <c r="E58" s="6">
        <f>D58/$AA58/$AE$4</f>
        <v>-5.9180472180900479</v>
      </c>
      <c r="F58" s="16">
        <f t="shared" si="0"/>
        <v>5.9180472180900479</v>
      </c>
      <c r="G58">
        <v>17.308960976249999</v>
      </c>
      <c r="H58" s="3">
        <v>27.269730815476183</v>
      </c>
      <c r="I58">
        <f>(H58-G58)/(H$2-G$2)</f>
        <v>0.14648190940038508</v>
      </c>
      <c r="J58" s="19">
        <f>I58/$AA58/$AF$4</f>
        <v>3.8819081428795252</v>
      </c>
      <c r="K58" s="19">
        <f t="shared" si="1"/>
        <v>3.8819081428795252</v>
      </c>
      <c r="L58" s="15">
        <v>0</v>
      </c>
      <c r="M58">
        <v>0.4765855725</v>
      </c>
      <c r="N58" s="6">
        <f>(M58-L58)/(M$2-L$2)</f>
        <v>5.1802779619565219E-3</v>
      </c>
      <c r="O58" s="19">
        <f>N58/$AA58/$AG$4</f>
        <v>0.26843759864197581</v>
      </c>
      <c r="P58" s="8">
        <f t="shared" si="2"/>
        <v>0.26843759864197581</v>
      </c>
      <c r="Q58">
        <v>0.85586935500000005</v>
      </c>
      <c r="R58">
        <v>1.5106317857142852</v>
      </c>
      <c r="S58">
        <f>(R58-Q58)/(R$2-Q$2)</f>
        <v>9.628859275210077E-3</v>
      </c>
      <c r="T58" s="6">
        <f>S58/$AA58/$AH$4</f>
        <v>0.18822516373248391</v>
      </c>
      <c r="U58" s="8">
        <f t="shared" si="3"/>
        <v>0.18822516373248391</v>
      </c>
      <c r="V58" s="15">
        <v>0</v>
      </c>
      <c r="W58">
        <v>0.17036595000000002</v>
      </c>
      <c r="X58" s="19">
        <f>(W58-V58)/(W$2-V$2)</f>
        <v>1.8518038043478264E-3</v>
      </c>
      <c r="Y58" s="6">
        <f t="shared" si="4"/>
        <v>2.3009278015018578E-2</v>
      </c>
      <c r="Z58" s="8">
        <f t="shared" si="5"/>
        <v>2.3009278015018578E-2</v>
      </c>
      <c r="AA58" s="31">
        <v>0.41889999999999983</v>
      </c>
    </row>
    <row r="59" spans="1:27" x14ac:dyDescent="0.2">
      <c r="A59" t="s">
        <v>86</v>
      </c>
      <c r="B59" s="1">
        <v>53.156196202499999</v>
      </c>
      <c r="C59" s="5">
        <v>30.090909583333328</v>
      </c>
      <c r="D59">
        <f>(C59-B59)/(C$2-B$2)</f>
        <v>-0.33919539145833338</v>
      </c>
      <c r="E59" s="6">
        <f>D59/$AA59/$AE$4</f>
        <v>-6.1690271711060918</v>
      </c>
      <c r="F59" s="16">
        <f t="shared" si="0"/>
        <v>6.1690271711060918</v>
      </c>
      <c r="G59">
        <v>16.673153494499999</v>
      </c>
      <c r="H59" s="3">
        <v>28.980713958333325</v>
      </c>
      <c r="I59">
        <f>(H59-G59)/(H$2-G$2)</f>
        <v>0.18099353623284303</v>
      </c>
      <c r="J59" s="19">
        <f>I59/$AA59/$AF$4</f>
        <v>6.5833987174078468</v>
      </c>
      <c r="K59" s="19">
        <f t="shared" si="1"/>
        <v>6.5833987174078468</v>
      </c>
      <c r="L59" s="15">
        <v>0</v>
      </c>
      <c r="M59">
        <v>0.41028335999999999</v>
      </c>
      <c r="N59" s="6">
        <f>(M59-L59)/(M$2-L$2)</f>
        <v>4.4596017391304345E-3</v>
      </c>
      <c r="O59" s="19">
        <f>N59/$AA59/$AG$4</f>
        <v>0.31718466973677872</v>
      </c>
      <c r="P59" s="8">
        <f t="shared" si="2"/>
        <v>0.31718466973677872</v>
      </c>
      <c r="Q59">
        <v>0.83681295750000007</v>
      </c>
      <c r="R59">
        <v>1.3413298809523806</v>
      </c>
      <c r="S59">
        <f>(R59-Q59)/(R$2-Q$2)</f>
        <v>7.4193665213585372E-3</v>
      </c>
      <c r="T59" s="6">
        <f>S59/$AA59/$AH$4</f>
        <v>0.19906527176067215</v>
      </c>
      <c r="U59" s="8">
        <f t="shared" si="3"/>
        <v>0.19906527176067215</v>
      </c>
      <c r="V59" s="15">
        <v>0</v>
      </c>
      <c r="W59">
        <v>0.19820409750000001</v>
      </c>
      <c r="X59" s="19">
        <f>(W59-V59)/(W$2-V$2)</f>
        <v>2.1543923641304348E-3</v>
      </c>
      <c r="Y59" s="6">
        <f t="shared" si="4"/>
        <v>3.6741649665301107E-2</v>
      </c>
      <c r="Z59" s="8">
        <f t="shared" si="5"/>
        <v>3.6741649665301107E-2</v>
      </c>
      <c r="AA59" s="31">
        <v>0.30520000000000014</v>
      </c>
    </row>
    <row r="60" spans="1:27" x14ac:dyDescent="0.2">
      <c r="A60" t="s">
        <v>87</v>
      </c>
      <c r="B60" s="1">
        <v>51.2535422475</v>
      </c>
      <c r="C60" s="5">
        <v>28.341187321428563</v>
      </c>
      <c r="D60">
        <f>(C60-B60)/(C$2-B$2)</f>
        <v>-0.33694639597163878</v>
      </c>
      <c r="E60" s="6">
        <f>D60/$AA60/$AE$4</f>
        <v>-6.3250033560070031</v>
      </c>
      <c r="F60" s="16">
        <f t="shared" si="0"/>
        <v>6.3250033560070031</v>
      </c>
      <c r="G60">
        <v>17.963139879</v>
      </c>
      <c r="H60" s="3">
        <v>30.25284491666666</v>
      </c>
      <c r="I60">
        <f>(H60-G60)/(H$2-G$2)</f>
        <v>0.18073095643627443</v>
      </c>
      <c r="J60" s="19">
        <f>I60/$AA60/$AF$4</f>
        <v>6.7850467579817231</v>
      </c>
      <c r="K60" s="19">
        <f t="shared" si="1"/>
        <v>6.7850467579817231</v>
      </c>
      <c r="L60" s="15">
        <v>0</v>
      </c>
      <c r="M60">
        <v>0.75645994500000002</v>
      </c>
      <c r="N60" s="6">
        <f>(M60-L60)/(M$2-L$2)</f>
        <v>8.22239070652174E-3</v>
      </c>
      <c r="O60" s="19">
        <f>N60/$AA60/$AG$4</f>
        <v>0.60359749228697035</v>
      </c>
      <c r="P60" s="8">
        <f t="shared" si="2"/>
        <v>0.60359749228697035</v>
      </c>
      <c r="Q60">
        <v>0.81775655999999997</v>
      </c>
      <c r="R60">
        <v>1.2957734523809521</v>
      </c>
      <c r="S60">
        <f>(R60-Q60)/(R$2-Q$2)</f>
        <v>7.0296601820728256E-3</v>
      </c>
      <c r="T60" s="6">
        <f>S60/$AA60/$AH$4</f>
        <v>0.19466873705093521</v>
      </c>
      <c r="U60" s="8">
        <f t="shared" si="3"/>
        <v>0.19466873705093521</v>
      </c>
      <c r="V60" s="15">
        <v>0</v>
      </c>
      <c r="W60">
        <v>0.18915889500000002</v>
      </c>
      <c r="X60" s="19">
        <f>(W60-V60)/(W$2-V$2)</f>
        <v>2.0560749456521739E-3</v>
      </c>
      <c r="Y60" s="6">
        <f t="shared" si="4"/>
        <v>3.6191451093331231E-2</v>
      </c>
      <c r="Z60" s="8">
        <f t="shared" si="5"/>
        <v>3.6191451093331231E-2</v>
      </c>
      <c r="AA60" s="31">
        <v>0.29570000000000007</v>
      </c>
    </row>
    <row r="61" spans="1:27" x14ac:dyDescent="0.2">
      <c r="A61" t="s">
        <v>88</v>
      </c>
      <c r="B61" s="1">
        <v>52.721675212500003</v>
      </c>
      <c r="C61" s="5">
        <v>23.729002797619039</v>
      </c>
      <c r="D61">
        <f>(C61-B61)/(C$2-B$2)</f>
        <v>-0.4263628296306024</v>
      </c>
      <c r="E61" s="6">
        <f>D61/$AA61/$AE$4</f>
        <v>-8.2032280983402366</v>
      </c>
      <c r="F61" s="16">
        <f t="shared" si="0"/>
        <v>8.2032280983402366</v>
      </c>
      <c r="G61">
        <v>18.43956738</v>
      </c>
      <c r="H61" s="3">
        <v>30.955625523809513</v>
      </c>
      <c r="I61">
        <f>(H61-G61)/(H$2-G$2)</f>
        <v>0.18405967858543401</v>
      </c>
      <c r="J61" s="19">
        <f>I61/$AA61/$AF$4</f>
        <v>7.0824654451361564</v>
      </c>
      <c r="K61" s="19">
        <f t="shared" si="1"/>
        <v>7.0824654451361564</v>
      </c>
      <c r="L61" s="15">
        <v>0</v>
      </c>
      <c r="M61">
        <v>0.45752917500000001</v>
      </c>
      <c r="N61" s="6">
        <f>(M61-L61)/(M$2-L$2)</f>
        <v>4.9731432065217391E-3</v>
      </c>
      <c r="O61" s="19">
        <f>N61/$AA61/$AG$4</f>
        <v>0.37418449665182912</v>
      </c>
      <c r="P61" s="8">
        <f t="shared" si="2"/>
        <v>0.37418449665182912</v>
      </c>
      <c r="Q61">
        <v>0.92585990250000005</v>
      </c>
      <c r="R61">
        <v>1.1983602380952378</v>
      </c>
      <c r="S61">
        <f>(R61-Q61)/(R$2-Q$2)</f>
        <v>4.0073578764005559E-3</v>
      </c>
      <c r="T61" s="6">
        <f>S61/$AA61/$AH$4</f>
        <v>0.11374321919913294</v>
      </c>
      <c r="U61" s="8">
        <f t="shared" si="3"/>
        <v>0.11374321919913294</v>
      </c>
      <c r="V61" s="15">
        <v>0</v>
      </c>
      <c r="W61">
        <v>0.1794111525</v>
      </c>
      <c r="X61" s="19">
        <f>(W61-V61)/(W$2-V$2)</f>
        <v>1.950121222826087E-3</v>
      </c>
      <c r="Y61" s="6">
        <f t="shared" si="4"/>
        <v>3.5183105546076725E-2</v>
      </c>
      <c r="Z61" s="8">
        <f t="shared" si="5"/>
        <v>3.5183105546076725E-2</v>
      </c>
      <c r="AA61" s="31">
        <v>0.28849999999999998</v>
      </c>
    </row>
    <row r="62" spans="1:27" x14ac:dyDescent="0.2">
      <c r="A62" t="s">
        <v>89</v>
      </c>
      <c r="B62" s="1">
        <v>52.971340365000003</v>
      </c>
      <c r="C62" s="5">
        <v>22.919326130952374</v>
      </c>
      <c r="D62">
        <f>(C62-B62)/(C$2-B$2)</f>
        <v>-0.44194138579481806</v>
      </c>
      <c r="E62" s="6">
        <f>D62/$AA62/$AE$4</f>
        <v>-7.812432795236683</v>
      </c>
      <c r="F62" s="16">
        <f t="shared" si="0"/>
        <v>7.812432795236683</v>
      </c>
      <c r="G62">
        <v>17.874452985750001</v>
      </c>
      <c r="H62" s="3">
        <v>29.652542041666663</v>
      </c>
      <c r="I62">
        <f>(H62-G62)/(H$2-G$2)</f>
        <v>0.17320719199877446</v>
      </c>
      <c r="J62" s="19">
        <f>I62/$AA62/$AF$4</f>
        <v>6.1236152435900904</v>
      </c>
      <c r="K62" s="19">
        <f t="shared" si="1"/>
        <v>6.1236152435900904</v>
      </c>
      <c r="L62" s="15">
        <v>0</v>
      </c>
      <c r="M62">
        <v>0.52418265750000004</v>
      </c>
      <c r="N62" s="6">
        <f>(M62-L62)/(M$2-L$2)</f>
        <v>5.6976375815217398E-3</v>
      </c>
      <c r="O62" s="19">
        <f>N62/$AA62/$AG$4</f>
        <v>0.3938817100006799</v>
      </c>
      <c r="P62" s="8">
        <f t="shared" si="2"/>
        <v>0.3938817100006799</v>
      </c>
      <c r="Q62">
        <v>0.89688012750000012</v>
      </c>
      <c r="R62">
        <v>1.2479553571428568</v>
      </c>
      <c r="S62">
        <f>(R62-Q62)/(R$2-Q$2)</f>
        <v>5.1628710241596563E-3</v>
      </c>
      <c r="T62" s="6">
        <f>S62/$AA62/$AH$4</f>
        <v>0.13464022607395854</v>
      </c>
      <c r="U62" s="8">
        <f t="shared" si="3"/>
        <v>0.13464022607395854</v>
      </c>
      <c r="V62" s="15">
        <v>0</v>
      </c>
      <c r="W62">
        <v>0.16035475499999999</v>
      </c>
      <c r="X62" s="19">
        <f>(W62-V62)/(W$2-V$2)</f>
        <v>1.7429864673913042E-3</v>
      </c>
      <c r="Y62" s="6">
        <f t="shared" si="4"/>
        <v>2.8892342011059686E-2</v>
      </c>
      <c r="Z62" s="8">
        <f t="shared" si="5"/>
        <v>2.8892342011059686E-2</v>
      </c>
      <c r="AA62" s="31">
        <v>0.31399999999999917</v>
      </c>
    </row>
    <row r="63" spans="1:27" x14ac:dyDescent="0.2">
      <c r="A63" t="s">
        <v>90</v>
      </c>
      <c r="B63" s="1">
        <v>51.764201010000001</v>
      </c>
      <c r="C63" s="5">
        <v>29.545282499999988</v>
      </c>
      <c r="D63">
        <f>(C63-B63)/(C$2-B$2)</f>
        <v>-0.32674880161764724</v>
      </c>
      <c r="E63" s="6">
        <f>D63/$AA63/$AE$4</f>
        <v>-6.4224477599750198</v>
      </c>
      <c r="F63" s="16">
        <f t="shared" si="0"/>
        <v>6.4224477599750198</v>
      </c>
      <c r="G63">
        <v>18.032585958000002</v>
      </c>
      <c r="H63" s="3">
        <v>30.17817760714285</v>
      </c>
      <c r="I63">
        <f>(H63-G63)/(H$2-G$2)</f>
        <v>0.17861164189915951</v>
      </c>
      <c r="J63" s="19">
        <f>I63/$AA63/$AF$4</f>
        <v>7.0212864728975379</v>
      </c>
      <c r="K63" s="19">
        <f t="shared" si="1"/>
        <v>7.0212864728975379</v>
      </c>
      <c r="L63" s="15">
        <v>0</v>
      </c>
      <c r="M63">
        <v>0.58486455000000004</v>
      </c>
      <c r="N63" s="6">
        <f>(M63-L63)/(M$2-L$2)</f>
        <v>6.3572233695652182E-3</v>
      </c>
      <c r="O63" s="19">
        <f>N63/$AA63/$AG$4</f>
        <v>0.48865620817437533</v>
      </c>
      <c r="P63" s="8">
        <f t="shared" si="2"/>
        <v>0.48865620817437533</v>
      </c>
      <c r="Q63">
        <v>0.88484913000000009</v>
      </c>
      <c r="R63">
        <v>1.3414106547619042</v>
      </c>
      <c r="S63">
        <f>(R63-Q63)/(R$2-Q$2)</f>
        <v>6.714140070028002E-3</v>
      </c>
      <c r="T63" s="6">
        <f>S63/$AA63/$AH$4</f>
        <v>0.19468787695785697</v>
      </c>
      <c r="U63" s="8">
        <f t="shared" si="3"/>
        <v>0.19468787695785697</v>
      </c>
      <c r="V63" s="15">
        <v>0</v>
      </c>
      <c r="W63">
        <v>0.18213349500000003</v>
      </c>
      <c r="X63" s="19">
        <f>(W63-V63)/(W$2-V$2)</f>
        <v>1.9797119021739136E-3</v>
      </c>
      <c r="Y63" s="6">
        <f t="shared" si="4"/>
        <v>3.6488472384091648E-2</v>
      </c>
      <c r="Z63" s="8">
        <f t="shared" si="5"/>
        <v>3.6488472384091648E-2</v>
      </c>
      <c r="AA63" s="31">
        <v>0.28239999999999998</v>
      </c>
    </row>
    <row r="64" spans="1:27" x14ac:dyDescent="0.2">
      <c r="A64" t="s">
        <v>91</v>
      </c>
      <c r="B64" s="1">
        <v>51.054284339999995</v>
      </c>
      <c r="C64" s="5">
        <v>23.198965059523804</v>
      </c>
      <c r="D64">
        <f>(C64-B64)/(C$2-B$2)</f>
        <v>-0.40963704824229691</v>
      </c>
      <c r="E64" s="6">
        <f>D64/$AA64/$AE$4</f>
        <v>-8.07740945102951</v>
      </c>
      <c r="F64" s="16">
        <f t="shared" si="0"/>
        <v>8.07740945102951</v>
      </c>
      <c r="G64">
        <v>19.036805415749999</v>
      </c>
      <c r="H64" s="3">
        <v>31.516874261904757</v>
      </c>
      <c r="I64">
        <f>(H64-G64)/(H$2-G$2)</f>
        <v>0.18353042420815821</v>
      </c>
      <c r="J64" s="19">
        <f>I64/$AA64/$AF$4</f>
        <v>7.2377118980152089</v>
      </c>
      <c r="K64" s="19">
        <f t="shared" si="1"/>
        <v>7.2377118980152089</v>
      </c>
      <c r="L64" s="15">
        <v>0</v>
      </c>
      <c r="M64">
        <v>0.43864841250000003</v>
      </c>
      <c r="N64" s="6">
        <f>(M64-L64)/(M$2-L$2)</f>
        <v>4.767917527173913E-3</v>
      </c>
      <c r="O64" s="19">
        <f>N64/$AA64/$AG$4</f>
        <v>0.36766388948963719</v>
      </c>
      <c r="P64" s="8">
        <f t="shared" si="2"/>
        <v>0.36766388948963719</v>
      </c>
      <c r="Q64">
        <v>0.9503609850000001</v>
      </c>
      <c r="R64">
        <v>1.3061124999999996</v>
      </c>
      <c r="S64">
        <f>(R64-Q64)/(R$2-Q$2)</f>
        <v>5.2316399264705805E-3</v>
      </c>
      <c r="T64" s="6">
        <f>S64/$AA64/$AH$4</f>
        <v>0.15218528106677212</v>
      </c>
      <c r="U64" s="8">
        <f t="shared" si="3"/>
        <v>0.15218528106677212</v>
      </c>
      <c r="V64" s="15">
        <v>0</v>
      </c>
      <c r="W64">
        <v>0.22182700499999999</v>
      </c>
      <c r="X64" s="19">
        <f>(W64-V64)/(W$2-V$2)</f>
        <v>2.4111630978260871E-3</v>
      </c>
      <c r="Y64" s="6">
        <f t="shared" si="4"/>
        <v>4.4582720792149963E-2</v>
      </c>
      <c r="Z64" s="8">
        <f t="shared" si="5"/>
        <v>4.4582720792149963E-2</v>
      </c>
      <c r="AA64" s="31">
        <v>0.28149999999999942</v>
      </c>
    </row>
    <row r="65" spans="1:27" x14ac:dyDescent="0.2">
      <c r="A65" t="s">
        <v>92</v>
      </c>
      <c r="B65" s="1">
        <v>52.094570445000009</v>
      </c>
      <c r="C65" s="5">
        <v>27.731102738095231</v>
      </c>
      <c r="D65">
        <f>(C65-B65)/(C$2-B$2)</f>
        <v>-0.35828628980742322</v>
      </c>
      <c r="E65" s="6">
        <f>D65/$AA65/$AE$4</f>
        <v>-7.0274056518002954</v>
      </c>
      <c r="F65" s="16">
        <f t="shared" si="0"/>
        <v>7.0274056518002954</v>
      </c>
      <c r="G65">
        <v>18.252463414499999</v>
      </c>
      <c r="H65" s="3">
        <v>31.119176333333325</v>
      </c>
      <c r="I65">
        <f>(H65-G65)/(H$2-G$2)</f>
        <v>0.18921636645343126</v>
      </c>
      <c r="J65" s="19">
        <f>I65/$AA65/$AF$4</f>
        <v>7.4223919709151751</v>
      </c>
      <c r="K65" s="19">
        <f t="shared" si="1"/>
        <v>7.4223919709151751</v>
      </c>
      <c r="L65" s="15">
        <v>0</v>
      </c>
      <c r="M65">
        <v>0.61639103250000005</v>
      </c>
      <c r="N65" s="6">
        <f>(M65-L65)/(M$2-L$2)</f>
        <v>6.6999025271739137E-3</v>
      </c>
      <c r="O65" s="19">
        <f>N65/$AA65/$AG$4</f>
        <v>0.51390481969762214</v>
      </c>
      <c r="P65" s="8">
        <f t="shared" si="2"/>
        <v>0.51390481969762214</v>
      </c>
      <c r="Q65">
        <v>0.88502476500000005</v>
      </c>
      <c r="R65">
        <v>1.2839804761904758</v>
      </c>
      <c r="S65">
        <f>(R65-Q65)/(R$2-Q$2)</f>
        <v>5.8669957528011147E-3</v>
      </c>
      <c r="T65" s="6">
        <f>S65/$AA65/$AH$4</f>
        <v>0.16976280507272309</v>
      </c>
      <c r="U65" s="8">
        <f t="shared" si="3"/>
        <v>0.16976280507272309</v>
      </c>
      <c r="V65" s="15">
        <v>0</v>
      </c>
      <c r="W65">
        <v>0.16237455750000002</v>
      </c>
      <c r="X65" s="19">
        <f>(W65-V65)/(W$2-V$2)</f>
        <v>1.7649408423913045E-3</v>
      </c>
      <c r="Y65" s="6">
        <f t="shared" si="4"/>
        <v>3.2461015173123657E-2</v>
      </c>
      <c r="Z65" s="8">
        <f t="shared" si="5"/>
        <v>3.2461015173123657E-2</v>
      </c>
      <c r="AA65" s="31">
        <v>0.28300000000000036</v>
      </c>
    </row>
    <row r="66" spans="1:27" x14ac:dyDescent="0.2">
      <c r="A66" t="s">
        <v>93</v>
      </c>
      <c r="B66" s="1">
        <v>50.829295905000002</v>
      </c>
      <c r="C66" s="5">
        <v>22.71359523809523</v>
      </c>
      <c r="D66">
        <f>(C66-B66)/(C$2-B$2)</f>
        <v>-0.41346618627801135</v>
      </c>
      <c r="E66" s="6">
        <f>D66/$AA66/$AE$4</f>
        <v>-7.8921778848903212</v>
      </c>
      <c r="F66" s="16">
        <f t="shared" si="0"/>
        <v>7.8921778848903212</v>
      </c>
      <c r="G66">
        <v>16.402982955750002</v>
      </c>
      <c r="H66" s="3">
        <v>29.813613095238086</v>
      </c>
      <c r="I66">
        <f>(H66-G66)/(H$2-G$2)</f>
        <v>0.19721514911011889</v>
      </c>
      <c r="J66" s="19">
        <f>I66/$AA66/$AF$4</f>
        <v>7.5286566728290634</v>
      </c>
      <c r="K66" s="19">
        <f t="shared" si="1"/>
        <v>7.5286566728290634</v>
      </c>
      <c r="L66" s="15">
        <v>0</v>
      </c>
      <c r="M66">
        <v>0.8083600875000001</v>
      </c>
      <c r="N66" s="6">
        <f>(M66-L66)/(M$2-L$2)</f>
        <v>8.7865226902173917E-3</v>
      </c>
      <c r="O66" s="19">
        <f>N66/$AA66/$AG$4</f>
        <v>0.6558783184317174</v>
      </c>
      <c r="P66" s="8">
        <f t="shared" si="2"/>
        <v>0.6558783184317174</v>
      </c>
      <c r="Q66">
        <v>0.86833943999999996</v>
      </c>
      <c r="R66">
        <v>1.2553057738095235</v>
      </c>
      <c r="S66">
        <f>(R66-Q66)/(R$2-Q$2)</f>
        <v>5.6906813795518166E-3</v>
      </c>
      <c r="T66" s="6">
        <f>S66/$AA66/$AH$4</f>
        <v>0.16024447787482518</v>
      </c>
      <c r="U66" s="8">
        <f t="shared" si="3"/>
        <v>0.16024447787482518</v>
      </c>
      <c r="V66" s="15">
        <v>0</v>
      </c>
      <c r="W66">
        <v>0.19363758750000001</v>
      </c>
      <c r="X66" s="19">
        <f>(W66-V66)/(W$2-V$2)</f>
        <v>2.1047563858695652E-3</v>
      </c>
      <c r="Y66" s="6">
        <f t="shared" si="4"/>
        <v>3.7672619020907967E-2</v>
      </c>
      <c r="Z66" s="8">
        <f t="shared" si="5"/>
        <v>3.7672619020907967E-2</v>
      </c>
      <c r="AA66" s="31">
        <v>0.29079999999999995</v>
      </c>
    </row>
    <row r="67" spans="1:27" x14ac:dyDescent="0.2">
      <c r="A67" t="s">
        <v>94</v>
      </c>
      <c r="B67" s="1">
        <v>51.955818794999999</v>
      </c>
      <c r="C67" s="5">
        <v>24.819853095238091</v>
      </c>
      <c r="D67">
        <f>(C67-B67)/(C$2-B$2)</f>
        <v>-0.39905831911414569</v>
      </c>
      <c r="E67" s="6">
        <f>D67/$AA67/$AE$4</f>
        <v>-8.1019419663599148</v>
      </c>
      <c r="F67" s="16">
        <f t="shared" si="0"/>
        <v>8.1019419663599148</v>
      </c>
      <c r="G67">
        <v>16.748132076000001</v>
      </c>
      <c r="H67" s="3">
        <v>30.943145970238088</v>
      </c>
      <c r="I67">
        <f>(H67-G67)/(H$2-G$2)</f>
        <v>0.2087502043270307</v>
      </c>
      <c r="J67" s="19">
        <f>I67/$AA67/$AF$4</f>
        <v>8.4761770861498302</v>
      </c>
      <c r="K67" s="19">
        <f t="shared" si="1"/>
        <v>8.4761770861498302</v>
      </c>
      <c r="L67" s="15">
        <v>0</v>
      </c>
      <c r="M67">
        <v>0.62982711000000013</v>
      </c>
      <c r="N67" s="6">
        <f>(M67-L67)/(M$2-L$2)</f>
        <v>6.8459468478260883E-3</v>
      </c>
      <c r="O67" s="19">
        <f>N67/$AA67/$AG$4</f>
        <v>0.54354518706024169</v>
      </c>
      <c r="P67" s="8">
        <f t="shared" si="2"/>
        <v>0.54354518706024169</v>
      </c>
      <c r="Q67">
        <v>0.84129165000000006</v>
      </c>
      <c r="R67">
        <v>1.3286483928571426</v>
      </c>
      <c r="S67">
        <f>(R67-Q67)/(R$2-Q$2)</f>
        <v>7.1670109243697436E-3</v>
      </c>
      <c r="T67" s="6">
        <f>S67/$AA67/$AH$4</f>
        <v>0.21466080841639668</v>
      </c>
      <c r="U67" s="8">
        <f t="shared" si="3"/>
        <v>0.21466080841639668</v>
      </c>
      <c r="V67" s="15">
        <v>0</v>
      </c>
      <c r="W67">
        <v>0.16334055</v>
      </c>
      <c r="X67" s="19">
        <f>(W67-V67)/(W$2-V$2)</f>
        <v>1.7754407608695651E-3</v>
      </c>
      <c r="Y67" s="6">
        <f t="shared" si="4"/>
        <v>3.3800728139944114E-2</v>
      </c>
      <c r="Z67" s="8">
        <f t="shared" si="5"/>
        <v>3.3800728139944114E-2</v>
      </c>
      <c r="AA67" s="31">
        <v>0.27339999999999964</v>
      </c>
    </row>
    <row r="68" spans="1:27" x14ac:dyDescent="0.2">
      <c r="A68" t="s">
        <v>95</v>
      </c>
      <c r="B68" s="1">
        <v>53.210203964999998</v>
      </c>
      <c r="C68" s="5">
        <v>30.077339583333327</v>
      </c>
      <c r="D68">
        <f>(C68-B68)/(C$2-B$2)</f>
        <v>-0.34018918208333337</v>
      </c>
      <c r="E68" s="6">
        <f>D68/$AA68/$AE$4</f>
        <v>-7.8613795623433536</v>
      </c>
      <c r="F68" s="16">
        <f t="shared" ref="F68:F74" si="7">-1*E68</f>
        <v>7.8613795623433536</v>
      </c>
      <c r="G68">
        <v>16.760610942750002</v>
      </c>
      <c r="H68" s="3">
        <v>29.59358523809523</v>
      </c>
      <c r="I68">
        <f>(H68-G68)/(H$2-G$2)</f>
        <v>0.1887202102256651</v>
      </c>
      <c r="J68" s="19">
        <f>I68/$AA68/$AF$4</f>
        <v>8.7220190539145754</v>
      </c>
      <c r="K68" s="19">
        <f t="shared" ref="K68:K74" si="8">J68</f>
        <v>8.7220190539145754</v>
      </c>
      <c r="L68" s="15">
        <v>0</v>
      </c>
      <c r="M68">
        <v>0.61472250000000006</v>
      </c>
      <c r="N68" s="6">
        <f>(M68-L68)/(M$2-L$2)</f>
        <v>6.6817663043478269E-3</v>
      </c>
      <c r="O68" s="19">
        <f>N68/$AA68/$AG$4</f>
        <v>0.60383588771063279</v>
      </c>
      <c r="P68" s="8">
        <f t="shared" ref="P68:P74" si="9">O68</f>
        <v>0.60383588771063279</v>
      </c>
      <c r="Q68">
        <v>0.88037043749999999</v>
      </c>
      <c r="R68">
        <v>1.233012202380952</v>
      </c>
      <c r="S68">
        <f>(R68-Q68)/(R$2-Q$2)</f>
        <v>5.1859083070728233E-3</v>
      </c>
      <c r="T68" s="6">
        <f>S68/$AA68/$AH$4</f>
        <v>0.17679298760589116</v>
      </c>
      <c r="U68" s="8">
        <f t="shared" ref="U68:U74" si="10">T68</f>
        <v>0.17679298760589116</v>
      </c>
      <c r="V68" s="15">
        <v>0</v>
      </c>
      <c r="W68">
        <v>0.18670000500000003</v>
      </c>
      <c r="X68" s="19">
        <f>(W68-V68)/(W$2-V$2)</f>
        <v>2.0293478804347827E-3</v>
      </c>
      <c r="Y68" s="6">
        <f t="shared" ref="Y68:Y74" si="11">X68/$AA68/$AI$4</f>
        <v>4.3974598117557703E-2</v>
      </c>
      <c r="Z68" s="8">
        <f t="shared" ref="Z68:Z74" si="12">Y68</f>
        <v>4.3974598117557703E-2</v>
      </c>
      <c r="AA68" s="31">
        <v>0.24019999999999975</v>
      </c>
    </row>
    <row r="69" spans="1:27" x14ac:dyDescent="0.2">
      <c r="A69" t="s">
        <v>96</v>
      </c>
      <c r="B69" s="1">
        <v>54.766856970000006</v>
      </c>
      <c r="C69" s="5">
        <v>26.868599999999997</v>
      </c>
      <c r="D69">
        <f>(C69-B69)/(C$2-B$2)</f>
        <v>-0.41026848485294132</v>
      </c>
      <c r="E69" s="6">
        <f>D69/$AA69/$AE$4</f>
        <v>-6.5552553368373658</v>
      </c>
      <c r="F69" s="16">
        <f t="shared" si="7"/>
        <v>6.5552553368373658</v>
      </c>
      <c r="G69">
        <v>11.455239624750002</v>
      </c>
      <c r="H69" s="3">
        <v>16.369321374999998</v>
      </c>
      <c r="I69">
        <f>(H69-G69)/(H$2-G$2)</f>
        <v>7.2265908091911718E-2</v>
      </c>
      <c r="J69" s="19">
        <f>I69/$AA69/$AF$4</f>
        <v>2.3092729731159345</v>
      </c>
      <c r="K69" s="19">
        <f t="shared" si="8"/>
        <v>2.3092729731159345</v>
      </c>
      <c r="L69" s="15">
        <v>0</v>
      </c>
      <c r="M69">
        <v>1.7028691425000002</v>
      </c>
      <c r="N69" s="6">
        <f>(M69-L69)/(M$2-L$2)</f>
        <v>1.8509447201086958E-2</v>
      </c>
      <c r="O69" s="19">
        <f>N69/$AA69/$AG$4</f>
        <v>1.1565496356620464</v>
      </c>
      <c r="P69" s="8">
        <f t="shared" si="9"/>
        <v>1.1565496356620464</v>
      </c>
      <c r="Q69">
        <v>0.72036695250000005</v>
      </c>
      <c r="R69">
        <v>0.91468261904761872</v>
      </c>
      <c r="S69">
        <f>(R69-Q69)/(R$2-Q$2)</f>
        <v>2.8575833315826276E-3</v>
      </c>
      <c r="T69" s="6">
        <f>S69/$AA69/$AH$4</f>
        <v>6.7356931486895588E-2</v>
      </c>
      <c r="U69" s="8">
        <f t="shared" si="10"/>
        <v>6.7356931486895588E-2</v>
      </c>
      <c r="V69" s="15">
        <v>0</v>
      </c>
      <c r="W69">
        <v>0.14621613750000001</v>
      </c>
      <c r="X69" s="19">
        <f>(W69-V69)/(W$2-V$2)</f>
        <v>1.5893058423913046E-3</v>
      </c>
      <c r="Y69" s="6">
        <f t="shared" si="11"/>
        <v>2.381200942378725E-2</v>
      </c>
      <c r="Z69" s="8">
        <f t="shared" si="12"/>
        <v>2.381200942378725E-2</v>
      </c>
      <c r="AA69" s="31">
        <v>0.34740000000000038</v>
      </c>
    </row>
    <row r="70" spans="1:27" x14ac:dyDescent="0.2">
      <c r="A70" t="s">
        <v>97</v>
      </c>
      <c r="B70" s="1">
        <v>53.956740532500007</v>
      </c>
      <c r="C70" s="5">
        <v>27.311886666666656</v>
      </c>
      <c r="D70">
        <f>(C70-B70)/(C$2-B$2)</f>
        <v>-0.39183608626225519</v>
      </c>
      <c r="E70" s="6">
        <f>D70/$AA70/$AE$4</f>
        <v>-6.2089128214718006</v>
      </c>
      <c r="F70" s="16">
        <f t="shared" si="7"/>
        <v>6.2089128214718006</v>
      </c>
      <c r="G70">
        <v>10.992537999000001</v>
      </c>
      <c r="H70" s="3">
        <v>17.442837613095236</v>
      </c>
      <c r="I70">
        <f>(H70-G70)/(H$2-G$2)</f>
        <v>9.4857347266106395E-2</v>
      </c>
      <c r="J70" s="19">
        <f>I70/$AA70/$AF$4</f>
        <v>3.0060933329065587</v>
      </c>
      <c r="K70" s="19">
        <f t="shared" si="8"/>
        <v>3.0060933329065587</v>
      </c>
      <c r="L70" s="15">
        <v>0</v>
      </c>
      <c r="M70">
        <v>1.8938722050000001</v>
      </c>
      <c r="N70" s="6">
        <f>(M70-L70)/(M$2-L$2)</f>
        <v>2.0585567445652174E-2</v>
      </c>
      <c r="O70" s="19">
        <f>N70/$AA70/$AG$4</f>
        <v>1.275625955711053</v>
      </c>
      <c r="P70" s="8">
        <f t="shared" si="9"/>
        <v>1.275625955711053</v>
      </c>
      <c r="Q70">
        <v>0.71044357499999999</v>
      </c>
      <c r="R70">
        <v>0.94707291666666638</v>
      </c>
      <c r="S70">
        <f>(R70-Q70)/(R$2-Q$2)</f>
        <v>3.4798432598039174E-3</v>
      </c>
      <c r="T70" s="6">
        <f>S70/$AA70/$AH$4</f>
        <v>8.1345353316172084E-2</v>
      </c>
      <c r="U70" s="8">
        <f t="shared" si="10"/>
        <v>8.1345353316172084E-2</v>
      </c>
      <c r="V70" s="15">
        <v>0</v>
      </c>
      <c r="W70">
        <v>0.12320795250000001</v>
      </c>
      <c r="X70" s="19">
        <f>(W70-V70)/(W$2-V$2)</f>
        <v>1.339216875E-3</v>
      </c>
      <c r="Y70" s="6">
        <f t="shared" si="11"/>
        <v>1.9898903950324273E-2</v>
      </c>
      <c r="Z70" s="8">
        <f t="shared" si="12"/>
        <v>1.9898903950324273E-2</v>
      </c>
      <c r="AA70" s="31">
        <v>0.35029999999999983</v>
      </c>
    </row>
    <row r="71" spans="1:27" x14ac:dyDescent="0.2">
      <c r="A71" t="s">
        <v>98</v>
      </c>
      <c r="B71" s="1">
        <v>56.385070042499997</v>
      </c>
      <c r="C71" s="5">
        <v>25.969345178571423</v>
      </c>
      <c r="D71">
        <f>(C71-B71)/(C$2-B$2)</f>
        <v>-0.44729007152836137</v>
      </c>
      <c r="E71" s="6">
        <f>D71/$AA71/$AE$4</f>
        <v>-7.1406186017106483</v>
      </c>
      <c r="F71" s="16">
        <f t="shared" si="7"/>
        <v>7.1406186017106483</v>
      </c>
      <c r="G71">
        <v>9.532589625</v>
      </c>
      <c r="H71" s="3">
        <v>17.075591410714281</v>
      </c>
      <c r="I71">
        <f>(H71-G71)/(H$2-G$2)</f>
        <v>0.11092649684873944</v>
      </c>
      <c r="J71" s="19">
        <f>I71/$AA71/$AF$4</f>
        <v>3.5416221866230928</v>
      </c>
      <c r="K71" s="19">
        <f t="shared" si="8"/>
        <v>3.5416221866230928</v>
      </c>
      <c r="L71" s="15">
        <v>0</v>
      </c>
      <c r="M71">
        <v>2.1446789849999996</v>
      </c>
      <c r="N71" s="6">
        <f>(M71-L71)/(M$2-L$2)</f>
        <v>2.3311728097826084E-2</v>
      </c>
      <c r="O71" s="19">
        <f>N71/$AA71/$AG$4</f>
        <v>1.4553599523113152</v>
      </c>
      <c r="P71" s="8">
        <f t="shared" si="9"/>
        <v>1.4553599523113152</v>
      </c>
      <c r="Q71">
        <v>0.65186930250000008</v>
      </c>
      <c r="R71">
        <v>0.90038565476190457</v>
      </c>
      <c r="S71">
        <f>(R71-Q71)/(R$2-Q$2)</f>
        <v>3.6546522391456542E-3</v>
      </c>
      <c r="T71" s="6">
        <f>S71/$AA71/$AH$4</f>
        <v>8.6070548654003071E-2</v>
      </c>
      <c r="U71" s="8">
        <f t="shared" si="10"/>
        <v>8.6070548654003071E-2</v>
      </c>
      <c r="V71" s="15">
        <v>0</v>
      </c>
      <c r="W71">
        <v>0.12698410500000001</v>
      </c>
      <c r="X71" s="19">
        <f>(W71-V71)/(W$2-V$2)</f>
        <v>1.3802620108695654E-3</v>
      </c>
      <c r="Y71" s="6">
        <f t="shared" si="11"/>
        <v>2.0662136405169763E-2</v>
      </c>
      <c r="Z71" s="8">
        <f t="shared" si="12"/>
        <v>2.0662136405169763E-2</v>
      </c>
      <c r="AA71" s="31">
        <v>0.34769999999999968</v>
      </c>
    </row>
    <row r="72" spans="1:27" x14ac:dyDescent="0.2">
      <c r="A72" t="s">
        <v>99</v>
      </c>
      <c r="B72" s="1">
        <v>47.6382714075</v>
      </c>
      <c r="C72" s="5">
        <v>20.069787678571426</v>
      </c>
      <c r="D72">
        <f>(C72-B72)/(C$2-B$2)</f>
        <v>-0.40541887836659668</v>
      </c>
      <c r="E72" s="6">
        <f>D72/$AA72/$AE$4</f>
        <v>-7.0611131957887823</v>
      </c>
      <c r="F72" s="16">
        <f t="shared" si="7"/>
        <v>7.0611131957887823</v>
      </c>
      <c r="G72">
        <v>20.333457148499999</v>
      </c>
      <c r="H72" s="3">
        <v>31.967737511904758</v>
      </c>
      <c r="I72">
        <f>(H72-G72)/(H$2-G$2)</f>
        <v>0.17109235828536409</v>
      </c>
      <c r="J72" s="19">
        <f>I72/$AA72/$AF$4</f>
        <v>5.9596419918815755</v>
      </c>
      <c r="K72" s="19">
        <f t="shared" si="8"/>
        <v>5.9596419918815755</v>
      </c>
      <c r="L72" s="15">
        <v>0</v>
      </c>
      <c r="M72">
        <v>0.27478095749999998</v>
      </c>
      <c r="N72" s="6">
        <f>(M72-L72)/(M$2-L$2)</f>
        <v>2.9867495380434782E-3</v>
      </c>
      <c r="O72" s="19">
        <f>N72/$AA72/$AG$4</f>
        <v>0.20343111691860052</v>
      </c>
      <c r="P72" s="8">
        <f t="shared" si="9"/>
        <v>0.20343111691860052</v>
      </c>
      <c r="Q72">
        <v>0.6436144574999999</v>
      </c>
      <c r="R72">
        <v>1.0446476785714283</v>
      </c>
      <c r="S72">
        <f>(R72-Q72)/(R$2-Q$2)</f>
        <v>5.8975473686974757E-3</v>
      </c>
      <c r="T72" s="6">
        <f>S72/$AA72/$AH$4</f>
        <v>0.15153138010968137</v>
      </c>
      <c r="U72" s="8">
        <f t="shared" si="10"/>
        <v>0.15153138010968137</v>
      </c>
      <c r="V72" s="15">
        <v>0</v>
      </c>
      <c r="W72">
        <v>0.15236336250000002</v>
      </c>
      <c r="X72" s="19">
        <f>(W72-V72)/(W$2-V$2)</f>
        <v>1.6561235054347828E-3</v>
      </c>
      <c r="Y72" s="6">
        <f t="shared" si="11"/>
        <v>2.7047618842094303E-2</v>
      </c>
      <c r="Z72" s="8">
        <f t="shared" si="12"/>
        <v>2.7047618842094303E-2</v>
      </c>
      <c r="AA72" s="31">
        <v>0.31869999999999976</v>
      </c>
    </row>
    <row r="73" spans="1:27" x14ac:dyDescent="0.2">
      <c r="A73" t="s">
        <v>100</v>
      </c>
      <c r="B73" s="1">
        <v>46.855905300000003</v>
      </c>
      <c r="C73" s="5">
        <v>27.318429345238084</v>
      </c>
      <c r="D73">
        <f>(C73-B73)/(C$2-B$2)</f>
        <v>-0.28731582286414586</v>
      </c>
      <c r="E73" s="6">
        <f>D73/$AA73/$AE$4</f>
        <v>-5.1017813221884536</v>
      </c>
      <c r="F73" s="16">
        <f t="shared" si="7"/>
        <v>5.1017813221884536</v>
      </c>
      <c r="G73">
        <v>21.382797237750001</v>
      </c>
      <c r="H73" s="3">
        <v>29.849371660714279</v>
      </c>
      <c r="I73">
        <f>(H73-G73)/(H$2-G$2)</f>
        <v>0.12450844739653351</v>
      </c>
      <c r="J73" s="19">
        <f>I73/$AA73/$AF$4</f>
        <v>4.4216205129290511</v>
      </c>
      <c r="K73" s="19">
        <f t="shared" si="8"/>
        <v>4.4216205129290511</v>
      </c>
      <c r="L73" s="15">
        <v>0</v>
      </c>
      <c r="M73">
        <v>0.26187178500000002</v>
      </c>
      <c r="N73" s="6">
        <f>(M73-L73)/(M$2-L$2)</f>
        <v>2.8464324456521743E-3</v>
      </c>
      <c r="O73" s="19">
        <f>N73/$AA73/$AG$4</f>
        <v>0.19765715923598159</v>
      </c>
      <c r="P73" s="8">
        <f t="shared" si="9"/>
        <v>0.19765715923598159</v>
      </c>
      <c r="Q73">
        <v>0.68673285000000006</v>
      </c>
      <c r="R73">
        <v>1.1859210714285711</v>
      </c>
      <c r="S73">
        <f>(R73-Q73)/(R$2-Q$2)</f>
        <v>7.3410032563025144E-3</v>
      </c>
      <c r="T73" s="6">
        <f>S73/$AA73/$AH$4</f>
        <v>0.19230016080546983</v>
      </c>
      <c r="U73" s="8">
        <f t="shared" si="10"/>
        <v>0.19230016080546983</v>
      </c>
      <c r="V73" s="15">
        <v>0</v>
      </c>
      <c r="W73">
        <v>0.15139737</v>
      </c>
      <c r="X73" s="19">
        <f>(W73-V73)/(W$2-V$2)</f>
        <v>1.6456235869565217E-3</v>
      </c>
      <c r="Y73" s="6">
        <f t="shared" si="11"/>
        <v>2.7400589716918507E-2</v>
      </c>
      <c r="Z73" s="8">
        <f t="shared" si="12"/>
        <v>2.7400589716918507E-2</v>
      </c>
      <c r="AA73" s="31">
        <v>0.31260000000000066</v>
      </c>
    </row>
    <row r="74" spans="1:27" ht="17" thickBot="1" x14ac:dyDescent="0.25">
      <c r="A74" t="s">
        <v>101</v>
      </c>
      <c r="B74" s="11">
        <v>47.014328070000005</v>
      </c>
      <c r="C74" s="12">
        <v>23.603076428571423</v>
      </c>
      <c r="D74" s="13">
        <f>(C74-B74)/(C$2-B$2)</f>
        <v>-0.34428311237394971</v>
      </c>
      <c r="E74" s="30">
        <f>D74/$AA74/$AE$4</f>
        <v>-6.5311952617815043</v>
      </c>
      <c r="F74" s="18">
        <f t="shared" si="7"/>
        <v>6.5311952617815043</v>
      </c>
      <c r="G74" s="13">
        <v>22.045397838749999</v>
      </c>
      <c r="H74" s="21">
        <v>31.048006529761896</v>
      </c>
      <c r="I74" s="13">
        <f>(H74-G74)/(H$2-G$2)</f>
        <v>0.13239130427958673</v>
      </c>
      <c r="J74" s="20">
        <f>I74/$AA74/$AF$4</f>
        <v>5.0229257854029745</v>
      </c>
      <c r="K74" s="20">
        <f t="shared" si="8"/>
        <v>5.0229257854029745</v>
      </c>
      <c r="L74" s="17">
        <v>0</v>
      </c>
      <c r="M74" s="13">
        <v>0</v>
      </c>
      <c r="N74" s="30">
        <f>(M74-L74)/(M$2-L$2)</f>
        <v>0</v>
      </c>
      <c r="O74" s="20">
        <f>N74/$AA74/$AG$4</f>
        <v>0</v>
      </c>
      <c r="P74" s="14">
        <f t="shared" si="9"/>
        <v>0</v>
      </c>
      <c r="Q74" s="13">
        <v>0.71395627500000003</v>
      </c>
      <c r="R74" s="13">
        <v>1.0233233928571426</v>
      </c>
      <c r="S74" s="13">
        <f>(R74-Q74)/(R$2-Q$2)</f>
        <v>4.5495164390756257E-3</v>
      </c>
      <c r="T74" s="30">
        <f>S74/$AA74/$AH$4</f>
        <v>0.12732219619809718</v>
      </c>
      <c r="U74" s="14">
        <f t="shared" si="10"/>
        <v>0.12732219619809718</v>
      </c>
      <c r="V74" s="17">
        <v>0</v>
      </c>
      <c r="W74" s="13">
        <v>0.14858721000000003</v>
      </c>
      <c r="X74" s="20">
        <f>(W74-V74)/(W$2-V$2)</f>
        <v>1.6150783695652177E-3</v>
      </c>
      <c r="Y74" s="6">
        <f t="shared" si="11"/>
        <v>2.8730134486317539E-2</v>
      </c>
      <c r="Z74" s="14">
        <f t="shared" si="12"/>
        <v>2.8730134486317539E-2</v>
      </c>
      <c r="AA74" s="32">
        <v>0.29260000000000019</v>
      </c>
    </row>
  </sheetData>
  <mergeCells count="16">
    <mergeCell ref="Y1:Y2"/>
    <mergeCell ref="Z1:Z2"/>
    <mergeCell ref="AA1:AA2"/>
    <mergeCell ref="Q1:R1"/>
    <mergeCell ref="T1:T2"/>
    <mergeCell ref="U1:U2"/>
    <mergeCell ref="V1:W1"/>
    <mergeCell ref="J1:J2"/>
    <mergeCell ref="K1:K2"/>
    <mergeCell ref="L1:M1"/>
    <mergeCell ref="O1:O2"/>
    <mergeCell ref="P1:P2"/>
    <mergeCell ref="B1:C1"/>
    <mergeCell ref="E1:E2"/>
    <mergeCell ref="F1:F2"/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BE3D2-DD22-4E45-A3F4-46F2CF632655}">
  <dimension ref="A1:AN74"/>
  <sheetViews>
    <sheetView workbookViewId="0"/>
  </sheetViews>
  <sheetFormatPr baseColWidth="10" defaultRowHeight="16" x14ac:dyDescent="0.2"/>
  <cols>
    <col min="1" max="1" width="15.5" bestFit="1" customWidth="1"/>
    <col min="5" max="5" width="14.6640625" bestFit="1" customWidth="1"/>
    <col min="6" max="6" width="29.1640625" bestFit="1" customWidth="1"/>
    <col min="7" max="7" width="34.6640625" bestFit="1" customWidth="1"/>
    <col min="11" max="11" width="30.1640625" bestFit="1" customWidth="1"/>
    <col min="12" max="13" width="37.33203125" bestFit="1" customWidth="1"/>
    <col min="18" max="18" width="34.6640625" bestFit="1" customWidth="1"/>
    <col min="19" max="19" width="37.83203125" bestFit="1" customWidth="1"/>
    <col min="23" max="23" width="12.1640625" bestFit="1" customWidth="1"/>
    <col min="24" max="24" width="37" bestFit="1" customWidth="1"/>
    <col min="25" max="25" width="39.1640625" bestFit="1" customWidth="1"/>
    <col min="29" max="29" width="17.6640625" bestFit="1" customWidth="1"/>
    <col min="30" max="31" width="37" bestFit="1" customWidth="1"/>
    <col min="32" max="32" width="15.1640625" bestFit="1" customWidth="1"/>
    <col min="36" max="36" width="13.83203125" bestFit="1" customWidth="1"/>
    <col min="37" max="37" width="29.33203125" bestFit="1" customWidth="1"/>
    <col min="38" max="38" width="14.5" bestFit="1" customWidth="1"/>
    <col min="39" max="39" width="15.5" bestFit="1" customWidth="1"/>
    <col min="40" max="40" width="17.1640625" bestFit="1" customWidth="1"/>
  </cols>
  <sheetData>
    <row r="1" spans="1:40" s="23" customFormat="1" x14ac:dyDescent="0.2">
      <c r="A1" t="s">
        <v>3</v>
      </c>
      <c r="B1" s="51" t="s">
        <v>198</v>
      </c>
      <c r="C1" s="52"/>
      <c r="D1" s="53"/>
      <c r="E1" s="59" t="s">
        <v>208</v>
      </c>
      <c r="F1" s="44" t="s">
        <v>222</v>
      </c>
      <c r="G1" s="40" t="s">
        <v>8</v>
      </c>
      <c r="H1" s="48" t="s">
        <v>203</v>
      </c>
      <c r="I1" s="39"/>
      <c r="J1" s="49"/>
      <c r="K1" s="60" t="s">
        <v>207</v>
      </c>
      <c r="L1" s="46" t="s">
        <v>225</v>
      </c>
      <c r="M1" s="46" t="s">
        <v>209</v>
      </c>
      <c r="N1" s="48" t="s">
        <v>204</v>
      </c>
      <c r="O1" s="39"/>
      <c r="P1" s="49"/>
      <c r="Q1" s="61" t="s">
        <v>210</v>
      </c>
      <c r="R1" s="46" t="s">
        <v>226</v>
      </c>
      <c r="S1" s="40" t="s">
        <v>232</v>
      </c>
      <c r="T1" s="48" t="s">
        <v>205</v>
      </c>
      <c r="U1" s="39"/>
      <c r="V1" s="39"/>
      <c r="W1" s="62" t="s">
        <v>212</v>
      </c>
      <c r="X1" s="44" t="s">
        <v>227</v>
      </c>
      <c r="Y1" s="40" t="s">
        <v>231</v>
      </c>
      <c r="Z1" s="48" t="s">
        <v>206</v>
      </c>
      <c r="AA1" s="39"/>
      <c r="AB1" s="49"/>
      <c r="AC1" s="61" t="s">
        <v>213</v>
      </c>
      <c r="AD1" s="44" t="s">
        <v>228</v>
      </c>
      <c r="AE1" s="40" t="s">
        <v>233</v>
      </c>
      <c r="AF1" s="42" t="s">
        <v>224</v>
      </c>
      <c r="AG1"/>
      <c r="AH1"/>
      <c r="AI1" t="s">
        <v>229</v>
      </c>
      <c r="AJ1"/>
      <c r="AK1"/>
      <c r="AL1"/>
      <c r="AM1"/>
      <c r="AN1"/>
    </row>
    <row r="2" spans="1:40" s="23" customFormat="1" x14ac:dyDescent="0.2">
      <c r="A2"/>
      <c r="B2" s="7">
        <v>0</v>
      </c>
      <c r="C2" s="2">
        <v>92</v>
      </c>
      <c r="D2" s="4">
        <v>160</v>
      </c>
      <c r="E2" s="23" t="s">
        <v>234</v>
      </c>
      <c r="F2" s="45"/>
      <c r="G2" s="41"/>
      <c r="H2" s="24">
        <v>0</v>
      </c>
      <c r="I2" s="23">
        <v>92</v>
      </c>
      <c r="J2" s="25">
        <v>160</v>
      </c>
      <c r="K2" s="23" t="s">
        <v>234</v>
      </c>
      <c r="L2" s="47"/>
      <c r="M2" s="47"/>
      <c r="N2" s="24">
        <v>0</v>
      </c>
      <c r="O2" s="23">
        <v>92</v>
      </c>
      <c r="P2" s="25">
        <v>160</v>
      </c>
      <c r="Q2" s="23" t="s">
        <v>234</v>
      </c>
      <c r="R2" s="47"/>
      <c r="S2" s="41"/>
      <c r="T2" s="24">
        <v>0</v>
      </c>
      <c r="U2" s="23">
        <v>92</v>
      </c>
      <c r="V2" s="23">
        <v>160</v>
      </c>
      <c r="W2" s="29" t="s">
        <v>234</v>
      </c>
      <c r="X2" s="45"/>
      <c r="Y2" s="41"/>
      <c r="Z2" s="24">
        <v>0</v>
      </c>
      <c r="AA2" s="23">
        <v>92</v>
      </c>
      <c r="AB2" s="25">
        <v>160</v>
      </c>
      <c r="AC2" s="29" t="s">
        <v>234</v>
      </c>
      <c r="AD2" s="45"/>
      <c r="AE2" s="41"/>
      <c r="AF2" s="43"/>
      <c r="AG2"/>
      <c r="AH2"/>
      <c r="AI2" s="33"/>
      <c r="AJ2" s="34" t="s">
        <v>217</v>
      </c>
      <c r="AK2" s="35" t="s">
        <v>218</v>
      </c>
      <c r="AL2" s="35" t="s">
        <v>219</v>
      </c>
      <c r="AM2" s="35" t="s">
        <v>220</v>
      </c>
      <c r="AN2" s="35" t="s">
        <v>221</v>
      </c>
    </row>
    <row r="3" spans="1:40" x14ac:dyDescent="0.2">
      <c r="A3" t="s">
        <v>0</v>
      </c>
      <c r="B3" s="9">
        <v>120</v>
      </c>
      <c r="C3" s="1">
        <v>48.588632392500003</v>
      </c>
      <c r="D3" s="5">
        <v>16.270833869047614</v>
      </c>
      <c r="E3">
        <f>SLOPE(B3:D3,B$2:D$2)</f>
        <v>-0.65560697633470699</v>
      </c>
      <c r="F3" s="6">
        <f>E3/$AF3/$AJ$4</f>
        <v>-5.2763623123512824</v>
      </c>
      <c r="G3" s="16">
        <f>-1*F3</f>
        <v>5.2763623123512824</v>
      </c>
      <c r="H3" s="15">
        <v>0</v>
      </c>
      <c r="I3">
        <v>0</v>
      </c>
      <c r="J3" s="3">
        <v>0</v>
      </c>
      <c r="K3">
        <f>SLOPE(H3:J3,H$2:J$2)</f>
        <v>0</v>
      </c>
      <c r="L3" s="6">
        <f>K3/$AF3/$AK$4</f>
        <v>0</v>
      </c>
      <c r="M3" s="19">
        <f>L3</f>
        <v>0</v>
      </c>
      <c r="N3" s="15">
        <v>0</v>
      </c>
      <c r="O3">
        <v>3.0254006925000003</v>
      </c>
      <c r="P3" s="3">
        <v>1.3128974999999996</v>
      </c>
      <c r="Q3">
        <f>SLOPE(N3:P3,N$2:P$2)</f>
        <v>9.6140985995657562E-3</v>
      </c>
      <c r="R3" s="6">
        <f>Q3/$AF3/$AL$4</f>
        <v>0.30258610965251143</v>
      </c>
      <c r="S3" s="8">
        <f>R3</f>
        <v>0.30258610965251143</v>
      </c>
      <c r="T3" s="15">
        <v>0</v>
      </c>
      <c r="U3">
        <v>0.56238326999999999</v>
      </c>
      <c r="V3">
        <v>0.58189452380952367</v>
      </c>
      <c r="W3" s="6">
        <f>SLOPE(T3:V3,T$2:V$2)</f>
        <v>3.7781521378352821E-3</v>
      </c>
      <c r="X3" s="6">
        <f>W3/$AF3/$AM$4</f>
        <v>4.4857226761927396E-2</v>
      </c>
      <c r="Y3" s="8">
        <f>X3</f>
        <v>4.4857226761927396E-2</v>
      </c>
      <c r="Z3" s="15">
        <v>0</v>
      </c>
      <c r="AA3">
        <v>0.32351966999999998</v>
      </c>
      <c r="AB3" s="3">
        <v>0.44732535714285698</v>
      </c>
      <c r="AC3" s="6">
        <f>SLOPE(Z3:AB3,Z$2:AB$2)</f>
        <v>2.8369172226160927E-3</v>
      </c>
      <c r="AD3" s="6">
        <f>AC3/$AF3/$AN$4</f>
        <v>2.1409415849782648E-2</v>
      </c>
      <c r="AE3" s="8">
        <f>AD3</f>
        <v>2.1409415849782648E-2</v>
      </c>
      <c r="AF3" s="31">
        <v>0.68969999999999931</v>
      </c>
      <c r="AI3" s="33" t="s">
        <v>215</v>
      </c>
      <c r="AJ3" s="33">
        <v>180.15600000000001</v>
      </c>
      <c r="AK3" s="33">
        <v>90.08</v>
      </c>
      <c r="AL3" s="33">
        <v>46.067999999999998</v>
      </c>
      <c r="AM3" s="33">
        <v>122.12</v>
      </c>
      <c r="AN3" s="33">
        <v>192.124</v>
      </c>
    </row>
    <row r="4" spans="1:40" x14ac:dyDescent="0.2">
      <c r="A4" t="s">
        <v>1</v>
      </c>
      <c r="B4" s="9">
        <v>120</v>
      </c>
      <c r="C4" s="1">
        <v>47.764113885</v>
      </c>
      <c r="D4" s="5">
        <v>15.507359821428567</v>
      </c>
      <c r="E4">
        <f>SLOPE(B4:D4,B$2:D$2)</f>
        <v>-0.66061784603686635</v>
      </c>
      <c r="F4" s="6">
        <f>E4/$AF4/$AJ$4</f>
        <v>-4.9539599382902475</v>
      </c>
      <c r="G4" s="16">
        <f t="shared" ref="G4:G67" si="0">-1*F4</f>
        <v>4.9539599382902475</v>
      </c>
      <c r="H4" s="15">
        <v>0</v>
      </c>
      <c r="I4">
        <v>0</v>
      </c>
      <c r="J4" s="3">
        <v>0</v>
      </c>
      <c r="K4">
        <f>SLOPE(H4:J4,H$2:J$2)</f>
        <v>0</v>
      </c>
      <c r="L4" s="19">
        <f>K4/$AF4/$AK$4</f>
        <v>0</v>
      </c>
      <c r="M4" s="19">
        <f t="shared" ref="M4:M67" si="1">L4</f>
        <v>0</v>
      </c>
      <c r="N4" s="15">
        <v>0</v>
      </c>
      <c r="O4">
        <v>3.5303513174999996</v>
      </c>
      <c r="P4" s="3">
        <v>1.9581994642857139</v>
      </c>
      <c r="Q4">
        <f>SLOPE(N4:P4,N$2:P$2)</f>
        <v>1.3730301630405882E-2</v>
      </c>
      <c r="R4" s="19">
        <f>Q4/$AF4/$AL$4</f>
        <v>0.40265364891694211</v>
      </c>
      <c r="S4" s="8">
        <f t="shared" ref="S4:S67" si="2">R4</f>
        <v>0.40265364891694211</v>
      </c>
      <c r="T4" s="15">
        <v>0</v>
      </c>
      <c r="U4">
        <v>0.50503844249999996</v>
      </c>
      <c r="V4">
        <v>0.57947130952380943</v>
      </c>
      <c r="W4" s="6">
        <f>SLOPE(T4:V4,T$2:V$2)</f>
        <v>3.7282976941539637E-3</v>
      </c>
      <c r="X4" s="6">
        <f>W4/$AF4/$AM$4</f>
        <v>4.1245322704210226E-2</v>
      </c>
      <c r="Y4" s="8">
        <f t="shared" ref="Y4:Y67" si="3">X4</f>
        <v>4.1245322704210226E-2</v>
      </c>
      <c r="Z4" s="15">
        <v>0</v>
      </c>
      <c r="AA4">
        <v>0.2540560275</v>
      </c>
      <c r="AB4" s="3">
        <v>0.35055833333333325</v>
      </c>
      <c r="AC4" s="6">
        <f>SLOPE(Z4:AB4,Z$2:AB$2)</f>
        <v>2.2235485075475596E-3</v>
      </c>
      <c r="AD4" s="6">
        <f t="shared" ref="AD4:AD67" si="4">AC4/$AF4/$AN$4</f>
        <v>1.5635648815692686E-2</v>
      </c>
      <c r="AE4" s="8">
        <f t="shared" ref="AE4:AE67" si="5">AD4</f>
        <v>1.5635648815692686E-2</v>
      </c>
      <c r="AF4" s="31">
        <v>0.74020000000000064</v>
      </c>
      <c r="AI4" s="33" t="s">
        <v>216</v>
      </c>
      <c r="AJ4" s="33">
        <f>AJ3*0.001</f>
        <v>0.18015600000000001</v>
      </c>
      <c r="AK4" s="33">
        <f t="shared" ref="AK4:AN4" si="6">AK3*0.001</f>
        <v>9.0079999999999993E-2</v>
      </c>
      <c r="AL4" s="33">
        <f t="shared" si="6"/>
        <v>4.6067999999999998E-2</v>
      </c>
      <c r="AM4" s="33">
        <f t="shared" si="6"/>
        <v>0.12212000000000001</v>
      </c>
      <c r="AN4" s="33">
        <f t="shared" si="6"/>
        <v>0.19212399999999999</v>
      </c>
    </row>
    <row r="5" spans="1:40" x14ac:dyDescent="0.2">
      <c r="A5" t="s">
        <v>2</v>
      </c>
      <c r="B5" s="9">
        <v>120</v>
      </c>
      <c r="C5" s="1">
        <v>45.913886977499999</v>
      </c>
      <c r="D5" s="5">
        <v>16.290058035714281</v>
      </c>
      <c r="E5">
        <f>SLOPE(B5:D5,B$2:D$2)</f>
        <v>-0.65715295389777562</v>
      </c>
      <c r="F5" s="6">
        <f>E5/$AF5/$AJ$4</f>
        <v>-5.1521022795449172</v>
      </c>
      <c r="G5" s="16">
        <f t="shared" si="0"/>
        <v>5.1521022795449172</v>
      </c>
      <c r="H5" s="15">
        <v>0</v>
      </c>
      <c r="I5">
        <v>0</v>
      </c>
      <c r="J5" s="3">
        <v>0</v>
      </c>
      <c r="K5">
        <f>SLOPE(H5:J5,H$2:J$2)</f>
        <v>0</v>
      </c>
      <c r="L5" s="19">
        <f>K5/$AF5/$AK$4</f>
        <v>0</v>
      </c>
      <c r="M5" s="19">
        <f t="shared" si="1"/>
        <v>0</v>
      </c>
      <c r="N5" s="15">
        <v>0</v>
      </c>
      <c r="O5">
        <v>3.5473000950000007</v>
      </c>
      <c r="P5" s="3">
        <v>1.1507844642857141</v>
      </c>
      <c r="Q5">
        <f>SLOPE(N5:P5,N$2:P$2)</f>
        <v>8.9824767405175462E-3</v>
      </c>
      <c r="R5" s="19">
        <f>Q5/$AF5/$AL$4</f>
        <v>0.27539971434138705</v>
      </c>
      <c r="S5" s="8">
        <f t="shared" si="2"/>
        <v>0.27539971434138705</v>
      </c>
      <c r="T5" s="15">
        <v>0</v>
      </c>
      <c r="U5">
        <v>0.490548555</v>
      </c>
      <c r="V5">
        <v>0.55071583333333329</v>
      </c>
      <c r="W5" s="6">
        <f>SLOPE(T5:V5,T$2:V$2)</f>
        <v>3.5498442752274605E-3</v>
      </c>
      <c r="X5" s="6">
        <f>W5/$AF5/$AM$4</f>
        <v>4.1057192462672858E-2</v>
      </c>
      <c r="Y5" s="8">
        <f t="shared" si="3"/>
        <v>4.1057192462672858E-2</v>
      </c>
      <c r="Z5" s="15">
        <v>0</v>
      </c>
      <c r="AA5">
        <v>0.2607301575</v>
      </c>
      <c r="AB5" s="3">
        <v>0.34910440476190469</v>
      </c>
      <c r="AC5" s="6">
        <f>SLOPE(Z5:AB5,Z$2:AB$2)</f>
        <v>2.219120349093111E-3</v>
      </c>
      <c r="AD5" s="6">
        <f t="shared" si="4"/>
        <v>1.6314207363761119E-2</v>
      </c>
      <c r="AE5" s="8">
        <f t="shared" si="5"/>
        <v>1.6314207363761119E-2</v>
      </c>
      <c r="AF5" s="31">
        <v>0.70800000000000018</v>
      </c>
    </row>
    <row r="6" spans="1:40" x14ac:dyDescent="0.2">
      <c r="A6" t="s">
        <v>33</v>
      </c>
      <c r="B6" s="9">
        <v>120</v>
      </c>
      <c r="C6" s="1">
        <v>48.426257835000008</v>
      </c>
      <c r="D6" s="5">
        <v>17.660951130952377</v>
      </c>
      <c r="E6">
        <f>SLOPE(B6:D6,B$2:D$2)</f>
        <v>-0.64751532656386634</v>
      </c>
      <c r="F6" s="6">
        <f>E6/$AF6/$AJ$4</f>
        <v>-8.4848734727335788</v>
      </c>
      <c r="G6" s="16">
        <f t="shared" si="0"/>
        <v>8.4848734727335788</v>
      </c>
      <c r="H6" s="15">
        <v>0</v>
      </c>
      <c r="I6">
        <v>8.4137507662500006</v>
      </c>
      <c r="J6" s="3">
        <v>13.7079212797619</v>
      </c>
      <c r="K6">
        <f>SLOPE(H6:J6,H$2:J$2)</f>
        <v>8.6004344245650149E-2</v>
      </c>
      <c r="L6" s="19">
        <f>K6/$AF6/$AK$4</f>
        <v>2.2539073505758513</v>
      </c>
      <c r="M6" s="19">
        <f t="shared" si="1"/>
        <v>2.2539073505758513</v>
      </c>
      <c r="N6" s="15">
        <v>0</v>
      </c>
      <c r="O6">
        <v>2.2829037300000001</v>
      </c>
      <c r="P6" s="3">
        <v>1.8148259523809518</v>
      </c>
      <c r="Q6">
        <f>SLOPE(N6:P6,N$2:P$2)</f>
        <v>1.2111507616388986E-2</v>
      </c>
      <c r="R6" s="19">
        <f>Q6/$AF6/$AL$4</f>
        <v>0.62064447983517146</v>
      </c>
      <c r="S6" s="8">
        <f t="shared" si="2"/>
        <v>0.62064447983517146</v>
      </c>
      <c r="T6" s="15">
        <v>0</v>
      </c>
      <c r="U6">
        <v>0.42354380250000001</v>
      </c>
      <c r="V6">
        <v>0.50314005952380936</v>
      </c>
      <c r="W6" s="6">
        <f>SLOPE(T6:V6,T$2:V$2)</f>
        <v>3.2278997319951548E-3</v>
      </c>
      <c r="X6" s="6">
        <f>W6/$AF6/$AM$4</f>
        <v>6.2398950999975243E-2</v>
      </c>
      <c r="Y6" s="8">
        <f t="shared" si="3"/>
        <v>6.2398950999975243E-2</v>
      </c>
      <c r="Z6" s="15">
        <v>0</v>
      </c>
      <c r="AA6">
        <v>0.2073371175</v>
      </c>
      <c r="AB6" s="3">
        <v>0.20007672619047615</v>
      </c>
      <c r="AC6" s="6">
        <f>SLOPE(Z6:AB6,Z$2:AB$2)</f>
        <v>1.3077332607379177E-3</v>
      </c>
      <c r="AD6" s="6">
        <f t="shared" si="4"/>
        <v>1.6068731656626582E-2</v>
      </c>
      <c r="AE6" s="8">
        <f t="shared" si="5"/>
        <v>1.6068731656626582E-2</v>
      </c>
      <c r="AF6" s="31">
        <v>0.42360000000000042</v>
      </c>
    </row>
    <row r="7" spans="1:40" x14ac:dyDescent="0.2">
      <c r="A7" t="s">
        <v>34</v>
      </c>
      <c r="B7" s="9">
        <v>120</v>
      </c>
      <c r="C7" s="1">
        <v>50.379406852500004</v>
      </c>
      <c r="D7" s="5">
        <v>21.003452142857139</v>
      </c>
      <c r="E7">
        <f>SLOPE(B7:D7,B$2:D$2)</f>
        <v>-0.62660533361684678</v>
      </c>
      <c r="F7" s="6">
        <f>E7/$AF7/$AJ$4</f>
        <v>-8.4012714157773658</v>
      </c>
      <c r="G7" s="16">
        <f t="shared" si="0"/>
        <v>8.4012714157773658</v>
      </c>
      <c r="H7" s="15">
        <v>0</v>
      </c>
      <c r="I7">
        <v>8.6104092757500013</v>
      </c>
      <c r="J7" s="3">
        <v>13.933966785714281</v>
      </c>
      <c r="K7">
        <f>SLOPE(H7:J7,H$2:J$2)</f>
        <v>8.7458494875952655E-2</v>
      </c>
      <c r="L7" s="19">
        <f>K7/$AF7/$AK$4</f>
        <v>2.3451643326155747</v>
      </c>
      <c r="M7" s="19">
        <f t="shared" si="1"/>
        <v>2.3451643326155747</v>
      </c>
      <c r="N7" s="15">
        <v>0</v>
      </c>
      <c r="O7">
        <v>2.3348038725000002</v>
      </c>
      <c r="P7" s="3">
        <v>1.6354273214285711</v>
      </c>
      <c r="Q7">
        <f>SLOPE(N7:P7,N$2:P$2)</f>
        <v>1.1086453738257708E-2</v>
      </c>
      <c r="R7" s="19">
        <f>Q7/$AF7/$AL$4</f>
        <v>0.58129013119535189</v>
      </c>
      <c r="S7" s="8">
        <f t="shared" si="2"/>
        <v>0.58129013119535189</v>
      </c>
      <c r="T7" s="15">
        <v>0</v>
      </c>
      <c r="U7">
        <v>0.44418091500000006</v>
      </c>
      <c r="V7">
        <v>0.46243005952380939</v>
      </c>
      <c r="W7" s="6">
        <f>SLOPE(T7:V7,T$2:V$2)</f>
        <v>3.0007856578636409E-3</v>
      </c>
      <c r="X7" s="6">
        <f>W7/$AF7/$AM$4</f>
        <v>5.9353705665759114E-2</v>
      </c>
      <c r="Y7" s="8">
        <f t="shared" si="3"/>
        <v>5.9353705665759114E-2</v>
      </c>
      <c r="Z7" s="15">
        <v>0</v>
      </c>
      <c r="AA7">
        <v>0.16263801</v>
      </c>
      <c r="AB7" s="3">
        <v>0.14676601190476185</v>
      </c>
      <c r="AC7" s="6">
        <f>SLOPE(Z7:AB7,Z$2:AB$2)</f>
        <v>9.6582824013352207E-4</v>
      </c>
      <c r="AD7" s="6">
        <f t="shared" si="4"/>
        <v>1.2142774741462773E-2</v>
      </c>
      <c r="AE7" s="8">
        <f t="shared" si="5"/>
        <v>1.2142774741462773E-2</v>
      </c>
      <c r="AF7" s="31">
        <v>0.41400000000000059</v>
      </c>
    </row>
    <row r="8" spans="1:40" x14ac:dyDescent="0.2">
      <c r="A8" t="s">
        <v>35</v>
      </c>
      <c r="B8" s="9">
        <v>120</v>
      </c>
      <c r="C8" s="1">
        <v>50.563208880000005</v>
      </c>
      <c r="D8" s="5">
        <v>18.10439934523809</v>
      </c>
      <c r="E8">
        <f>SLOPE(B8:D8,B$2:D$2)</f>
        <v>-0.64357630107955222</v>
      </c>
      <c r="F8" s="6">
        <f>E8/$AF8/$AJ$4</f>
        <v>-8.577017712827514</v>
      </c>
      <c r="G8" s="16">
        <f t="shared" si="0"/>
        <v>8.577017712827514</v>
      </c>
      <c r="H8" s="15">
        <v>0</v>
      </c>
      <c r="I8">
        <v>8.2561886077499995</v>
      </c>
      <c r="J8" s="3">
        <v>13.774131571428569</v>
      </c>
      <c r="K8">
        <f>SLOPE(H8:J8,H$2:J$2)</f>
        <v>8.6296798099454966E-2</v>
      </c>
      <c r="L8" s="19">
        <f>K8/$AF8/$AK$4</f>
        <v>2.3001242619460291</v>
      </c>
      <c r="M8" s="19">
        <f t="shared" si="1"/>
        <v>2.3001242619460291</v>
      </c>
      <c r="N8" s="15">
        <v>0</v>
      </c>
      <c r="O8">
        <v>2.2798301175</v>
      </c>
      <c r="P8" s="3">
        <v>2.0312997619047612</v>
      </c>
      <c r="Q8">
        <f>SLOPE(N8:P8,N$2:P$2)</f>
        <v>1.3385346064265032E-2</v>
      </c>
      <c r="R8" s="19">
        <f>Q8/$AF8/$AL$4</f>
        <v>0.69761408414707526</v>
      </c>
      <c r="S8" s="8">
        <f t="shared" si="2"/>
        <v>0.69761408414707526</v>
      </c>
      <c r="T8" s="15">
        <v>0</v>
      </c>
      <c r="U8">
        <v>0.43109610750000005</v>
      </c>
      <c r="V8">
        <v>0.49360874999999987</v>
      </c>
      <c r="W8" s="6">
        <f>SLOPE(T8:V8,T$2:V$2)</f>
        <v>3.1764139159429277E-3</v>
      </c>
      <c r="X8" s="6">
        <f>W8/$AF8/$AM$4</f>
        <v>6.2450409235615505E-2</v>
      </c>
      <c r="Y8" s="8">
        <f t="shared" si="3"/>
        <v>6.2450409235615505E-2</v>
      </c>
      <c r="Z8" s="15">
        <v>0</v>
      </c>
      <c r="AA8">
        <v>0.14726994750000003</v>
      </c>
      <c r="AB8" s="3">
        <v>0.15888208333333328</v>
      </c>
      <c r="AC8" s="6">
        <f>SLOPE(Z8:AB8,Z$2:AB$2)</f>
        <v>1.0276983493589741E-3</v>
      </c>
      <c r="AD8" s="6">
        <f t="shared" si="4"/>
        <v>1.2843075428738762E-2</v>
      </c>
      <c r="AE8" s="8">
        <f t="shared" si="5"/>
        <v>1.2843075428738762E-2</v>
      </c>
      <c r="AF8" s="31">
        <v>0.41650000000000009</v>
      </c>
    </row>
    <row r="9" spans="1:40" x14ac:dyDescent="0.2">
      <c r="A9" t="s">
        <v>36</v>
      </c>
      <c r="B9" s="9">
        <v>120</v>
      </c>
      <c r="C9" s="1">
        <v>50.554602764999998</v>
      </c>
      <c r="D9" s="5">
        <v>23.78934083333333</v>
      </c>
      <c r="E9">
        <f>SLOPE(B9:D9,B$2:D$2)</f>
        <v>-0.6100785727781225</v>
      </c>
      <c r="F9" s="6">
        <f>E9/$AF9/$AJ$4</f>
        <v>-9.3546699793592367</v>
      </c>
      <c r="G9" s="16">
        <f t="shared" si="0"/>
        <v>9.3546699793592367</v>
      </c>
      <c r="H9" s="15">
        <v>0</v>
      </c>
      <c r="I9">
        <v>15.25459350825</v>
      </c>
      <c r="J9" s="3">
        <v>22.746122851190471</v>
      </c>
      <c r="K9">
        <f>SLOPE(H9:J9,H$2:J$2)</f>
        <v>0.14351287878074406</v>
      </c>
      <c r="L9" s="19">
        <f>K9/$AF9/$AK$4</f>
        <v>4.4010259382925438</v>
      </c>
      <c r="M9" s="19">
        <f t="shared" si="1"/>
        <v>4.4010259382925438</v>
      </c>
      <c r="N9" s="15">
        <v>0</v>
      </c>
      <c r="O9">
        <v>0.61533722249999989</v>
      </c>
      <c r="P9" s="3">
        <v>0</v>
      </c>
      <c r="Q9">
        <f>SLOPE(N9:P9,N$2:P$2)</f>
        <v>3.8172284274193535E-4</v>
      </c>
      <c r="R9" s="19">
        <f>Q9/$AF9/$AL$4</f>
        <v>2.2889706325428087E-2</v>
      </c>
      <c r="S9" s="8">
        <f t="shared" si="2"/>
        <v>2.2889706325428087E-2</v>
      </c>
      <c r="T9" s="15">
        <v>0</v>
      </c>
      <c r="U9">
        <v>0.46130532750000003</v>
      </c>
      <c r="V9">
        <v>0.56687059523809513</v>
      </c>
      <c r="W9" s="6">
        <f>SLOPE(T9:V9,T$2:V$2)</f>
        <v>3.6269081775818258E-3</v>
      </c>
      <c r="X9" s="6">
        <f>W9/$AF9/$AM$4</f>
        <v>8.2042936156941554E-2</v>
      </c>
      <c r="Y9" s="8">
        <f t="shared" si="3"/>
        <v>8.2042936156941554E-2</v>
      </c>
      <c r="Z9" s="15">
        <v>0</v>
      </c>
      <c r="AA9">
        <v>0</v>
      </c>
      <c r="AB9" s="3">
        <v>0.11889904761904758</v>
      </c>
      <c r="AC9" s="6">
        <f>SLOPE(Z9:AB9,Z$2:AB$2)</f>
        <v>7.0070778683681896E-4</v>
      </c>
      <c r="AD9" s="6">
        <f t="shared" si="4"/>
        <v>1.0075039400152865E-2</v>
      </c>
      <c r="AE9" s="8">
        <f t="shared" si="5"/>
        <v>1.0075039400152865E-2</v>
      </c>
      <c r="AF9" s="31">
        <v>0.3620000000000001</v>
      </c>
    </row>
    <row r="10" spans="1:40" x14ac:dyDescent="0.2">
      <c r="A10" t="s">
        <v>37</v>
      </c>
      <c r="B10" s="9">
        <v>120</v>
      </c>
      <c r="C10" s="1">
        <v>50.347265647500009</v>
      </c>
      <c r="D10" s="5">
        <v>22.414166726190469</v>
      </c>
      <c r="E10">
        <f>SLOPE(B10:D10,B$2:D$2)</f>
        <v>-0.61831150772561438</v>
      </c>
      <c r="F10" s="6">
        <f>E10/$AF10/$AJ$4</f>
        <v>-9.2584015491824179</v>
      </c>
      <c r="G10" s="16">
        <f t="shared" si="0"/>
        <v>9.2584015491824179</v>
      </c>
      <c r="H10" s="15">
        <v>0</v>
      </c>
      <c r="I10">
        <v>15.523929780750001</v>
      </c>
      <c r="J10" s="3">
        <v>22.54166010714285</v>
      </c>
      <c r="K10">
        <f>SLOPE(H10:J10,H$2:J$2)</f>
        <v>0.14247500049541381</v>
      </c>
      <c r="L10" s="19">
        <f>K10/$AF10/$AK$4</f>
        <v>4.2666567312110102</v>
      </c>
      <c r="M10" s="19">
        <f t="shared" si="1"/>
        <v>4.2666567312110102</v>
      </c>
      <c r="N10" s="15">
        <v>0</v>
      </c>
      <c r="O10">
        <v>0.78227829000000004</v>
      </c>
      <c r="P10" s="3">
        <v>0</v>
      </c>
      <c r="Q10">
        <f>SLOPE(N10:P10,N$2:P$2)</f>
        <v>4.8528429900744434E-4</v>
      </c>
      <c r="R10" s="19">
        <f>Q10/$AF10/$AL$4</f>
        <v>2.8416742773501761E-2</v>
      </c>
      <c r="S10" s="8">
        <f t="shared" si="2"/>
        <v>2.8416742773501761E-2</v>
      </c>
      <c r="T10" s="15">
        <v>0</v>
      </c>
      <c r="U10">
        <v>0.47237033249999999</v>
      </c>
      <c r="V10">
        <v>0.60911529761904748</v>
      </c>
      <c r="W10" s="6">
        <f>SLOPE(T10:V10,T$2:V$2)</f>
        <v>3.8827330396283815E-3</v>
      </c>
      <c r="X10" s="6">
        <f>W10/$AF10/$AM$4</f>
        <v>8.5768566131699808E-2</v>
      </c>
      <c r="Y10" s="8">
        <f t="shared" si="3"/>
        <v>8.5768566131699808E-2</v>
      </c>
      <c r="Z10" s="15">
        <v>0</v>
      </c>
      <c r="AA10">
        <v>0</v>
      </c>
      <c r="AB10" s="3">
        <v>0.15670119047619044</v>
      </c>
      <c r="AC10" s="6">
        <f>SLOPE(Z10:AB10,Z$2:AB$2)</f>
        <v>9.2348716471700324E-4</v>
      </c>
      <c r="AD10" s="6">
        <f t="shared" si="4"/>
        <v>1.2966616239289051E-2</v>
      </c>
      <c r="AE10" s="8">
        <f t="shared" si="5"/>
        <v>1.2966616239289051E-2</v>
      </c>
      <c r="AF10" s="31">
        <v>0.37070000000000025</v>
      </c>
    </row>
    <row r="11" spans="1:40" x14ac:dyDescent="0.2">
      <c r="A11" t="s">
        <v>38</v>
      </c>
      <c r="B11" s="9">
        <v>120</v>
      </c>
      <c r="C11" s="1">
        <v>50.534316922500004</v>
      </c>
      <c r="D11" s="5">
        <v>23.902343392857137</v>
      </c>
      <c r="E11">
        <f>SLOPE(B11:D11,B$2:D$2)</f>
        <v>-0.60942519903558146</v>
      </c>
      <c r="F11" s="6">
        <f>E11/$AF11/$AJ$4</f>
        <v>-8.8438269844505477</v>
      </c>
      <c r="G11" s="16">
        <f t="shared" si="0"/>
        <v>8.8438269844505477</v>
      </c>
      <c r="H11" s="15">
        <v>0</v>
      </c>
      <c r="I11">
        <v>15.257456358750002</v>
      </c>
      <c r="J11" s="3">
        <v>22.188201994047613</v>
      </c>
      <c r="K11">
        <f>SLOPE(H11:J11,H$2:J$2)</f>
        <v>0.14022665961675082</v>
      </c>
      <c r="L11" s="19">
        <f>K11/$AF11/$AK$4</f>
        <v>4.0697784864216864</v>
      </c>
      <c r="M11" s="19">
        <f t="shared" si="1"/>
        <v>4.0697784864216864</v>
      </c>
      <c r="N11" s="15">
        <v>0</v>
      </c>
      <c r="O11">
        <v>0.78192702000000003</v>
      </c>
      <c r="P11" s="3">
        <v>0</v>
      </c>
      <c r="Q11">
        <f>SLOPE(N11:P11,N$2:P$2)</f>
        <v>4.8506638957816371E-4</v>
      </c>
      <c r="R11" s="19">
        <f>Q11/$AF11/$AL$4</f>
        <v>2.7527729090339573E-2</v>
      </c>
      <c r="S11" s="8">
        <f t="shared" si="2"/>
        <v>2.7527729090339573E-2</v>
      </c>
      <c r="T11" s="15">
        <v>0</v>
      </c>
      <c r="U11">
        <v>0.43013011500000004</v>
      </c>
      <c r="V11">
        <v>0.60192642857142853</v>
      </c>
      <c r="W11" s="6">
        <f>SLOPE(T11:V11,T$2:V$2)</f>
        <v>3.8141632670152426E-3</v>
      </c>
      <c r="X11" s="6">
        <f>W11/$AF11/$AM$4</f>
        <v>8.1654673042378723E-2</v>
      </c>
      <c r="Y11" s="8">
        <f t="shared" si="3"/>
        <v>8.1654673042378723E-2</v>
      </c>
      <c r="Z11" s="15">
        <v>0</v>
      </c>
      <c r="AA11">
        <v>0</v>
      </c>
      <c r="AB11" s="3">
        <v>0.17180589285714282</v>
      </c>
      <c r="AC11" s="6">
        <f>SLOPE(Z11:AB11,Z$2:AB$2)</f>
        <v>1.0125037110067349E-3</v>
      </c>
      <c r="AD11" s="6">
        <f t="shared" si="4"/>
        <v>1.3777916998958008E-2</v>
      </c>
      <c r="AE11" s="8">
        <f t="shared" si="5"/>
        <v>1.3777916998958008E-2</v>
      </c>
      <c r="AF11" s="31">
        <v>0.3824999999999994</v>
      </c>
    </row>
    <row r="12" spans="1:40" x14ac:dyDescent="0.2">
      <c r="A12" t="s">
        <v>39</v>
      </c>
      <c r="B12" s="9">
        <v>120</v>
      </c>
      <c r="C12" s="1">
        <v>53.092791967500006</v>
      </c>
      <c r="D12" s="5">
        <v>20.697804047619044</v>
      </c>
      <c r="E12">
        <f>SLOPE(B12:D12,B$2:D$2)</f>
        <v>-0.62672336822588037</v>
      </c>
      <c r="F12" s="6">
        <f>E12/$AF12/$AJ$4</f>
        <v>-9.9054144252196004</v>
      </c>
      <c r="G12" s="16">
        <f t="shared" si="0"/>
        <v>9.9054144252196004</v>
      </c>
      <c r="H12" s="15">
        <v>0</v>
      </c>
      <c r="I12">
        <v>16.073535604499998</v>
      </c>
      <c r="J12" s="3">
        <v>28.415450761904754</v>
      </c>
      <c r="K12">
        <f>SLOPE(H12:J12,H$2:J$2)</f>
        <v>0.17743195895942632</v>
      </c>
      <c r="L12" s="19">
        <f>K12/$AF12/$AK$4</f>
        <v>5.6085289082264174</v>
      </c>
      <c r="M12" s="19">
        <f t="shared" si="1"/>
        <v>5.6085289082264174</v>
      </c>
      <c r="N12" s="15">
        <v>0</v>
      </c>
      <c r="O12">
        <v>0.63773068500000007</v>
      </c>
      <c r="P12" s="3">
        <v>0</v>
      </c>
      <c r="Q12">
        <f>SLOPE(N12:P12,N$2:P$2)</f>
        <v>3.9561456885856092E-4</v>
      </c>
      <c r="R12" s="19">
        <f>Q12/$AF12/$AL$4</f>
        <v>2.4452226562635081E-2</v>
      </c>
      <c r="S12" s="8">
        <f t="shared" si="2"/>
        <v>2.4452226562635081E-2</v>
      </c>
      <c r="T12" s="15">
        <v>0</v>
      </c>
      <c r="U12">
        <v>0.46736473500000003</v>
      </c>
      <c r="V12">
        <v>0.68447726190476166</v>
      </c>
      <c r="W12" s="6">
        <f>SLOPE(T12:V12,T$2:V$2)</f>
        <v>4.3237585130863742E-3</v>
      </c>
      <c r="X12" s="6">
        <f>W12/$AF12/$AM$4</f>
        <v>0.10081383301532384</v>
      </c>
      <c r="Y12" s="8">
        <f t="shared" si="3"/>
        <v>0.10081383301532384</v>
      </c>
      <c r="Z12" s="15">
        <v>0</v>
      </c>
      <c r="AA12">
        <v>0</v>
      </c>
      <c r="AB12" s="3">
        <v>0.13053047619047617</v>
      </c>
      <c r="AC12" s="6">
        <f>SLOPE(Z12:AB12,Z$2:AB$2)</f>
        <v>7.6925528772302959E-4</v>
      </c>
      <c r="AD12" s="6">
        <f t="shared" si="4"/>
        <v>1.1400774690142765E-2</v>
      </c>
      <c r="AE12" s="8">
        <f t="shared" si="5"/>
        <v>1.1400774690142765E-2</v>
      </c>
      <c r="AF12" s="31">
        <v>0.3512000000000004</v>
      </c>
    </row>
    <row r="13" spans="1:40" x14ac:dyDescent="0.2">
      <c r="A13" t="s">
        <v>40</v>
      </c>
      <c r="B13" s="9">
        <v>120</v>
      </c>
      <c r="C13" s="1">
        <v>49.361689845000001</v>
      </c>
      <c r="D13" s="5">
        <v>22.902848273809521</v>
      </c>
      <c r="E13">
        <f>SLOPE(B13:D13,B$2:D$2)</f>
        <v>-0.6160429600209737</v>
      </c>
      <c r="F13" s="6">
        <f>E13/$AF13/$AJ$4</f>
        <v>-9.951971259189083</v>
      </c>
      <c r="G13" s="16">
        <f t="shared" si="0"/>
        <v>9.951971259189083</v>
      </c>
      <c r="H13" s="15">
        <v>0</v>
      </c>
      <c r="I13">
        <v>16.754516408250002</v>
      </c>
      <c r="J13" s="3">
        <v>26.438600624999996</v>
      </c>
      <c r="K13">
        <f>SLOPE(H13:J13,H$2:J$2)</f>
        <v>0.16620423222441064</v>
      </c>
      <c r="L13" s="19">
        <f>K13/$AF13/$AK$4</f>
        <v>5.3698301104105388</v>
      </c>
      <c r="M13" s="19">
        <f t="shared" si="1"/>
        <v>5.3698301104105388</v>
      </c>
      <c r="N13" s="15">
        <v>0</v>
      </c>
      <c r="O13">
        <v>0.82829466000000007</v>
      </c>
      <c r="P13" s="3">
        <v>0</v>
      </c>
      <c r="Q13">
        <f>SLOPE(N13:P13,N$2:P$2)</f>
        <v>5.138304342431762E-4</v>
      </c>
      <c r="R13" s="19">
        <f>Q13/$AF13/$AL$4</f>
        <v>3.2461404819295304E-2</v>
      </c>
      <c r="S13" s="8">
        <f t="shared" si="2"/>
        <v>3.2461404819295304E-2</v>
      </c>
      <c r="T13" s="15">
        <v>0</v>
      </c>
      <c r="U13">
        <v>0.54850810500000002</v>
      </c>
      <c r="V13">
        <v>0.66113363095238076</v>
      </c>
      <c r="W13" s="6">
        <f>SLOPE(T13:V13,T$2:V$2)</f>
        <v>4.2365245651660157E-3</v>
      </c>
      <c r="X13" s="6">
        <f>W13/$AF13/$AM$4</f>
        <v>0.10096475091500515</v>
      </c>
      <c r="Y13" s="8">
        <f t="shared" si="3"/>
        <v>0.10096475091500515</v>
      </c>
      <c r="Z13" s="15">
        <v>0</v>
      </c>
      <c r="AA13">
        <v>0</v>
      </c>
      <c r="AB13" s="3">
        <v>0.16397083333333329</v>
      </c>
      <c r="AC13" s="6">
        <f>SLOPE(Z13:AB13,Z$2:AB$2)</f>
        <v>9.663293527708847E-4</v>
      </c>
      <c r="AD13" s="6">
        <f t="shared" si="4"/>
        <v>1.4638291676676954E-2</v>
      </c>
      <c r="AE13" s="8">
        <f t="shared" si="5"/>
        <v>1.4638291676676954E-2</v>
      </c>
      <c r="AF13" s="31">
        <v>0.34360000000000035</v>
      </c>
    </row>
    <row r="14" spans="1:40" x14ac:dyDescent="0.2">
      <c r="A14" t="s">
        <v>41</v>
      </c>
      <c r="B14" s="9">
        <v>120</v>
      </c>
      <c r="C14" s="1">
        <v>49.303466842500001</v>
      </c>
      <c r="D14" s="5">
        <v>22.739523630952377</v>
      </c>
      <c r="E14">
        <f>SLOPE(B14:D14,B$2:D$2)</f>
        <v>-0.61704159966715422</v>
      </c>
      <c r="F14" s="6">
        <f>E14/$AF14/$AJ$4</f>
        <v>-10.121278128221928</v>
      </c>
      <c r="G14" s="16">
        <f t="shared" si="0"/>
        <v>10.121278128221928</v>
      </c>
      <c r="H14" s="15">
        <v>0</v>
      </c>
      <c r="I14">
        <v>16.516820781</v>
      </c>
      <c r="J14" s="3">
        <v>28.19450208333333</v>
      </c>
      <c r="K14">
        <f>SLOPE(H14:J14,H$2:J$2)</f>
        <v>0.1764048328614557</v>
      </c>
      <c r="L14" s="19">
        <f>K14/$AF14/$AK$4</f>
        <v>5.7869768788872626</v>
      </c>
      <c r="M14" s="19">
        <f t="shared" si="1"/>
        <v>5.7869768788872626</v>
      </c>
      <c r="N14" s="15">
        <v>0</v>
      </c>
      <c r="O14">
        <v>0.86429983499999996</v>
      </c>
      <c r="P14" s="3">
        <v>0</v>
      </c>
      <c r="Q14">
        <f>SLOPE(N14:P14,N$2:P$2)</f>
        <v>5.3616615074441676E-4</v>
      </c>
      <c r="R14" s="19">
        <f>Q14/$AF14/$AL$4</f>
        <v>3.4392969937467349E-2</v>
      </c>
      <c r="S14" s="8">
        <f t="shared" si="2"/>
        <v>3.4392969937467349E-2</v>
      </c>
      <c r="T14" s="15">
        <v>0</v>
      </c>
      <c r="U14">
        <v>0.49678359750000001</v>
      </c>
      <c r="V14">
        <v>0.74263440476190457</v>
      </c>
      <c r="W14" s="6">
        <f>SLOPE(T14:V14,T$2:V$2)</f>
        <v>4.6847459322196605E-3</v>
      </c>
      <c r="X14" s="6">
        <f>W14/$AF14/$AM$4</f>
        <v>0.11336236371144018</v>
      </c>
      <c r="Y14" s="8">
        <f t="shared" si="3"/>
        <v>0.11336236371144018</v>
      </c>
      <c r="Z14" s="15">
        <v>0</v>
      </c>
      <c r="AA14">
        <v>0</v>
      </c>
      <c r="AB14" s="3">
        <v>0.11267946428571426</v>
      </c>
      <c r="AC14" s="6">
        <f>SLOPE(Z14:AB14,Z$2:AB$2)</f>
        <v>6.6405391483516471E-4</v>
      </c>
      <c r="AD14" s="6">
        <f t="shared" si="4"/>
        <v>1.0213894483236322E-2</v>
      </c>
      <c r="AE14" s="8">
        <f t="shared" si="5"/>
        <v>1.0213894483236322E-2</v>
      </c>
      <c r="AF14" s="31">
        <v>0.33840000000000003</v>
      </c>
    </row>
    <row r="15" spans="1:40" x14ac:dyDescent="0.2">
      <c r="A15" t="s">
        <v>42</v>
      </c>
      <c r="B15" s="9">
        <v>120</v>
      </c>
      <c r="C15" s="1">
        <v>57.044842920000001</v>
      </c>
      <c r="D15" s="5">
        <v>29.801739345238087</v>
      </c>
      <c r="E15">
        <f>SLOPE(B15:D15,B$2:D$2)</f>
        <v>-0.57061949956590452</v>
      </c>
      <c r="F15" s="6">
        <f>E15/$AF15/$AJ$4</f>
        <v>-11.340362630659911</v>
      </c>
      <c r="G15" s="16">
        <f t="shared" si="0"/>
        <v>11.340362630659911</v>
      </c>
      <c r="H15" s="15">
        <v>0</v>
      </c>
      <c r="I15">
        <v>13.380875419500001</v>
      </c>
      <c r="J15" s="3">
        <v>24.832938452380947</v>
      </c>
      <c r="K15">
        <f>SLOPE(H15:J15,H$2:J$2)</f>
        <v>0.15464875354659988</v>
      </c>
      <c r="L15" s="19">
        <f>K15/$AF15/$AK$4</f>
        <v>6.1467720917763131</v>
      </c>
      <c r="M15" s="19">
        <f t="shared" si="1"/>
        <v>6.1467720917763131</v>
      </c>
      <c r="N15" s="15">
        <v>0</v>
      </c>
      <c r="O15">
        <v>1.0825263225000001</v>
      </c>
      <c r="P15" s="3">
        <v>0</v>
      </c>
      <c r="Q15">
        <f>SLOPE(N15:P15,N$2:P$2)</f>
        <v>6.715423836848633E-4</v>
      </c>
      <c r="R15" s="19">
        <f>Q15/$AF15/$AL$4</f>
        <v>5.2191903219396235E-2</v>
      </c>
      <c r="S15" s="8">
        <f t="shared" si="2"/>
        <v>5.2191903219396235E-2</v>
      </c>
      <c r="T15" s="15">
        <v>0</v>
      </c>
      <c r="U15">
        <v>0.39315894750000002</v>
      </c>
      <c r="V15">
        <v>0.42317398809523804</v>
      </c>
      <c r="W15" s="6">
        <f>SLOPE(T15:V15,T$2:V$2)</f>
        <v>2.7377864977697034E-3</v>
      </c>
      <c r="X15" s="6">
        <f>W15/$AF15/$AM$4</f>
        <v>8.0267889840931181E-2</v>
      </c>
      <c r="Y15" s="8">
        <f t="shared" si="3"/>
        <v>8.0267889840931181E-2</v>
      </c>
      <c r="Z15" s="15">
        <v>0</v>
      </c>
      <c r="AA15">
        <v>0</v>
      </c>
      <c r="AB15" s="3">
        <v>0</v>
      </c>
      <c r="AC15" s="6">
        <f>SLOPE(Z15:AB15,Z$2:AB$2)</f>
        <v>0</v>
      </c>
      <c r="AD15" s="6">
        <f t="shared" si="4"/>
        <v>0</v>
      </c>
      <c r="AE15" s="8">
        <f t="shared" si="5"/>
        <v>0</v>
      </c>
      <c r="AF15" s="31">
        <v>0.2793000000000001</v>
      </c>
    </row>
    <row r="16" spans="1:40" x14ac:dyDescent="0.2">
      <c r="A16" t="s">
        <v>43</v>
      </c>
      <c r="B16" s="9">
        <v>120</v>
      </c>
      <c r="C16" s="1">
        <v>56.423007202499996</v>
      </c>
      <c r="D16" s="5">
        <v>34.328384404761891</v>
      </c>
      <c r="E16">
        <f>SLOPE(B16:D16,B$2:D$2)</f>
        <v>-0.54432837528055955</v>
      </c>
      <c r="F16" s="6">
        <f>E16/$AF16/$AJ$4</f>
        <v>-11.223729414706989</v>
      </c>
      <c r="G16" s="16">
        <f t="shared" si="0"/>
        <v>11.223729414706989</v>
      </c>
      <c r="H16" s="15">
        <v>0</v>
      </c>
      <c r="I16">
        <v>14.371974942750001</v>
      </c>
      <c r="J16" s="3">
        <v>24.878276791666661</v>
      </c>
      <c r="K16">
        <f>SLOPE(H16:J16,H$2:J$2)</f>
        <v>0.1555307719997415</v>
      </c>
      <c r="L16" s="19">
        <f>K16/$AF16/$AK$4</f>
        <v>6.4137628035332801</v>
      </c>
      <c r="M16" s="19">
        <f t="shared" si="1"/>
        <v>6.4137628035332801</v>
      </c>
      <c r="N16" s="15">
        <v>0</v>
      </c>
      <c r="O16">
        <v>0.90768167999999994</v>
      </c>
      <c r="P16" s="3">
        <v>0</v>
      </c>
      <c r="Q16">
        <f>SLOPE(N16:P16,N$2:P$2)</f>
        <v>5.6307796526054623E-4</v>
      </c>
      <c r="R16" s="19">
        <f>Q16/$AF16/$AL$4</f>
        <v>4.5404000403027285E-2</v>
      </c>
      <c r="S16" s="8">
        <f t="shared" si="2"/>
        <v>4.5404000403027285E-2</v>
      </c>
      <c r="T16" s="15">
        <v>0</v>
      </c>
      <c r="U16">
        <v>0.39157823250000001</v>
      </c>
      <c r="V16">
        <v>0.43020130952380936</v>
      </c>
      <c r="W16" s="6">
        <f>SLOPE(T16:V16,T$2:V$2)</f>
        <v>2.7782200204566933E-3</v>
      </c>
      <c r="X16" s="6">
        <f>W16/$AF16/$AM$4</f>
        <v>8.4509354683670698E-2</v>
      </c>
      <c r="Y16" s="8">
        <f t="shared" si="3"/>
        <v>8.4509354683670698E-2</v>
      </c>
      <c r="Z16" s="15">
        <v>0</v>
      </c>
      <c r="AA16">
        <v>0</v>
      </c>
      <c r="AB16" s="3">
        <v>0</v>
      </c>
      <c r="AC16" s="6">
        <f>SLOPE(Z16:AB16,Z$2:AB$2)</f>
        <v>0</v>
      </c>
      <c r="AD16" s="6">
        <f t="shared" si="4"/>
        <v>0</v>
      </c>
      <c r="AE16" s="8">
        <f t="shared" si="5"/>
        <v>0</v>
      </c>
      <c r="AF16" s="31">
        <v>0.26920000000000055</v>
      </c>
    </row>
    <row r="17" spans="1:32" x14ac:dyDescent="0.2">
      <c r="A17" t="s">
        <v>44</v>
      </c>
      <c r="B17" s="9">
        <v>120</v>
      </c>
      <c r="C17" s="1">
        <v>58.252948267499995</v>
      </c>
      <c r="D17" s="5">
        <v>30.359724821428564</v>
      </c>
      <c r="E17">
        <f>SLOPE(B17:D17,B$2:D$2)</f>
        <v>-0.56658167861596065</v>
      </c>
      <c r="F17" s="6">
        <f>E17/$AF17/$AJ$4</f>
        <v>-11.827568140872705</v>
      </c>
      <c r="G17" s="16">
        <f t="shared" si="0"/>
        <v>11.827568140872705</v>
      </c>
      <c r="H17" s="15">
        <v>0</v>
      </c>
      <c r="I17">
        <v>13.881435169500001</v>
      </c>
      <c r="J17" s="3">
        <v>25.730868583333326</v>
      </c>
      <c r="K17">
        <f>SLOPE(H17:J17,H$2:J$2)</f>
        <v>0.16025104634687753</v>
      </c>
      <c r="L17" s="19">
        <f>K17/$AF17/$AK$4</f>
        <v>6.6904319701645587</v>
      </c>
      <c r="M17" s="19">
        <f t="shared" si="1"/>
        <v>6.6904319701645587</v>
      </c>
      <c r="N17" s="15">
        <v>0</v>
      </c>
      <c r="O17">
        <v>0.97029555750000007</v>
      </c>
      <c r="P17" s="3">
        <v>0</v>
      </c>
      <c r="Q17">
        <f>SLOPE(N17:P17,N$2:P$2)</f>
        <v>6.0192032102977702E-4</v>
      </c>
      <c r="R17" s="19">
        <f>Q17/$AF17/$AL$4</f>
        <v>4.9138433799937299E-2</v>
      </c>
      <c r="S17" s="8">
        <f t="shared" si="2"/>
        <v>4.9138433799937299E-2</v>
      </c>
      <c r="T17" s="15">
        <v>0</v>
      </c>
      <c r="U17">
        <v>0.36268627500000006</v>
      </c>
      <c r="V17">
        <v>0.41566202380952366</v>
      </c>
      <c r="W17" s="6">
        <f>SLOPE(T17:V17,T$2:V$2)</f>
        <v>2.6746125937906172E-3</v>
      </c>
      <c r="X17" s="6">
        <f>W17/$AF17/$AM$4</f>
        <v>8.2367474904326388E-2</v>
      </c>
      <c r="Y17" s="8">
        <f t="shared" si="3"/>
        <v>8.2367474904326388E-2</v>
      </c>
      <c r="Z17" s="15">
        <v>0</v>
      </c>
      <c r="AA17">
        <v>0</v>
      </c>
      <c r="AB17" s="3">
        <v>6.9061607142857126E-2</v>
      </c>
      <c r="AC17" s="6">
        <f>SLOPE(Z17:AB17,Z$2:AB$2)</f>
        <v>4.0700078651187513E-4</v>
      </c>
      <c r="AD17" s="6">
        <f t="shared" si="4"/>
        <v>7.9670086946846616E-3</v>
      </c>
      <c r="AE17" s="8">
        <f t="shared" si="5"/>
        <v>7.9670086946846616E-3</v>
      </c>
      <c r="AF17" s="31">
        <v>0.26590000000000025</v>
      </c>
    </row>
    <row r="18" spans="1:32" x14ac:dyDescent="0.2">
      <c r="A18" t="s">
        <v>45</v>
      </c>
      <c r="B18" s="9">
        <v>120</v>
      </c>
      <c r="C18" s="1">
        <v>48.875971252499994</v>
      </c>
      <c r="D18" s="5">
        <v>27.127964702380943</v>
      </c>
      <c r="E18">
        <f>SLOPE(B18:D18,B$2:D$2)</f>
        <v>-0.59144439458739517</v>
      </c>
      <c r="F18" s="6">
        <f>E18/$AF18/$AJ$4</f>
        <v>-8.6644417070056559</v>
      </c>
      <c r="G18" s="16">
        <f t="shared" si="0"/>
        <v>8.6644417070056559</v>
      </c>
      <c r="H18" s="15">
        <v>0</v>
      </c>
      <c r="I18">
        <v>15.57832394025</v>
      </c>
      <c r="J18" s="3">
        <v>22.785039672619043</v>
      </c>
      <c r="K18">
        <f>SLOPE(H18:J18,H$2:J$2)</f>
        <v>0.14394305262415069</v>
      </c>
      <c r="L18" s="19">
        <f>K18/$AF18/$AK$4</f>
        <v>4.2173313649399251</v>
      </c>
      <c r="M18" s="19">
        <f t="shared" si="1"/>
        <v>4.2173313649399251</v>
      </c>
      <c r="N18" s="15">
        <v>0</v>
      </c>
      <c r="O18">
        <v>0.58372292250000013</v>
      </c>
      <c r="P18" s="3">
        <v>0</v>
      </c>
      <c r="Q18">
        <f>SLOPE(N18:P18,N$2:P$2)</f>
        <v>3.6211099410670002E-4</v>
      </c>
      <c r="R18" s="19">
        <f>Q18/$AF18/$AL$4</f>
        <v>2.0745205786233373E-2</v>
      </c>
      <c r="S18" s="8">
        <f t="shared" si="2"/>
        <v>2.0745205786233373E-2</v>
      </c>
      <c r="T18" s="15">
        <v>0</v>
      </c>
      <c r="U18">
        <v>0.58758689250000007</v>
      </c>
      <c r="V18">
        <v>0.84683261904761886</v>
      </c>
      <c r="W18" s="6">
        <f>SLOPE(T18:V18,T$2:V$2)</f>
        <v>5.3551468817942798E-3</v>
      </c>
      <c r="X18" s="6">
        <f>W18/$AF18/$AM$4</f>
        <v>0.11573373960260329</v>
      </c>
      <c r="Y18" s="8">
        <f t="shared" si="3"/>
        <v>0.11573373960260329</v>
      </c>
      <c r="Z18" s="15">
        <v>0</v>
      </c>
      <c r="AA18">
        <v>0.16140856500000003</v>
      </c>
      <c r="AB18" s="3">
        <v>0.16679791666666663</v>
      </c>
      <c r="AC18" s="6">
        <f>SLOPE(Z18:AB18,Z$2:AB$2)</f>
        <v>1.08311958643507E-3</v>
      </c>
      <c r="AD18" s="6">
        <f t="shared" si="4"/>
        <v>1.4878878045830502E-2</v>
      </c>
      <c r="AE18" s="8">
        <f t="shared" si="5"/>
        <v>1.4878878045830502E-2</v>
      </c>
      <c r="AF18" s="31">
        <v>0.37890000000000068</v>
      </c>
    </row>
    <row r="19" spans="1:32" x14ac:dyDescent="0.2">
      <c r="A19" t="s">
        <v>46</v>
      </c>
      <c r="B19" s="9">
        <v>120</v>
      </c>
      <c r="C19" s="1">
        <v>51.241862520000005</v>
      </c>
      <c r="D19" s="5">
        <v>26.120149880952376</v>
      </c>
      <c r="E19">
        <f>SLOPE(B19:D19,B$2:D$2)</f>
        <v>-0.59591607544103742</v>
      </c>
      <c r="F19" s="6">
        <f>E19/$AF19/$AJ$4</f>
        <v>-9.0624058151282139</v>
      </c>
      <c r="G19" s="16">
        <f t="shared" si="0"/>
        <v>9.0624058151282139</v>
      </c>
      <c r="H19" s="15">
        <v>0</v>
      </c>
      <c r="I19">
        <v>15.751868883749999</v>
      </c>
      <c r="J19" s="3">
        <v>22.706519452380945</v>
      </c>
      <c r="K19">
        <f>SLOPE(H19:J19,H$2:J$2)</f>
        <v>0.14358796754427355</v>
      </c>
      <c r="L19" s="19">
        <f>K19/$AF19/$AK$4</f>
        <v>4.36713689944626</v>
      </c>
      <c r="M19" s="19">
        <f t="shared" si="1"/>
        <v>4.36713689944626</v>
      </c>
      <c r="N19" s="15">
        <v>0</v>
      </c>
      <c r="O19">
        <v>0.56747668500000004</v>
      </c>
      <c r="P19" s="3">
        <v>0</v>
      </c>
      <c r="Q19">
        <f>SLOPE(N19:P19,N$2:P$2)</f>
        <v>3.5203268300248146E-4</v>
      </c>
      <c r="R19" s="19">
        <f>Q19/$AF19/$AL$4</f>
        <v>2.0935857951645112E-2</v>
      </c>
      <c r="S19" s="8">
        <f t="shared" si="2"/>
        <v>2.0935857951645112E-2</v>
      </c>
      <c r="T19" s="15">
        <v>0</v>
      </c>
      <c r="U19">
        <v>0.55140608250000001</v>
      </c>
      <c r="V19">
        <v>0.93980327380952355</v>
      </c>
      <c r="W19" s="6">
        <f>SLOPE(T19:V19,T$2:V$2)</f>
        <v>5.8806061933563743E-3</v>
      </c>
      <c r="X19" s="6">
        <f>W19/$AF19/$AM$4</f>
        <v>0.13192965808067453</v>
      </c>
      <c r="Y19" s="8">
        <f t="shared" si="3"/>
        <v>0.13192965808067453</v>
      </c>
      <c r="Z19" s="15">
        <v>0</v>
      </c>
      <c r="AA19">
        <v>0.11785108499999999</v>
      </c>
      <c r="AB19" s="3">
        <v>0.18044869047619042</v>
      </c>
      <c r="AC19" s="6">
        <f>SLOPE(Z19:AB19,Z$2:AB$2)</f>
        <v>1.1365469258832561E-3</v>
      </c>
      <c r="AD19" s="6">
        <f t="shared" si="4"/>
        <v>1.6207382701800398E-2</v>
      </c>
      <c r="AE19" s="8">
        <f t="shared" si="5"/>
        <v>1.6207382701800398E-2</v>
      </c>
      <c r="AF19" s="31">
        <v>0.36500000000000021</v>
      </c>
    </row>
    <row r="20" spans="1:32" x14ac:dyDescent="0.2">
      <c r="A20" t="s">
        <v>47</v>
      </c>
      <c r="B20" s="9">
        <v>120</v>
      </c>
      <c r="C20" s="1">
        <v>49.838099782500002</v>
      </c>
      <c r="D20" s="5">
        <v>24.476564404761898</v>
      </c>
      <c r="E20">
        <f>SLOPE(B20:D20,B$2:D$2)</f>
        <v>-0.60647303869247016</v>
      </c>
      <c r="F20" s="6">
        <f>E20/$AF20/$AJ$4</f>
        <v>-9.0130579184856714</v>
      </c>
      <c r="G20" s="16">
        <f t="shared" si="0"/>
        <v>9.0130579184856714</v>
      </c>
      <c r="H20" s="15">
        <v>0</v>
      </c>
      <c r="I20">
        <v>15.961331184750001</v>
      </c>
      <c r="J20" s="3">
        <v>22.244598267857139</v>
      </c>
      <c r="K20">
        <f>SLOPE(H20:J20,H$2:J$2)</f>
        <v>0.14099566670557867</v>
      </c>
      <c r="L20" s="19">
        <f>K20/$AF20/$AK$4</f>
        <v>4.1907020237723751</v>
      </c>
      <c r="M20" s="19">
        <f t="shared" si="1"/>
        <v>4.1907020237723751</v>
      </c>
      <c r="N20" s="15">
        <v>0</v>
      </c>
      <c r="O20">
        <v>0.66653482499999994</v>
      </c>
      <c r="P20" s="3">
        <v>0</v>
      </c>
      <c r="Q20">
        <f>SLOPE(N20:P20,N$2:P$2)</f>
        <v>4.1348314205955322E-4</v>
      </c>
      <c r="R20" s="19">
        <f>Q20/$AF20/$AL$4</f>
        <v>2.403077867079172E-2</v>
      </c>
      <c r="S20" s="8">
        <f t="shared" si="2"/>
        <v>2.403077867079172E-2</v>
      </c>
      <c r="T20" s="15">
        <v>0</v>
      </c>
      <c r="U20">
        <v>0.52549992000000001</v>
      </c>
      <c r="V20">
        <v>0.79804523809523786</v>
      </c>
      <c r="W20" s="6">
        <f>SLOPE(T20:V20,T$2:V$2)</f>
        <v>5.0291127058962526E-3</v>
      </c>
      <c r="X20" s="6">
        <f>W20/$AF20/$AM$4</f>
        <v>0.11025897905183905</v>
      </c>
      <c r="Y20" s="8">
        <f t="shared" si="3"/>
        <v>0.11025897905183905</v>
      </c>
      <c r="Z20" s="15">
        <v>0</v>
      </c>
      <c r="AA20">
        <v>0.13875165000000003</v>
      </c>
      <c r="AB20" s="3">
        <v>0.13093434523809519</v>
      </c>
      <c r="AC20" s="6">
        <f>SLOPE(Z20:AB20,Z$2:AB$2)</f>
        <v>8.5770963384733509E-4</v>
      </c>
      <c r="AD20" s="6">
        <f t="shared" si="4"/>
        <v>1.1952756217869545E-2</v>
      </c>
      <c r="AE20" s="8">
        <f t="shared" si="5"/>
        <v>1.1952756217869545E-2</v>
      </c>
      <c r="AF20" s="31">
        <v>0.37349999999999994</v>
      </c>
    </row>
    <row r="21" spans="1:32" x14ac:dyDescent="0.2">
      <c r="A21" t="s">
        <v>48</v>
      </c>
      <c r="B21" s="9">
        <v>120</v>
      </c>
      <c r="C21" s="1">
        <v>47.056392652500001</v>
      </c>
      <c r="D21" s="5">
        <v>24.896103571428565</v>
      </c>
      <c r="E21">
        <f>SLOPE(B21:D21,B$2:D$2)</f>
        <v>-0.60572619318792098</v>
      </c>
      <c r="F21" s="6">
        <f>E21/$AF21/$AJ$4</f>
        <v>-9.4764137082060032</v>
      </c>
      <c r="G21" s="16">
        <f t="shared" si="0"/>
        <v>9.4764137082060032</v>
      </c>
      <c r="H21" s="15">
        <v>0</v>
      </c>
      <c r="I21">
        <v>19.234122556500001</v>
      </c>
      <c r="J21" s="3">
        <v>29.201129529761896</v>
      </c>
      <c r="K21">
        <f>SLOPE(H21:J21,H$2:J$2)</f>
        <v>0.18402286171788959</v>
      </c>
      <c r="L21" s="19">
        <f>K21/$AF21/$AK$4</f>
        <v>5.7578426378697323</v>
      </c>
      <c r="M21" s="19">
        <f t="shared" si="1"/>
        <v>5.7578426378697323</v>
      </c>
      <c r="N21" s="15">
        <v>0</v>
      </c>
      <c r="O21">
        <v>0.6659201025</v>
      </c>
      <c r="P21" s="3">
        <v>0</v>
      </c>
      <c r="Q21">
        <f>SLOPE(N21:P21,N$2:P$2)</f>
        <v>4.1310180055831259E-4</v>
      </c>
      <c r="R21" s="19">
        <f>Q21/$AF21/$AL$4</f>
        <v>2.5274007997877105E-2</v>
      </c>
      <c r="S21" s="8">
        <f t="shared" si="2"/>
        <v>2.5274007997877105E-2</v>
      </c>
      <c r="T21" s="15">
        <v>0</v>
      </c>
      <c r="U21">
        <v>0.49792522499999997</v>
      </c>
      <c r="V21">
        <v>0.67534982142857136</v>
      </c>
      <c r="W21" s="6">
        <f>SLOPE(T21:V21,T$2:V$2)</f>
        <v>4.2889258862105631E-3</v>
      </c>
      <c r="X21" s="6">
        <f>W21/$AF21/$AM$4</f>
        <v>9.8986993733836445E-2</v>
      </c>
      <c r="Y21" s="8">
        <f t="shared" si="3"/>
        <v>9.8986993733836445E-2</v>
      </c>
      <c r="Z21" s="15">
        <v>0</v>
      </c>
      <c r="AA21">
        <v>0</v>
      </c>
      <c r="AB21" s="3">
        <v>0.16817107142857141</v>
      </c>
      <c r="AC21" s="6">
        <f>SLOPE(Z21:AB21,Z$2:AB$2)</f>
        <v>9.910826169797942E-4</v>
      </c>
      <c r="AD21" s="6">
        <f t="shared" si="4"/>
        <v>1.4539337829764807E-2</v>
      </c>
      <c r="AE21" s="8">
        <f t="shared" si="5"/>
        <v>1.4539337829764807E-2</v>
      </c>
      <c r="AF21" s="31">
        <v>0.3548</v>
      </c>
    </row>
    <row r="22" spans="1:32" x14ac:dyDescent="0.2">
      <c r="A22" t="s">
        <v>49</v>
      </c>
      <c r="B22" s="9">
        <v>120</v>
      </c>
      <c r="C22" s="1">
        <v>45.712697085000002</v>
      </c>
      <c r="D22" s="5">
        <v>20.871306190476183</v>
      </c>
      <c r="E22">
        <f>SLOPE(B22:D22,B$2:D$2)</f>
        <v>-0.63027909063615151</v>
      </c>
      <c r="F22" s="6">
        <f>E22/$AF22/$AJ$4</f>
        <v>-10.824623930096521</v>
      </c>
      <c r="G22" s="16">
        <f t="shared" si="0"/>
        <v>10.824623930096521</v>
      </c>
      <c r="H22" s="15">
        <v>0</v>
      </c>
      <c r="I22">
        <v>19.5029494875</v>
      </c>
      <c r="J22" s="3">
        <v>31.322055910714276</v>
      </c>
      <c r="K22">
        <f>SLOPE(H22:J22,H$2:J$2)</f>
        <v>0.196688883771269</v>
      </c>
      <c r="L22" s="19">
        <f>K22/$AF22/$AK$4</f>
        <v>6.7558513640813862</v>
      </c>
      <c r="M22" s="19">
        <f t="shared" si="1"/>
        <v>6.7558513640813862</v>
      </c>
      <c r="N22" s="15">
        <v>0</v>
      </c>
      <c r="O22">
        <v>0.48967038000000002</v>
      </c>
      <c r="P22" s="3">
        <v>0</v>
      </c>
      <c r="Q22">
        <f>SLOPE(N22:P22,N$2:P$2)</f>
        <v>3.0376574441687358E-4</v>
      </c>
      <c r="R22" s="19">
        <f>Q22/$AF22/$AL$4</f>
        <v>2.0401781251966105E-2</v>
      </c>
      <c r="S22" s="8">
        <f t="shared" si="2"/>
        <v>2.0401781251966105E-2</v>
      </c>
      <c r="T22" s="15">
        <v>0</v>
      </c>
      <c r="U22">
        <v>0.51083439750000004</v>
      </c>
      <c r="V22">
        <v>0.61896970238095217</v>
      </c>
      <c r="W22" s="6">
        <f>SLOPE(T22:V22,T$2:V$2)</f>
        <v>3.9646690881631795E-3</v>
      </c>
      <c r="X22" s="6">
        <f>W22/$AF22/$AM$4</f>
        <v>0.10044973537236494</v>
      </c>
      <c r="Y22" s="8">
        <f t="shared" si="3"/>
        <v>0.10044973537236494</v>
      </c>
      <c r="Z22" s="15">
        <v>0</v>
      </c>
      <c r="AA22">
        <v>0</v>
      </c>
      <c r="AB22" s="3">
        <v>0</v>
      </c>
      <c r="AC22" s="6">
        <f>SLOPE(Z22:AB22,Z$2:AB$2)</f>
        <v>0</v>
      </c>
      <c r="AD22" s="6">
        <f t="shared" si="4"/>
        <v>0</v>
      </c>
      <c r="AE22" s="8">
        <f t="shared" si="5"/>
        <v>0</v>
      </c>
      <c r="AF22" s="31">
        <v>0.32319999999999993</v>
      </c>
    </row>
    <row r="23" spans="1:32" x14ac:dyDescent="0.2">
      <c r="A23" t="s">
        <v>50</v>
      </c>
      <c r="B23" s="9">
        <v>120</v>
      </c>
      <c r="C23" s="1">
        <v>45.825542572500005</v>
      </c>
      <c r="D23" s="5">
        <v>21.134548035714278</v>
      </c>
      <c r="E23">
        <f>SLOPE(B23:D23,B$2:D$2)</f>
        <v>-0.62865772400013298</v>
      </c>
      <c r="F23" s="6">
        <f>E23/$AF23/$AJ$4</f>
        <v>-10.010093693646365</v>
      </c>
      <c r="G23" s="16">
        <f t="shared" si="0"/>
        <v>10.010093693646365</v>
      </c>
      <c r="H23" s="15">
        <v>0</v>
      </c>
      <c r="I23">
        <v>18.890079936750002</v>
      </c>
      <c r="J23" s="3">
        <v>29.967172184523804</v>
      </c>
      <c r="K23">
        <f>SLOPE(H23:J23,H$2:J$2)</f>
        <v>0.18832395514250999</v>
      </c>
      <c r="L23" s="19">
        <f>K23/$AF23/$AK$4</f>
        <v>5.9972175922196103</v>
      </c>
      <c r="M23" s="19">
        <f t="shared" si="1"/>
        <v>5.9972175922196103</v>
      </c>
      <c r="N23" s="15">
        <v>0</v>
      </c>
      <c r="O23">
        <v>0.63720378</v>
      </c>
      <c r="P23" s="3">
        <v>0</v>
      </c>
      <c r="Q23">
        <f>SLOPE(N23:P23,N$2:P$2)</f>
        <v>3.9528770471464029E-4</v>
      </c>
      <c r="R23" s="19">
        <f>Q23/$AF23/$AL$4</f>
        <v>2.4614247605203931E-2</v>
      </c>
      <c r="S23" s="8">
        <f t="shared" si="2"/>
        <v>2.4614247605203931E-2</v>
      </c>
      <c r="T23" s="15">
        <v>0</v>
      </c>
      <c r="U23">
        <v>0.49625669249999999</v>
      </c>
      <c r="V23">
        <v>0.60830755952380933</v>
      </c>
      <c r="W23" s="6">
        <f>SLOPE(T23:V23,T$2:V$2)</f>
        <v>3.8927906377023503E-3</v>
      </c>
      <c r="X23" s="6">
        <f>W23/$AF23/$AM$4</f>
        <v>9.1442242642892649E-2</v>
      </c>
      <c r="Y23" s="8">
        <f t="shared" si="3"/>
        <v>9.1442242642892649E-2</v>
      </c>
      <c r="Z23" s="15">
        <v>0</v>
      </c>
      <c r="AA23">
        <v>0</v>
      </c>
      <c r="AB23" s="3">
        <v>0</v>
      </c>
      <c r="AC23" s="6">
        <f>SLOPE(Z23:AB23,Z$2:AB$2)</f>
        <v>0</v>
      </c>
      <c r="AD23" s="6">
        <f t="shared" si="4"/>
        <v>0</v>
      </c>
      <c r="AE23" s="8">
        <f t="shared" si="5"/>
        <v>0</v>
      </c>
      <c r="AF23" s="31">
        <v>0.34860000000000024</v>
      </c>
    </row>
    <row r="24" spans="1:32" x14ac:dyDescent="0.2">
      <c r="A24" t="s">
        <v>51</v>
      </c>
      <c r="B24" s="9">
        <v>120</v>
      </c>
      <c r="C24" s="1">
        <v>46.066777244999997</v>
      </c>
      <c r="D24" s="5">
        <v>18.966498214285711</v>
      </c>
      <c r="E24">
        <f>SLOPE(B24:D24,B$2:D$2)</f>
        <v>-0.64128504325017721</v>
      </c>
      <c r="F24" s="6">
        <f>E24/$AF24/$AJ$4</f>
        <v>-9.2674035138214901</v>
      </c>
      <c r="G24" s="16">
        <f t="shared" si="0"/>
        <v>9.2674035138214901</v>
      </c>
      <c r="H24" s="15">
        <v>0</v>
      </c>
      <c r="I24">
        <v>18.839769291000003</v>
      </c>
      <c r="J24" s="3">
        <v>28.785055559523801</v>
      </c>
      <c r="K24">
        <f>SLOPE(H24:J24,H$2:J$2)</f>
        <v>0.18132617686505961</v>
      </c>
      <c r="L24" s="19">
        <f>K24/$AF24/$AK$4</f>
        <v>5.2406821482833505</v>
      </c>
      <c r="M24" s="19">
        <f t="shared" si="1"/>
        <v>5.2406821482833505</v>
      </c>
      <c r="N24" s="15">
        <v>0</v>
      </c>
      <c r="O24">
        <v>0.60585293249999994</v>
      </c>
      <c r="P24" s="3">
        <v>0</v>
      </c>
      <c r="Q24">
        <f>SLOPE(N24:P24,N$2:P$2)</f>
        <v>3.7583928815136474E-4</v>
      </c>
      <c r="R24" s="19">
        <f>Q24/$AF24/$AL$4</f>
        <v>2.1240195586005279E-2</v>
      </c>
      <c r="S24" s="8">
        <f t="shared" si="2"/>
        <v>2.1240195586005279E-2</v>
      </c>
      <c r="T24" s="15">
        <v>0</v>
      </c>
      <c r="U24">
        <v>0.54042889500000002</v>
      </c>
      <c r="V24">
        <v>0.74756160714285691</v>
      </c>
      <c r="W24" s="6">
        <f>SLOPE(T24:V24,T$2:V$2)</f>
        <v>4.7408586618220474E-3</v>
      </c>
      <c r="X24" s="6">
        <f>W24/$AF24/$AM$4</f>
        <v>0.10107084699472825</v>
      </c>
      <c r="Y24" s="8">
        <f t="shared" si="3"/>
        <v>0.10107084699472825</v>
      </c>
      <c r="Z24" s="15">
        <v>0</v>
      </c>
      <c r="AA24">
        <v>0</v>
      </c>
      <c r="AB24" s="3">
        <v>0</v>
      </c>
      <c r="AC24" s="6">
        <f>SLOPE(Z24:AB24,Z$2:AB$2)</f>
        <v>0</v>
      </c>
      <c r="AD24" s="6">
        <f t="shared" si="4"/>
        <v>0</v>
      </c>
      <c r="AE24" s="8">
        <f t="shared" si="5"/>
        <v>0</v>
      </c>
      <c r="AF24" s="31">
        <v>0.38410000000000011</v>
      </c>
    </row>
    <row r="25" spans="1:32" x14ac:dyDescent="0.2">
      <c r="A25" t="s">
        <v>52</v>
      </c>
      <c r="B25" s="9">
        <v>120</v>
      </c>
      <c r="C25" s="1">
        <v>47.132354790000001</v>
      </c>
      <c r="D25" s="5">
        <v>24.973646428571421</v>
      </c>
      <c r="E25">
        <f>SLOPE(B25:D25,B$2:D$2)</f>
        <v>-0.60522208693459767</v>
      </c>
      <c r="F25" s="6">
        <f>E25/$AF25/$AJ$4</f>
        <v>-9.0550765996004561</v>
      </c>
      <c r="G25" s="16">
        <f t="shared" si="0"/>
        <v>9.0550765996004561</v>
      </c>
      <c r="H25" s="15">
        <v>0</v>
      </c>
      <c r="I25">
        <v>17.903081490750001</v>
      </c>
      <c r="J25" s="3">
        <v>26.595907619047612</v>
      </c>
      <c r="K25">
        <f>SLOPE(H25:J25,H$2:J$2)</f>
        <v>0.16784379892785503</v>
      </c>
      <c r="L25" s="19">
        <f>K25/$AF25/$AK$4</f>
        <v>5.022304191059126</v>
      </c>
      <c r="M25" s="19">
        <f t="shared" si="1"/>
        <v>5.022304191059126</v>
      </c>
      <c r="N25" s="15">
        <v>0</v>
      </c>
      <c r="O25">
        <v>0.79448492250000002</v>
      </c>
      <c r="P25" s="3">
        <v>0</v>
      </c>
      <c r="Q25">
        <f>SLOPE(N25:P25,N$2:P$2)</f>
        <v>4.9285665167493804E-4</v>
      </c>
      <c r="R25" s="19">
        <f>Q25/$AF25/$AL$4</f>
        <v>2.8836819196077515E-2</v>
      </c>
      <c r="S25" s="8">
        <f t="shared" si="2"/>
        <v>2.8836819196077515E-2</v>
      </c>
      <c r="T25" s="15">
        <v>0</v>
      </c>
      <c r="U25">
        <v>0.48914347499999999</v>
      </c>
      <c r="V25">
        <v>0.6594373809523808</v>
      </c>
      <c r="W25" s="6">
        <f>SLOPE(T25:V25,T$2:V$2)</f>
        <v>4.1897013610717225E-3</v>
      </c>
      <c r="X25" s="6">
        <f>W25/$AF25/$AM$4</f>
        <v>9.2474578958430642E-2</v>
      </c>
      <c r="Y25" s="8">
        <f t="shared" si="3"/>
        <v>9.2474578958430642E-2</v>
      </c>
      <c r="Z25" s="15">
        <v>0</v>
      </c>
      <c r="AA25">
        <v>0</v>
      </c>
      <c r="AB25" s="3">
        <v>0</v>
      </c>
      <c r="AC25" s="6">
        <f>SLOPE(Z25:AB25,Z$2:AB$2)</f>
        <v>0</v>
      </c>
      <c r="AD25" s="6">
        <f t="shared" si="4"/>
        <v>0</v>
      </c>
      <c r="AE25" s="8">
        <f t="shared" si="5"/>
        <v>0</v>
      </c>
      <c r="AF25" s="31">
        <v>0.37100000000000044</v>
      </c>
    </row>
    <row r="26" spans="1:32" x14ac:dyDescent="0.2">
      <c r="A26" t="s">
        <v>53</v>
      </c>
      <c r="B26" s="9">
        <v>120</v>
      </c>
      <c r="C26" s="1">
        <v>45.905368680000002</v>
      </c>
      <c r="D26" s="5">
        <v>20.054763749999992</v>
      </c>
      <c r="E26">
        <f>SLOPE(B26:D26,B$2:D$2)</f>
        <v>-0.63497169708126555</v>
      </c>
      <c r="F26" s="6">
        <f>E26/$AF26/$AJ$4</f>
        <v>-10.018663773584114</v>
      </c>
      <c r="G26" s="16">
        <f t="shared" si="0"/>
        <v>10.018663773584114</v>
      </c>
      <c r="H26" s="15">
        <v>0</v>
      </c>
      <c r="I26">
        <v>17.201604082500001</v>
      </c>
      <c r="J26" s="3">
        <v>29.841431595238088</v>
      </c>
      <c r="K26">
        <f>SLOPE(H26:J26,H$2:J$2)</f>
        <v>0.1865354864995421</v>
      </c>
      <c r="L26" s="19">
        <f>K26/$AF26/$AK$4</f>
        <v>5.8862303213119569</v>
      </c>
      <c r="M26" s="19">
        <f t="shared" si="1"/>
        <v>5.8862303213119569</v>
      </c>
      <c r="N26" s="15">
        <v>0</v>
      </c>
      <c r="O26">
        <v>1.0796283450000002</v>
      </c>
      <c r="P26" s="3">
        <v>0</v>
      </c>
      <c r="Q26">
        <f>SLOPE(N26:P26,N$2:P$2)</f>
        <v>6.697446308933006E-4</v>
      </c>
      <c r="R26" s="19">
        <f>Q26/$AF26/$AL$4</f>
        <v>4.132511277501124E-2</v>
      </c>
      <c r="S26" s="8">
        <f t="shared" si="2"/>
        <v>4.132511277501124E-2</v>
      </c>
      <c r="T26" s="15">
        <v>0</v>
      </c>
      <c r="U26">
        <v>0.47324850750000008</v>
      </c>
      <c r="V26">
        <v>0.73027601190476177</v>
      </c>
      <c r="W26" s="6">
        <f>SLOPE(T26:V26,T$2:V$2)</f>
        <v>4.5973142807662756E-3</v>
      </c>
      <c r="X26" s="6">
        <f>W26/$AF26/$AM$4</f>
        <v>0.10700930986637708</v>
      </c>
      <c r="Y26" s="8">
        <f t="shared" si="3"/>
        <v>0.10700930986637708</v>
      </c>
      <c r="Z26" s="15">
        <v>0</v>
      </c>
      <c r="AA26">
        <v>0</v>
      </c>
      <c r="AB26" s="3">
        <v>0</v>
      </c>
      <c r="AC26" s="6">
        <f>SLOPE(Z26:AB26,Z$2:AB$2)</f>
        <v>0</v>
      </c>
      <c r="AD26" s="6">
        <f t="shared" si="4"/>
        <v>0</v>
      </c>
      <c r="AE26" s="8">
        <f t="shared" si="5"/>
        <v>0</v>
      </c>
      <c r="AF26" s="31">
        <v>0.35179999999999989</v>
      </c>
    </row>
    <row r="27" spans="1:32" x14ac:dyDescent="0.2">
      <c r="A27" t="s">
        <v>54</v>
      </c>
      <c r="B27" s="9">
        <v>120</v>
      </c>
      <c r="C27" s="1">
        <v>48.866135692500002</v>
      </c>
      <c r="D27" s="5">
        <v>16.66008285714285</v>
      </c>
      <c r="E27">
        <f>SLOPE(B27:D27,B$2:D$2)</f>
        <v>-0.65314086672744609</v>
      </c>
      <c r="F27" s="6">
        <f>E27/$AF27/$AJ$4</f>
        <v>-9.3801250749773484</v>
      </c>
      <c r="G27" s="16">
        <f t="shared" si="0"/>
        <v>9.3801250749773484</v>
      </c>
      <c r="H27" s="15">
        <v>0</v>
      </c>
      <c r="I27">
        <v>17.436928637249999</v>
      </c>
      <c r="J27" s="3">
        <v>27.7790096845238</v>
      </c>
      <c r="K27">
        <f>SLOPE(H27:J27,H$2:J$2)</f>
        <v>0.17452699791577303</v>
      </c>
      <c r="L27" s="19">
        <f>K27/$AF27/$AK$4</f>
        <v>5.0128503832664117</v>
      </c>
      <c r="M27" s="19">
        <f t="shared" si="1"/>
        <v>5.0128503832664117</v>
      </c>
      <c r="N27" s="15">
        <v>0</v>
      </c>
      <c r="O27">
        <v>0.89415778499999998</v>
      </c>
      <c r="P27" s="3">
        <v>0</v>
      </c>
      <c r="Q27">
        <f>SLOPE(N27:P27,N$2:P$2)</f>
        <v>5.5468845223325064E-4</v>
      </c>
      <c r="R27" s="19">
        <f>Q27/$AF27/$AL$4</f>
        <v>3.1153028198781105E-2</v>
      </c>
      <c r="S27" s="8">
        <f t="shared" si="2"/>
        <v>3.1153028198781105E-2</v>
      </c>
      <c r="T27" s="15">
        <v>0</v>
      </c>
      <c r="U27">
        <v>0.50934150000000011</v>
      </c>
      <c r="V27">
        <v>0.7469154166666665</v>
      </c>
      <c r="W27" s="6">
        <f>SLOPE(T27:V27,T$2:V$2)</f>
        <v>4.7177654828370547E-3</v>
      </c>
      <c r="X27" s="6">
        <f>W27/$AF27/$AM$4</f>
        <v>9.9953971489393417E-2</v>
      </c>
      <c r="Y27" s="8">
        <f t="shared" si="3"/>
        <v>9.9953971489393417E-2</v>
      </c>
      <c r="Z27" s="15">
        <v>0</v>
      </c>
      <c r="AA27">
        <v>0</v>
      </c>
      <c r="AB27" s="3">
        <v>0</v>
      </c>
      <c r="AC27" s="6">
        <f>SLOPE(Z27:AB27,Z$2:AB$2)</f>
        <v>0</v>
      </c>
      <c r="AD27" s="6">
        <f t="shared" si="4"/>
        <v>0</v>
      </c>
      <c r="AE27" s="8">
        <f t="shared" si="5"/>
        <v>0</v>
      </c>
      <c r="AF27" s="31">
        <v>0.38650000000000073</v>
      </c>
    </row>
    <row r="28" spans="1:32" x14ac:dyDescent="0.2">
      <c r="A28" t="s">
        <v>55</v>
      </c>
      <c r="B28" s="9">
        <v>120</v>
      </c>
      <c r="C28" s="1">
        <v>46.073100105000002</v>
      </c>
      <c r="D28" s="5">
        <v>22.59138446428571</v>
      </c>
      <c r="E28">
        <f>SLOPE(B28:D28,B$2:D$2)</f>
        <v>-0.61991857784384974</v>
      </c>
      <c r="F28" s="6">
        <f>E28/$AF28/$AJ$4</f>
        <v>-9.3480301292058634</v>
      </c>
      <c r="G28" s="16">
        <f t="shared" si="0"/>
        <v>9.3480301292058634</v>
      </c>
      <c r="H28" s="15">
        <v>0</v>
      </c>
      <c r="I28">
        <v>17.264244305250003</v>
      </c>
      <c r="J28" s="3">
        <v>26.509075773809517</v>
      </c>
      <c r="K28">
        <f>SLOPE(H28:J28,H$2:J$2)</f>
        <v>0.16693577180920621</v>
      </c>
      <c r="L28" s="19">
        <f>K28/$AF28/$AK$4</f>
        <v>5.0344868918233505</v>
      </c>
      <c r="M28" s="19">
        <f t="shared" si="1"/>
        <v>5.0344868918233505</v>
      </c>
      <c r="N28" s="15">
        <v>0</v>
      </c>
      <c r="O28">
        <v>1.0771694550000002</v>
      </c>
      <c r="P28" s="3">
        <v>0</v>
      </c>
      <c r="Q28">
        <f>SLOPE(N28:P28,N$2:P$2)</f>
        <v>6.6821926488833767E-4</v>
      </c>
      <c r="R28" s="19">
        <f>Q28/$AF28/$AL$4</f>
        <v>3.940522545686851E-2</v>
      </c>
      <c r="S28" s="8">
        <f t="shared" si="2"/>
        <v>3.940522545686851E-2</v>
      </c>
      <c r="T28" s="15">
        <v>0</v>
      </c>
      <c r="U28">
        <v>0.48378660749999997</v>
      </c>
      <c r="V28">
        <v>0.72849898809523794</v>
      </c>
      <c r="W28" s="6">
        <f>SLOPE(T28:V28,T$2:V$2)</f>
        <v>4.5933790287870724E-3</v>
      </c>
      <c r="X28" s="6">
        <f>W28/$AF28/$AM$4</f>
        <v>0.10218324027010346</v>
      </c>
      <c r="Y28" s="8">
        <f t="shared" si="3"/>
        <v>0.10218324027010346</v>
      </c>
      <c r="Z28" s="15">
        <v>0</v>
      </c>
      <c r="AA28">
        <v>0</v>
      </c>
      <c r="AB28" s="3">
        <v>0</v>
      </c>
      <c r="AC28" s="6">
        <f>SLOPE(Z28:AB28,Z$2:AB$2)</f>
        <v>0</v>
      </c>
      <c r="AD28" s="6">
        <f t="shared" si="4"/>
        <v>0</v>
      </c>
      <c r="AE28" s="8">
        <f t="shared" si="5"/>
        <v>0</v>
      </c>
      <c r="AF28" s="31">
        <v>0.36810000000000009</v>
      </c>
    </row>
    <row r="29" spans="1:32" x14ac:dyDescent="0.2">
      <c r="A29" t="s">
        <v>56</v>
      </c>
      <c r="B29" s="9">
        <v>120</v>
      </c>
      <c r="C29" s="1">
        <v>47.991122122500009</v>
      </c>
      <c r="D29" s="5">
        <v>17.667009166666663</v>
      </c>
      <c r="E29">
        <f>SLOPE(B29:D29,B$2:D$2)</f>
        <v>-0.64774956004600914</v>
      </c>
      <c r="F29" s="6">
        <f>E29/$AF29/$AJ$4</f>
        <v>-9.5472452824182081</v>
      </c>
      <c r="G29" s="16">
        <f t="shared" si="0"/>
        <v>9.5472452824182081</v>
      </c>
      <c r="H29" s="15">
        <v>0</v>
      </c>
      <c r="I29">
        <v>17.625841643249998</v>
      </c>
      <c r="J29" s="3">
        <v>27.403904190476187</v>
      </c>
      <c r="K29">
        <f>SLOPE(H29:J29,H$2:J$2)</f>
        <v>0.17243358030569092</v>
      </c>
      <c r="L29" s="19">
        <f>K29/$AF29/$AK$4</f>
        <v>5.0829185736385325</v>
      </c>
      <c r="M29" s="19">
        <f t="shared" si="1"/>
        <v>5.0829185736385325</v>
      </c>
      <c r="N29" s="15">
        <v>0</v>
      </c>
      <c r="O29">
        <v>0.803881395</v>
      </c>
      <c r="P29" s="3">
        <v>0</v>
      </c>
      <c r="Q29">
        <f>SLOPE(N29:P29,N$2:P$2)</f>
        <v>4.9868572890818849E-4</v>
      </c>
      <c r="R29" s="19">
        <f>Q29/$AF29/$AL$4</f>
        <v>2.8744004101684956E-2</v>
      </c>
      <c r="S29" s="8">
        <f t="shared" si="2"/>
        <v>2.8744004101684956E-2</v>
      </c>
      <c r="T29" s="15">
        <v>0</v>
      </c>
      <c r="U29">
        <v>0.52400702250000009</v>
      </c>
      <c r="V29">
        <v>0.73003369047619038</v>
      </c>
      <c r="W29" s="6">
        <f>SLOPE(T29:V29,T$2:V$2)</f>
        <v>4.6273741203621647E-3</v>
      </c>
      <c r="X29" s="6">
        <f>W29/$AF29/$AM$4</f>
        <v>0.10061610521524075</v>
      </c>
      <c r="Y29" s="8">
        <f t="shared" si="3"/>
        <v>0.10061610521524075</v>
      </c>
      <c r="Z29" s="15">
        <v>0</v>
      </c>
      <c r="AA29">
        <v>0</v>
      </c>
      <c r="AB29" s="3">
        <v>0</v>
      </c>
      <c r="AC29" s="6">
        <f>SLOPE(Z29:AB29,Z$2:AB$2)</f>
        <v>0</v>
      </c>
      <c r="AD29" s="6">
        <f t="shared" si="4"/>
        <v>0</v>
      </c>
      <c r="AE29" s="8">
        <f t="shared" si="5"/>
        <v>0</v>
      </c>
      <c r="AF29" s="31">
        <v>0.37659999999999982</v>
      </c>
    </row>
    <row r="30" spans="1:32" x14ac:dyDescent="0.2">
      <c r="A30" t="s">
        <v>57</v>
      </c>
      <c r="B30" s="9">
        <v>120</v>
      </c>
      <c r="C30" s="1">
        <v>46.710479520000007</v>
      </c>
      <c r="D30" s="5">
        <v>19.427716666666662</v>
      </c>
      <c r="E30">
        <f>SLOPE(B30:D30,B$2:D$2)</f>
        <v>-0.63816762540115801</v>
      </c>
      <c r="F30" s="6">
        <f>E30/$AF30/$AJ$4</f>
        <v>-9.0020475181732049</v>
      </c>
      <c r="G30" s="16">
        <f t="shared" si="0"/>
        <v>9.0020475181732049</v>
      </c>
      <c r="H30" s="15">
        <v>0</v>
      </c>
      <c r="I30">
        <v>18.661236313500002</v>
      </c>
      <c r="J30" s="3">
        <v>29.844711011904757</v>
      </c>
      <c r="K30">
        <f>SLOPE(H30:J30,H$2:J$2)</f>
        <v>0.18746029213808635</v>
      </c>
      <c r="L30" s="19">
        <f>K30/$AF30/$AK$4</f>
        <v>5.2885446492313655</v>
      </c>
      <c r="M30" s="19">
        <f t="shared" si="1"/>
        <v>5.2885446492313655</v>
      </c>
      <c r="N30" s="15">
        <v>0</v>
      </c>
      <c r="O30">
        <v>0</v>
      </c>
      <c r="P30" s="3">
        <v>0</v>
      </c>
      <c r="Q30">
        <f>SLOPE(N30:P30,N$2:P$2)</f>
        <v>0</v>
      </c>
      <c r="R30" s="19">
        <f>Q30/$AF30/$AL$4</f>
        <v>0</v>
      </c>
      <c r="S30" s="8">
        <f t="shared" si="2"/>
        <v>0</v>
      </c>
      <c r="T30" s="15">
        <v>0</v>
      </c>
      <c r="U30">
        <v>0.49537851750000006</v>
      </c>
      <c r="V30">
        <v>0.68383107142857125</v>
      </c>
      <c r="W30" s="6">
        <f>SLOPE(T30:V30,T$2:V$2)</f>
        <v>4.3373285955778081E-3</v>
      </c>
      <c r="X30" s="6">
        <f>W30/$AF30/$AM$4</f>
        <v>9.0259057281084021E-2</v>
      </c>
      <c r="Y30" s="8">
        <f t="shared" si="3"/>
        <v>9.0259057281084021E-2</v>
      </c>
      <c r="Z30" s="15">
        <v>0</v>
      </c>
      <c r="AA30">
        <v>0</v>
      </c>
      <c r="AB30" s="3">
        <v>0</v>
      </c>
      <c r="AC30" s="6">
        <f>SLOPE(Z30:AB30,Z$2:AB$2)</f>
        <v>0</v>
      </c>
      <c r="AD30" s="6">
        <f t="shared" si="4"/>
        <v>0</v>
      </c>
      <c r="AE30" s="8">
        <f t="shared" si="5"/>
        <v>0</v>
      </c>
      <c r="AF30" s="31">
        <v>0.39349999999999952</v>
      </c>
    </row>
    <row r="31" spans="1:32" x14ac:dyDescent="0.2">
      <c r="A31" t="s">
        <v>58</v>
      </c>
      <c r="B31" s="9">
        <v>120</v>
      </c>
      <c r="C31" s="1">
        <v>50.451856290000002</v>
      </c>
      <c r="D31" s="5">
        <v>17.636718988095232</v>
      </c>
      <c r="E31">
        <f>SLOPE(B31:D31,B$2:D$2)</f>
        <v>-0.64640155913343378</v>
      </c>
      <c r="F31" s="6">
        <f>E31/$AF31/$AJ$4</f>
        <v>-9.7952775434195463</v>
      </c>
      <c r="G31" s="16">
        <f t="shared" si="0"/>
        <v>9.7952775434195463</v>
      </c>
      <c r="H31" s="15">
        <v>0</v>
      </c>
      <c r="I31">
        <v>18.487050302250001</v>
      </c>
      <c r="J31" s="3">
        <v>31.046051803571419</v>
      </c>
      <c r="K31">
        <f>SLOPE(H31:J31,H$2:J$2)</f>
        <v>0.19443209828547053</v>
      </c>
      <c r="L31" s="19">
        <f>K31/$AF31/$AK$4</f>
        <v>5.8925417309002297</v>
      </c>
      <c r="M31" s="19">
        <f t="shared" si="1"/>
        <v>5.8925417309002297</v>
      </c>
      <c r="N31" s="15">
        <v>0</v>
      </c>
      <c r="O31">
        <v>0</v>
      </c>
      <c r="P31" s="3">
        <v>0</v>
      </c>
      <c r="Q31">
        <f>SLOPE(N31:P31,N$2:P$2)</f>
        <v>0</v>
      </c>
      <c r="R31" s="19">
        <f>Q31/$AF31/$AL$4</f>
        <v>0</v>
      </c>
      <c r="S31" s="8">
        <f t="shared" si="2"/>
        <v>0</v>
      </c>
      <c r="T31" s="15">
        <v>0</v>
      </c>
      <c r="U31">
        <v>0.48141553500000006</v>
      </c>
      <c r="V31">
        <v>0.65434863095238083</v>
      </c>
      <c r="W31" s="6">
        <f>SLOPE(T31:V31,T$2:V$2)</f>
        <v>4.1549178219898375E-3</v>
      </c>
      <c r="X31" s="6">
        <f>W31/$AF31/$AM$4</f>
        <v>9.2883532566076232E-2</v>
      </c>
      <c r="Y31" s="8">
        <f t="shared" si="3"/>
        <v>9.2883532566076232E-2</v>
      </c>
      <c r="Z31" s="15">
        <v>0</v>
      </c>
      <c r="AA31">
        <v>0</v>
      </c>
      <c r="AB31" s="3">
        <v>0</v>
      </c>
      <c r="AC31" s="6">
        <f>SLOPE(Z31:AB31,Z$2:AB$2)</f>
        <v>0</v>
      </c>
      <c r="AD31" s="6">
        <f t="shared" si="4"/>
        <v>0</v>
      </c>
      <c r="AE31" s="8">
        <f t="shared" si="5"/>
        <v>0</v>
      </c>
      <c r="AF31" s="31">
        <v>0.36630000000000074</v>
      </c>
    </row>
    <row r="32" spans="1:32" x14ac:dyDescent="0.2">
      <c r="A32" t="s">
        <v>59</v>
      </c>
      <c r="B32" s="9">
        <v>120</v>
      </c>
      <c r="C32" s="1">
        <v>46.464414884999997</v>
      </c>
      <c r="D32" s="5">
        <v>20.437793154761902</v>
      </c>
      <c r="E32">
        <f>SLOPE(B32:D32,B$2:D$2)</f>
        <v>-0.63236758693843798</v>
      </c>
      <c r="F32" s="6">
        <f>E32/$AF32/$AJ$4</f>
        <v>-5.7476848934445703</v>
      </c>
      <c r="G32" s="16">
        <f t="shared" si="0"/>
        <v>5.7476848934445703</v>
      </c>
      <c r="H32" s="15">
        <v>0</v>
      </c>
      <c r="I32">
        <v>18.14684530725</v>
      </c>
      <c r="J32" s="3">
        <v>30.78923955357142</v>
      </c>
      <c r="K32">
        <f>SLOPE(H32:J32,H$2:J$2)</f>
        <v>0.19270758130656235</v>
      </c>
      <c r="L32" s="19">
        <f>K32/$AF32/$AK$4</f>
        <v>3.5030190820422868</v>
      </c>
      <c r="M32" s="19">
        <f t="shared" si="1"/>
        <v>3.5030190820422868</v>
      </c>
      <c r="N32" s="15">
        <v>0</v>
      </c>
      <c r="O32">
        <v>0</v>
      </c>
      <c r="P32" s="3">
        <v>0</v>
      </c>
      <c r="Q32">
        <f>SLOPE(N32:P32,N$2:P$2)</f>
        <v>0</v>
      </c>
      <c r="R32" s="19">
        <f>Q32/$AF32/$AL$4</f>
        <v>0</v>
      </c>
      <c r="S32" s="8">
        <f t="shared" si="2"/>
        <v>0</v>
      </c>
      <c r="T32" s="15">
        <v>0</v>
      </c>
      <c r="U32">
        <v>0.46332513000000008</v>
      </c>
      <c r="V32">
        <v>0.68593119047619022</v>
      </c>
      <c r="W32" s="6">
        <f>SLOPE(T32:V32,T$2:V$2)</f>
        <v>4.3298209922604265E-3</v>
      </c>
      <c r="X32" s="6">
        <f>W32/$AF32/$AM$4</f>
        <v>5.8057084947495577E-2</v>
      </c>
      <c r="Y32" s="8">
        <f t="shared" si="3"/>
        <v>5.8057084947495577E-2</v>
      </c>
      <c r="Z32" s="15">
        <v>0</v>
      </c>
      <c r="AA32">
        <v>0</v>
      </c>
      <c r="AB32" s="3">
        <v>0</v>
      </c>
      <c r="AC32" s="6">
        <f>SLOPE(Z32:AB32,Z$2:AB$2)</f>
        <v>0</v>
      </c>
      <c r="AD32" s="6">
        <f t="shared" si="4"/>
        <v>0</v>
      </c>
      <c r="AE32" s="8">
        <f t="shared" si="5"/>
        <v>0</v>
      </c>
      <c r="AF32" s="31">
        <v>0.61069999999999958</v>
      </c>
    </row>
    <row r="33" spans="1:32" x14ac:dyDescent="0.2">
      <c r="A33" t="s">
        <v>60</v>
      </c>
      <c r="B33" s="9">
        <v>120</v>
      </c>
      <c r="C33" s="1">
        <v>51.277252972500001</v>
      </c>
      <c r="D33" s="5">
        <v>17.919184999999999</v>
      </c>
      <c r="E33">
        <f>SLOPE(B33:D33,B$2:D$2)</f>
        <v>-0.64422486943393298</v>
      </c>
      <c r="F33" s="6">
        <f>E33/$AF33/$AJ$4</f>
        <v>-8.652136256676771</v>
      </c>
      <c r="G33" s="16">
        <f t="shared" si="0"/>
        <v>8.652136256676771</v>
      </c>
      <c r="H33" s="15">
        <v>0</v>
      </c>
      <c r="I33">
        <v>16.010333349749999</v>
      </c>
      <c r="J33" s="3">
        <v>25.91051761309523</v>
      </c>
      <c r="K33">
        <f>SLOPE(H33:J33,H$2:J$2)</f>
        <v>0.16263042845791231</v>
      </c>
      <c r="L33" s="19">
        <f>K33/$AF33/$AK$4</f>
        <v>4.3682554093356512</v>
      </c>
      <c r="M33" s="19">
        <f t="shared" si="1"/>
        <v>4.3682554093356512</v>
      </c>
      <c r="N33" s="15">
        <v>0</v>
      </c>
      <c r="O33">
        <v>0.53515984500000002</v>
      </c>
      <c r="P33" s="3">
        <v>0</v>
      </c>
      <c r="Q33">
        <f>SLOPE(N33:P33,N$2:P$2)</f>
        <v>3.3198501550868497E-4</v>
      </c>
      <c r="R33" s="19">
        <f>Q33/$AF33/$AL$4</f>
        <v>1.7436275337006701E-2</v>
      </c>
      <c r="S33" s="8">
        <f t="shared" si="2"/>
        <v>1.7436275337006701E-2</v>
      </c>
      <c r="T33" s="15">
        <v>0</v>
      </c>
      <c r="U33">
        <v>0.48343533750000001</v>
      </c>
      <c r="V33">
        <v>0.94788065476190453</v>
      </c>
      <c r="W33" s="6">
        <f>SLOPE(T33:V33,T$2:V$2)</f>
        <v>5.8860431499615966E-3</v>
      </c>
      <c r="X33" s="6">
        <f>W33/$AF33/$AM$4</f>
        <v>0.11661951760453623</v>
      </c>
      <c r="Y33" s="8">
        <f t="shared" si="3"/>
        <v>0.11661951760453623</v>
      </c>
      <c r="Z33" s="15">
        <v>0</v>
      </c>
      <c r="AA33">
        <v>9.6160162500000007E-2</v>
      </c>
      <c r="AB33" s="3">
        <v>0</v>
      </c>
      <c r="AC33" s="6">
        <f>SLOPE(Z33:AB33,Z$2:AB$2)</f>
        <v>5.9652706265508673E-5</v>
      </c>
      <c r="AD33" s="6">
        <f t="shared" si="4"/>
        <v>7.5124764880869191E-4</v>
      </c>
      <c r="AE33" s="8">
        <f t="shared" si="5"/>
        <v>7.5124764880869191E-4</v>
      </c>
      <c r="AF33" s="31">
        <v>0.41329999999999956</v>
      </c>
    </row>
    <row r="34" spans="1:32" x14ac:dyDescent="0.2">
      <c r="A34" t="s">
        <v>61</v>
      </c>
      <c r="B34" s="9">
        <v>120</v>
      </c>
      <c r="C34" s="1">
        <v>53.474885910000005</v>
      </c>
      <c r="D34" s="5">
        <v>17.931220297619046</v>
      </c>
      <c r="E34">
        <f>SLOPE(B34:D34,B$2:D$2)</f>
        <v>-0.64279064594455282</v>
      </c>
      <c r="F34" s="6">
        <f>E34/$AF34/$AJ$4</f>
        <v>-9.1674380939133489</v>
      </c>
      <c r="G34" s="16">
        <f t="shared" si="0"/>
        <v>9.1674380939133489</v>
      </c>
      <c r="H34" s="15">
        <v>0</v>
      </c>
      <c r="I34">
        <v>16.27845774075</v>
      </c>
      <c r="J34" s="3">
        <v>24.832478041666661</v>
      </c>
      <c r="K34">
        <f>SLOPE(H34:J34,H$2:J$2)</f>
        <v>0.15644354785147846</v>
      </c>
      <c r="L34" s="19">
        <f>K34/$AF34/$AK$4</f>
        <v>4.4622761910469944</v>
      </c>
      <c r="M34" s="19">
        <f t="shared" si="1"/>
        <v>4.4622761910469944</v>
      </c>
      <c r="N34" s="15">
        <v>0</v>
      </c>
      <c r="O34">
        <v>0.61419559500000009</v>
      </c>
      <c r="P34" s="3">
        <v>0</v>
      </c>
      <c r="Q34">
        <f>SLOPE(N34:P34,N$2:P$2)</f>
        <v>3.8101463709677431E-4</v>
      </c>
      <c r="R34" s="19">
        <f>Q34/$AF34/$AL$4</f>
        <v>2.1250515519752614E-2</v>
      </c>
      <c r="S34" s="8">
        <f t="shared" si="2"/>
        <v>2.1250515519752614E-2</v>
      </c>
      <c r="T34" s="15">
        <v>0</v>
      </c>
      <c r="U34">
        <v>0.52075777499999998</v>
      </c>
      <c r="V34">
        <v>0.8826961904761903</v>
      </c>
      <c r="W34" s="6">
        <f>SLOPE(T34:V34,T$2:V$2)</f>
        <v>5.5250444072728333E-3</v>
      </c>
      <c r="X34" s="6">
        <f>W34/$AF34/$AM$4</f>
        <v>0.11624549891100065</v>
      </c>
      <c r="Y34" s="8">
        <f t="shared" si="3"/>
        <v>0.11624549891100065</v>
      </c>
      <c r="Z34" s="15">
        <v>0</v>
      </c>
      <c r="AA34">
        <v>0.10432719</v>
      </c>
      <c r="AB34" s="3">
        <v>0</v>
      </c>
      <c r="AC34" s="6">
        <f>SLOPE(Z34:AB34,Z$2:AB$2)</f>
        <v>6.4719100496277927E-5</v>
      </c>
      <c r="AD34" s="6">
        <f t="shared" si="4"/>
        <v>8.65521819876687E-4</v>
      </c>
      <c r="AE34" s="8">
        <f t="shared" si="5"/>
        <v>8.65521819876687E-4</v>
      </c>
      <c r="AF34" s="31">
        <v>0.38919999999999977</v>
      </c>
    </row>
    <row r="35" spans="1:32" x14ac:dyDescent="0.2">
      <c r="A35" t="s">
        <v>62</v>
      </c>
      <c r="B35" s="9">
        <v>120</v>
      </c>
      <c r="C35" s="1">
        <v>54.2695464675</v>
      </c>
      <c r="D35" s="5">
        <v>18.939681309523806</v>
      </c>
      <c r="E35">
        <f>SLOPE(B35:D35,B$2:D$2)</f>
        <v>-0.63635451680646649</v>
      </c>
      <c r="F35" s="6">
        <f>E35/$AF35/$AJ$4</f>
        <v>-8.6510937915697923</v>
      </c>
      <c r="G35" s="16">
        <f t="shared" si="0"/>
        <v>8.6510937915697923</v>
      </c>
      <c r="H35" s="15">
        <v>0</v>
      </c>
      <c r="I35">
        <v>15.058172106000002</v>
      </c>
      <c r="J35" s="3">
        <v>25.223697910714279</v>
      </c>
      <c r="K35">
        <f>SLOPE(H35:J35,H$2:J$2)</f>
        <v>0.1579921229887008</v>
      </c>
      <c r="L35" s="19">
        <f>K35/$AF35/$AK$4</f>
        <v>4.2956380185719096</v>
      </c>
      <c r="M35" s="19">
        <f t="shared" si="1"/>
        <v>4.2956380185719096</v>
      </c>
      <c r="N35" s="15">
        <v>0</v>
      </c>
      <c r="O35">
        <v>0.65380128750000011</v>
      </c>
      <c r="P35" s="3">
        <v>0</v>
      </c>
      <c r="Q35">
        <f>SLOPE(N35:P35,N$2:P$2)</f>
        <v>4.055839252481389E-4</v>
      </c>
      <c r="R35" s="19">
        <f>Q35/$AF35/$AL$4</f>
        <v>2.156264316509841E-2</v>
      </c>
      <c r="S35" s="8">
        <f t="shared" si="2"/>
        <v>2.156264316509841E-2</v>
      </c>
      <c r="T35" s="15">
        <v>0</v>
      </c>
      <c r="U35">
        <v>0.6978856725</v>
      </c>
      <c r="V35">
        <v>0.93584535714285699</v>
      </c>
      <c r="W35" s="6">
        <f>SLOPE(T35:V35,T$2:V$2)</f>
        <v>5.9481492340925203E-3</v>
      </c>
      <c r="X35" s="6">
        <f>W35/$AF35/$AM$4</f>
        <v>0.11929319779680764</v>
      </c>
      <c r="Y35" s="8">
        <f t="shared" si="3"/>
        <v>0.11929319779680764</v>
      </c>
      <c r="Z35" s="15">
        <v>0</v>
      </c>
      <c r="AA35">
        <v>9.6599249999999998E-2</v>
      </c>
      <c r="AB35" s="3">
        <v>0</v>
      </c>
      <c r="AC35" s="6">
        <f>SLOPE(Z35:AB35,Z$2:AB$2)</f>
        <v>5.9925093052109163E-5</v>
      </c>
      <c r="AD35" s="6">
        <f t="shared" si="4"/>
        <v>7.6391971293803072E-4</v>
      </c>
      <c r="AE35" s="8">
        <f t="shared" si="5"/>
        <v>7.6391971293803072E-4</v>
      </c>
      <c r="AF35" s="31">
        <v>0.40830000000000055</v>
      </c>
    </row>
    <row r="36" spans="1:32" x14ac:dyDescent="0.2">
      <c r="A36" t="s">
        <v>63</v>
      </c>
      <c r="B36" s="9">
        <v>120</v>
      </c>
      <c r="C36" s="1">
        <v>54.658314539999999</v>
      </c>
      <c r="D36" s="5">
        <v>19.121745476190469</v>
      </c>
      <c r="E36">
        <f>SLOPE(B36:D36,B$2:D$2)</f>
        <v>-0.63504038674701646</v>
      </c>
      <c r="F36" s="6">
        <f>E36/$AF36/$AJ$4</f>
        <v>-9.0662222077145724</v>
      </c>
      <c r="G36" s="16">
        <f t="shared" si="0"/>
        <v>9.0662222077145724</v>
      </c>
      <c r="H36" s="15">
        <v>0</v>
      </c>
      <c r="I36">
        <v>14.831497575</v>
      </c>
      <c r="J36" s="3">
        <v>23.96856983928571</v>
      </c>
      <c r="K36">
        <f>SLOPE(H36:J36,H$2:J$2)</f>
        <v>0.15045465945918998</v>
      </c>
      <c r="L36" s="19">
        <f>K36/$AF36/$AK$4</f>
        <v>4.2958687916179583</v>
      </c>
      <c r="M36" s="19">
        <f t="shared" si="1"/>
        <v>4.2958687916179583</v>
      </c>
      <c r="N36" s="15">
        <v>0</v>
      </c>
      <c r="O36">
        <v>0.70754559750000012</v>
      </c>
      <c r="P36" s="3">
        <v>0</v>
      </c>
      <c r="Q36">
        <f>SLOPE(N36:P36,N$2:P$2)</f>
        <v>4.3892406792803959E-4</v>
      </c>
      <c r="R36" s="19">
        <f>Q36/$AF36/$AL$4</f>
        <v>2.4505512021326219E-2</v>
      </c>
      <c r="S36" s="8">
        <f t="shared" si="2"/>
        <v>2.4505512021326219E-2</v>
      </c>
      <c r="T36" s="15">
        <v>0</v>
      </c>
      <c r="U36">
        <v>0.47070180000000006</v>
      </c>
      <c r="V36">
        <v>0.88616946428571408</v>
      </c>
      <c r="W36" s="6">
        <f>SLOPE(T36:V36,T$2:V$2)</f>
        <v>5.5144613590038987E-3</v>
      </c>
      <c r="X36" s="6">
        <f>W36/$AF36/$AM$4</f>
        <v>0.11614219938081001</v>
      </c>
      <c r="Y36" s="8">
        <f t="shared" si="3"/>
        <v>0.11614219938081001</v>
      </c>
      <c r="Z36" s="15">
        <v>0</v>
      </c>
      <c r="AA36">
        <v>7.9738289999999989E-2</v>
      </c>
      <c r="AB36" s="3">
        <v>0</v>
      </c>
      <c r="AC36" s="6">
        <f>SLOPE(Z36:AB36,Z$2:AB$2)</f>
        <v>4.946544044665008E-5</v>
      </c>
      <c r="AD36" s="6">
        <f t="shared" si="4"/>
        <v>6.622073612600059E-4</v>
      </c>
      <c r="AE36" s="8">
        <f t="shared" si="5"/>
        <v>6.622073612600059E-4</v>
      </c>
      <c r="AF36" s="31">
        <v>0.38879999999999981</v>
      </c>
    </row>
    <row r="37" spans="1:32" x14ac:dyDescent="0.2">
      <c r="A37" t="s">
        <v>64</v>
      </c>
      <c r="B37" s="9">
        <v>120</v>
      </c>
      <c r="C37" s="1">
        <v>55.700356995</v>
      </c>
      <c r="D37" s="5">
        <v>17.233092261904758</v>
      </c>
      <c r="E37">
        <f>SLOPE(B37:D37,B$2:D$2)</f>
        <v>-0.64552435888145476</v>
      </c>
      <c r="F37" s="6">
        <f>E37/$AF37/$AJ$4</f>
        <v>-9.0141913190462724</v>
      </c>
      <c r="G37" s="16">
        <f t="shared" si="0"/>
        <v>9.0141913190462724</v>
      </c>
      <c r="H37" s="15">
        <v>0</v>
      </c>
      <c r="I37">
        <v>16.038110025000002</v>
      </c>
      <c r="J37" s="3">
        <v>23.66980367261904</v>
      </c>
      <c r="K37">
        <f>SLOPE(H37:J37,H$2:J$2)</f>
        <v>0.14944245962461591</v>
      </c>
      <c r="L37" s="19">
        <f>K37/$AF37/$AK$4</f>
        <v>4.1735776339861683</v>
      </c>
      <c r="M37" s="19">
        <f t="shared" si="1"/>
        <v>4.1735776339861683</v>
      </c>
      <c r="N37" s="15">
        <v>0</v>
      </c>
      <c r="O37">
        <v>0.54288778500000001</v>
      </c>
      <c r="P37" s="3">
        <v>0</v>
      </c>
      <c r="Q37">
        <f>SLOPE(N37:P37,N$2:P$2)</f>
        <v>3.3677902295285375E-4</v>
      </c>
      <c r="R37" s="19">
        <f>Q37/$AF37/$AL$4</f>
        <v>1.8391135387657936E-2</v>
      </c>
      <c r="S37" s="8">
        <f t="shared" si="2"/>
        <v>1.8391135387657936E-2</v>
      </c>
      <c r="T37" s="15">
        <v>0</v>
      </c>
      <c r="U37">
        <v>0.53208623249999998</v>
      </c>
      <c r="V37">
        <v>0.85515232142857123</v>
      </c>
      <c r="W37" s="6">
        <f>SLOPE(T37:V37,T$2:V$2)</f>
        <v>5.3697476960740858E-3</v>
      </c>
      <c r="X37" s="6">
        <f>W37/$AF37/$AM$4</f>
        <v>0.11061905695550693</v>
      </c>
      <c r="Y37" s="8">
        <f t="shared" si="3"/>
        <v>0.11061905695550693</v>
      </c>
      <c r="Z37" s="15">
        <v>0</v>
      </c>
      <c r="AA37">
        <v>0.11969525250000002</v>
      </c>
      <c r="AB37" s="3">
        <v>0</v>
      </c>
      <c r="AC37" s="6">
        <f>SLOPE(Z37:AB37,Z$2:AB$2)</f>
        <v>7.4252638027295296E-5</v>
      </c>
      <c r="AD37" s="6">
        <f t="shared" si="4"/>
        <v>9.7228399042724239E-4</v>
      </c>
      <c r="AE37" s="8">
        <f t="shared" si="5"/>
        <v>9.7228399042724239E-4</v>
      </c>
      <c r="AF37" s="31">
        <v>0.39749999999999996</v>
      </c>
    </row>
    <row r="38" spans="1:32" x14ac:dyDescent="0.2">
      <c r="A38" t="s">
        <v>65</v>
      </c>
      <c r="B38" s="9">
        <v>120</v>
      </c>
      <c r="C38" s="1">
        <v>51.098807812500006</v>
      </c>
      <c r="D38" s="5">
        <v>16.709193333333328</v>
      </c>
      <c r="E38">
        <f>SLOPE(B38:D38,B$2:D$2)</f>
        <v>-0.65146641161342012</v>
      </c>
      <c r="F38" s="6">
        <f>E38/$AF38/$AJ$4</f>
        <v>-9.0675122073159677</v>
      </c>
      <c r="G38" s="16">
        <f t="shared" si="0"/>
        <v>9.0675122073159677</v>
      </c>
      <c r="H38" s="15">
        <v>0</v>
      </c>
      <c r="I38">
        <v>15.773682750750002</v>
      </c>
      <c r="J38" s="3">
        <v>23.133820982142854</v>
      </c>
      <c r="K38">
        <f>SLOPE(H38:J38,H$2:J$2)</f>
        <v>0.1461197159312079</v>
      </c>
      <c r="L38" s="19">
        <f>K38/$AF38/$AK$4</f>
        <v>4.0674787442703346</v>
      </c>
      <c r="M38" s="19">
        <f t="shared" si="1"/>
        <v>4.0674787442703346</v>
      </c>
      <c r="N38" s="15">
        <v>0</v>
      </c>
      <c r="O38">
        <v>0.63175909500000005</v>
      </c>
      <c r="P38" s="3">
        <v>0</v>
      </c>
      <c r="Q38">
        <f>SLOPE(N38:P38,N$2:P$2)</f>
        <v>3.9191010856079407E-4</v>
      </c>
      <c r="R38" s="19">
        <f>Q38/$AF38/$AL$4</f>
        <v>2.1332018792375788E-2</v>
      </c>
      <c r="S38" s="8">
        <f t="shared" si="2"/>
        <v>2.1332018792375788E-2</v>
      </c>
      <c r="T38" s="15">
        <v>0</v>
      </c>
      <c r="U38">
        <v>0.49599324</v>
      </c>
      <c r="V38">
        <v>0.83487809523809486</v>
      </c>
      <c r="W38" s="6">
        <f>SLOPE(T38:V38,T$2:V$2)</f>
        <v>5.2278753999763653E-3</v>
      </c>
      <c r="X38" s="6">
        <f>W38/$AF38/$AM$4</f>
        <v>0.1073453615016432</v>
      </c>
      <c r="Y38" s="8">
        <f t="shared" si="3"/>
        <v>0.1073453615016432</v>
      </c>
      <c r="Z38" s="15">
        <v>0</v>
      </c>
      <c r="AA38">
        <v>0.1033611975</v>
      </c>
      <c r="AB38" s="3">
        <v>0</v>
      </c>
      <c r="AC38" s="6">
        <f>SLOPE(Z38:AB38,Z$2:AB$2)</f>
        <v>6.4119849565756856E-5</v>
      </c>
      <c r="AD38" s="6">
        <f t="shared" si="4"/>
        <v>8.3686561712156674E-4</v>
      </c>
      <c r="AE38" s="8">
        <f t="shared" si="5"/>
        <v>8.3686561712156674E-4</v>
      </c>
      <c r="AF38" s="31">
        <v>0.3987999999999996</v>
      </c>
    </row>
    <row r="39" spans="1:32" x14ac:dyDescent="0.2">
      <c r="A39" t="s">
        <v>66</v>
      </c>
      <c r="B39" s="9">
        <v>120</v>
      </c>
      <c r="C39" s="1">
        <v>48.118281862500005</v>
      </c>
      <c r="D39" s="5">
        <v>17.202398214285711</v>
      </c>
      <c r="E39">
        <f>SLOPE(B39:D39,B$2:D$2)</f>
        <v>-0.65040876867356434</v>
      </c>
      <c r="F39" s="6">
        <f>E39/$AF39/$AJ$4</f>
        <v>-9.637621895655732</v>
      </c>
      <c r="G39" s="16">
        <f t="shared" si="0"/>
        <v>9.637621895655732</v>
      </c>
      <c r="H39" s="15">
        <v>0</v>
      </c>
      <c r="I39">
        <v>18.014600934000001</v>
      </c>
      <c r="J39" s="3">
        <v>27.849428291666662</v>
      </c>
      <c r="K39">
        <f>SLOPE(H39:J39,H$2:J$2)</f>
        <v>0.17530035341490896</v>
      </c>
      <c r="L39" s="19">
        <f>K39/$AF39/$AK$4</f>
        <v>5.1950130291407621</v>
      </c>
      <c r="M39" s="19">
        <f t="shared" si="1"/>
        <v>5.1950130291407621</v>
      </c>
      <c r="N39" s="15">
        <v>0</v>
      </c>
      <c r="O39">
        <v>0.63948703500000004</v>
      </c>
      <c r="P39" s="3">
        <v>0</v>
      </c>
      <c r="Q39">
        <f>SLOPE(N39:P39,N$2:P$2)</f>
        <v>3.9670411600496285E-4</v>
      </c>
      <c r="R39" s="19">
        <f>Q39/$AF39/$AL$4</f>
        <v>2.2987914613477368E-2</v>
      </c>
      <c r="S39" s="8">
        <f t="shared" si="2"/>
        <v>2.2987914613477368E-2</v>
      </c>
      <c r="T39" s="15">
        <v>0</v>
      </c>
      <c r="U39">
        <v>0.49713486750000008</v>
      </c>
      <c r="V39">
        <v>0.65846809523809502</v>
      </c>
      <c r="W39" s="6">
        <f>SLOPE(T39:V39,T$2:V$2)</f>
        <v>4.1889465088473347E-3</v>
      </c>
      <c r="X39" s="6">
        <f>W39/$AF39/$AM$4</f>
        <v>9.1569374159543165E-2</v>
      </c>
      <c r="Y39" s="8">
        <f t="shared" si="3"/>
        <v>9.1569374159543165E-2</v>
      </c>
      <c r="Z39" s="15">
        <v>0</v>
      </c>
      <c r="AA39">
        <v>0</v>
      </c>
      <c r="AB39" s="3">
        <v>0</v>
      </c>
      <c r="AC39" s="6">
        <f>SLOPE(Z39:AB39,Z$2:AB$2)</f>
        <v>0</v>
      </c>
      <c r="AD39" s="6">
        <f t="shared" si="4"/>
        <v>0</v>
      </c>
      <c r="AE39" s="8">
        <f t="shared" si="5"/>
        <v>0</v>
      </c>
      <c r="AF39" s="31">
        <v>0.37460000000000004</v>
      </c>
    </row>
    <row r="40" spans="1:32" x14ac:dyDescent="0.2">
      <c r="A40" t="s">
        <v>67</v>
      </c>
      <c r="B40" s="9">
        <v>120</v>
      </c>
      <c r="C40" s="1">
        <v>47.0528799525</v>
      </c>
      <c r="D40" s="5">
        <v>17.164111428571424</v>
      </c>
      <c r="E40">
        <f>SLOPE(B40:D40,B$2:D$2)</f>
        <v>-0.65129532349632224</v>
      </c>
      <c r="F40" s="6">
        <f>E40/$AF40/$AJ$4</f>
        <v>-10.367577292177996</v>
      </c>
      <c r="G40" s="16">
        <f t="shared" si="0"/>
        <v>10.367577292177996</v>
      </c>
      <c r="H40" s="15">
        <v>0</v>
      </c>
      <c r="I40">
        <v>18.381467321999999</v>
      </c>
      <c r="J40" s="3">
        <v>28.221585541666663</v>
      </c>
      <c r="K40">
        <f>SLOPE(H40:J40,H$2:J$2)</f>
        <v>0.17772117243662114</v>
      </c>
      <c r="L40" s="19">
        <f>K40/$AF40/$AK$4</f>
        <v>5.6579466067004631</v>
      </c>
      <c r="M40" s="19">
        <f t="shared" si="1"/>
        <v>5.6579466067004631</v>
      </c>
      <c r="N40" s="15">
        <v>0</v>
      </c>
      <c r="O40">
        <v>0.72598727250000006</v>
      </c>
      <c r="P40" s="3">
        <v>0</v>
      </c>
      <c r="Q40">
        <f>SLOPE(N40:P40,N$2:P$2)</f>
        <v>4.5036431296526045E-4</v>
      </c>
      <c r="R40" s="19">
        <f>Q40/$AF40/$AL$4</f>
        <v>2.8035781332689885E-2</v>
      </c>
      <c r="S40" s="8">
        <f t="shared" si="2"/>
        <v>2.8035781332689885E-2</v>
      </c>
      <c r="T40" s="15">
        <v>0</v>
      </c>
      <c r="U40">
        <v>0.49704704999999999</v>
      </c>
      <c r="V40">
        <v>0.68399261904761888</v>
      </c>
      <c r="W40" s="6">
        <f>SLOPE(T40:V40,T$2:V$2)</f>
        <v>4.3393157139903103E-3</v>
      </c>
      <c r="X40" s="6">
        <f>W40/$AF40/$AM$4</f>
        <v>0.10190195265514083</v>
      </c>
      <c r="Y40" s="8">
        <f t="shared" si="3"/>
        <v>0.10190195265514083</v>
      </c>
      <c r="Z40" s="15">
        <v>0</v>
      </c>
      <c r="AA40">
        <v>0</v>
      </c>
      <c r="AB40" s="3">
        <v>0</v>
      </c>
      <c r="AC40" s="6">
        <f>SLOPE(Z40:AB40,Z$2:AB$2)</f>
        <v>0</v>
      </c>
      <c r="AD40" s="6">
        <f t="shared" si="4"/>
        <v>0</v>
      </c>
      <c r="AE40" s="8">
        <f t="shared" si="5"/>
        <v>0</v>
      </c>
      <c r="AF40" s="31">
        <v>0.34870000000000001</v>
      </c>
    </row>
    <row r="41" spans="1:32" x14ac:dyDescent="0.2">
      <c r="A41" t="s">
        <v>68</v>
      </c>
      <c r="B41" s="9">
        <v>120</v>
      </c>
      <c r="C41" s="1">
        <v>45.015777405000001</v>
      </c>
      <c r="D41" s="5">
        <v>16.409037857142856</v>
      </c>
      <c r="E41">
        <f>SLOPE(B41:D41,B$2:D$2)</f>
        <v>-0.65700891001993977</v>
      </c>
      <c r="F41" s="6">
        <f>E41/$AF41/$AJ$4</f>
        <v>-10.144336197763828</v>
      </c>
      <c r="G41" s="16">
        <f t="shared" si="0"/>
        <v>10.144336197763828</v>
      </c>
      <c r="H41" s="15">
        <v>0</v>
      </c>
      <c r="I41">
        <v>18.84654002025</v>
      </c>
      <c r="J41" s="3">
        <v>28.543566101190468</v>
      </c>
      <c r="K41">
        <f>SLOPE(H41:J41,H$2:J$2)</f>
        <v>0.17990720718459022</v>
      </c>
      <c r="L41" s="19">
        <f>K41/$AF41/$AK$4</f>
        <v>5.5554761764721077</v>
      </c>
      <c r="M41" s="19">
        <f t="shared" si="1"/>
        <v>5.5554761764721077</v>
      </c>
      <c r="N41" s="15">
        <v>0</v>
      </c>
      <c r="O41">
        <v>0.53472075750000003</v>
      </c>
      <c r="P41" s="3">
        <v>0</v>
      </c>
      <c r="Q41">
        <f>SLOPE(N41:P41,N$2:P$2)</f>
        <v>3.3171262872208444E-4</v>
      </c>
      <c r="R41" s="19">
        <f>Q41/$AF41/$AL$4</f>
        <v>2.0029206913580174E-2</v>
      </c>
      <c r="S41" s="8">
        <f t="shared" si="2"/>
        <v>2.0029206913580174E-2</v>
      </c>
      <c r="T41" s="15">
        <v>0</v>
      </c>
      <c r="U41">
        <v>0.51961614750000007</v>
      </c>
      <c r="V41">
        <v>0.67744994047619034</v>
      </c>
      <c r="W41" s="6">
        <f>SLOPE(T41:V41,T$2:V$2)</f>
        <v>4.3147584255730821E-3</v>
      </c>
      <c r="X41" s="6">
        <f>W41/$AF41/$AM$4</f>
        <v>9.828127798720257E-2</v>
      </c>
      <c r="Y41" s="8">
        <f t="shared" si="3"/>
        <v>9.828127798720257E-2</v>
      </c>
      <c r="Z41" s="15">
        <v>0</v>
      </c>
      <c r="AA41">
        <v>0</v>
      </c>
      <c r="AB41" s="3">
        <v>0</v>
      </c>
      <c r="AC41" s="6">
        <f>SLOPE(Z41:AB41,Z$2:AB$2)</f>
        <v>0</v>
      </c>
      <c r="AD41" s="6">
        <f t="shared" si="4"/>
        <v>0</v>
      </c>
      <c r="AE41" s="8">
        <f t="shared" si="5"/>
        <v>0</v>
      </c>
      <c r="AF41" s="31">
        <v>0.35949999999999971</v>
      </c>
    </row>
    <row r="42" spans="1:32" x14ac:dyDescent="0.2">
      <c r="A42" t="s">
        <v>69</v>
      </c>
      <c r="B42" s="9">
        <v>120</v>
      </c>
      <c r="C42" s="1">
        <v>48.598555770000004</v>
      </c>
      <c r="D42" s="5">
        <v>19.790471845238091</v>
      </c>
      <c r="E42">
        <f>SLOPE(B42:D42,B$2:D$2)</f>
        <v>-0.63485853703488715</v>
      </c>
      <c r="F42" s="6">
        <f>E42/$AF42/$AJ$4</f>
        <v>-10.512940909890958</v>
      </c>
      <c r="G42" s="16">
        <f t="shared" si="0"/>
        <v>10.512940909890958</v>
      </c>
      <c r="H42" s="15">
        <v>0</v>
      </c>
      <c r="I42">
        <v>18.5739808455</v>
      </c>
      <c r="J42" s="3">
        <v>28.664751047619038</v>
      </c>
      <c r="K42">
        <f>SLOPE(H42:J42,H$2:J$2)</f>
        <v>0.180452305085534</v>
      </c>
      <c r="L42" s="19">
        <f>K42/$AF42/$AK$4</f>
        <v>5.9762677502500523</v>
      </c>
      <c r="M42" s="19">
        <f t="shared" si="1"/>
        <v>5.9762677502500523</v>
      </c>
      <c r="N42" s="15">
        <v>0</v>
      </c>
      <c r="O42">
        <v>0.55983656250000002</v>
      </c>
      <c r="P42" s="3">
        <v>0</v>
      </c>
      <c r="Q42">
        <f>SLOPE(N42:P42,N$2:P$2)</f>
        <v>3.4729315291563272E-4</v>
      </c>
      <c r="R42" s="19">
        <f>Q42/$AF42/$AL$4</f>
        <v>2.2490175939176224E-2</v>
      </c>
      <c r="S42" s="8">
        <f t="shared" si="2"/>
        <v>2.2490175939176224E-2</v>
      </c>
      <c r="T42" s="15">
        <v>0</v>
      </c>
      <c r="U42">
        <v>0.49388562000000003</v>
      </c>
      <c r="V42">
        <v>0.63512446428571412</v>
      </c>
      <c r="W42" s="6">
        <f>SLOPE(T42:V42,T$2:V$2)</f>
        <v>4.0493598205423595E-3</v>
      </c>
      <c r="X42" s="6">
        <f>W42/$AF42/$AM$4</f>
        <v>9.892260939155971E-2</v>
      </c>
      <c r="Y42" s="8">
        <f t="shared" si="3"/>
        <v>9.892260939155971E-2</v>
      </c>
      <c r="Z42" s="15">
        <v>0</v>
      </c>
      <c r="AA42">
        <v>0</v>
      </c>
      <c r="AB42" s="3">
        <v>0</v>
      </c>
      <c r="AC42" s="6">
        <f>SLOPE(Z42:AB42,Z$2:AB$2)</f>
        <v>0</v>
      </c>
      <c r="AD42" s="6">
        <f t="shared" si="4"/>
        <v>0</v>
      </c>
      <c r="AE42" s="8">
        <f t="shared" si="5"/>
        <v>0</v>
      </c>
      <c r="AF42" s="31">
        <v>0.3351999999999995</v>
      </c>
    </row>
    <row r="43" spans="1:32" x14ac:dyDescent="0.2">
      <c r="A43" t="s">
        <v>70</v>
      </c>
      <c r="B43" s="9">
        <v>120</v>
      </c>
      <c r="C43" s="1">
        <v>46.653222509999999</v>
      </c>
      <c r="D43" s="5">
        <v>19.486681547619042</v>
      </c>
      <c r="E43">
        <f>SLOPE(B43:D43,B$2:D$2)</f>
        <v>-0.63785564689058261</v>
      </c>
      <c r="F43" s="6">
        <f>E43/$AF43/$AJ$4</f>
        <v>-10.742032722304476</v>
      </c>
      <c r="G43" s="16">
        <f t="shared" si="0"/>
        <v>10.742032722304476</v>
      </c>
      <c r="H43" s="15">
        <v>0</v>
      </c>
      <c r="I43">
        <v>18.631422272249999</v>
      </c>
      <c r="J43" s="3">
        <v>28.252029190476183</v>
      </c>
      <c r="K43">
        <f>SLOPE(H43:J43,H$2:J$2)</f>
        <v>0.17805564490184475</v>
      </c>
      <c r="L43" s="19">
        <f>K43/$AF43/$AK$4</f>
        <v>5.9970844720363425</v>
      </c>
      <c r="M43" s="19">
        <f t="shared" si="1"/>
        <v>5.9970844720363425</v>
      </c>
      <c r="N43" s="15">
        <v>0</v>
      </c>
      <c r="O43">
        <v>0.55825584750000001</v>
      </c>
      <c r="P43" s="3">
        <v>0</v>
      </c>
      <c r="Q43">
        <f>SLOPE(N43:P43,N$2:P$2)</f>
        <v>3.4631256048387089E-4</v>
      </c>
      <c r="R43" s="19">
        <f>Q43/$AF43/$AL$4</f>
        <v>2.2807709993755459E-2</v>
      </c>
      <c r="S43" s="8">
        <f t="shared" si="2"/>
        <v>2.2807709993755459E-2</v>
      </c>
      <c r="T43" s="15">
        <v>0</v>
      </c>
      <c r="U43">
        <v>0.49590542250000003</v>
      </c>
      <c r="V43">
        <v>0.63334744047619029</v>
      </c>
      <c r="W43" s="6">
        <f>SLOPE(T43:V43,T$2:V$2)</f>
        <v>4.0401402649031066E-3</v>
      </c>
      <c r="X43" s="6">
        <f>W43/$AF43/$AM$4</f>
        <v>0.10037428033401972</v>
      </c>
      <c r="Y43" s="8">
        <f t="shared" si="3"/>
        <v>0.10037428033401972</v>
      </c>
      <c r="Z43" s="15">
        <v>0</v>
      </c>
      <c r="AA43">
        <v>0</v>
      </c>
      <c r="AB43" s="3">
        <v>0</v>
      </c>
      <c r="AC43" s="6">
        <f>SLOPE(Z43:AB43,Z$2:AB$2)</f>
        <v>0</v>
      </c>
      <c r="AD43" s="6">
        <f t="shared" si="4"/>
        <v>0</v>
      </c>
      <c r="AE43" s="8">
        <f t="shared" si="5"/>
        <v>0</v>
      </c>
      <c r="AF43" s="31">
        <v>0.32960000000000012</v>
      </c>
    </row>
    <row r="44" spans="1:32" x14ac:dyDescent="0.2">
      <c r="A44" t="s">
        <v>71</v>
      </c>
      <c r="B44" s="9">
        <v>120</v>
      </c>
      <c r="C44" s="1">
        <v>49.062495622500009</v>
      </c>
      <c r="D44" s="5">
        <v>18.543566547619044</v>
      </c>
      <c r="E44">
        <f>SLOPE(B44:D44,B$2:D$2)</f>
        <v>-0.64191912045602917</v>
      </c>
      <c r="F44" s="6">
        <f>E44/$AF44/$AJ$4</f>
        <v>-9.9030830752688868</v>
      </c>
      <c r="G44" s="16">
        <f t="shared" si="0"/>
        <v>9.9030830752688868</v>
      </c>
      <c r="H44" s="15">
        <v>0</v>
      </c>
      <c r="I44">
        <v>19.249587218249999</v>
      </c>
      <c r="J44" s="3">
        <v>28.546005470238089</v>
      </c>
      <c r="K44">
        <f>SLOPE(H44:J44,H$2:J$2)</f>
        <v>0.1801716123979602</v>
      </c>
      <c r="L44" s="19">
        <f>K44/$AF44/$AK$4</f>
        <v>5.5590019790314322</v>
      </c>
      <c r="M44" s="19">
        <f t="shared" si="1"/>
        <v>5.5590019790314322</v>
      </c>
      <c r="N44" s="15">
        <v>0</v>
      </c>
      <c r="O44">
        <v>0.47263378500000003</v>
      </c>
      <c r="P44" s="3">
        <v>0</v>
      </c>
      <c r="Q44">
        <f>SLOPE(N44:P44,N$2:P$2)</f>
        <v>2.9319713709677402E-4</v>
      </c>
      <c r="R44" s="19">
        <f>Q44/$AF44/$AL$4</f>
        <v>1.7688834074894515E-2</v>
      </c>
      <c r="S44" s="8">
        <f t="shared" si="2"/>
        <v>1.7688834074894515E-2</v>
      </c>
      <c r="T44" s="15">
        <v>0</v>
      </c>
      <c r="U44">
        <v>0.52910043750000002</v>
      </c>
      <c r="V44">
        <v>0.64901755952380946</v>
      </c>
      <c r="W44" s="6">
        <f>SLOPE(T44:V44,T$2:V$2)</f>
        <v>4.1530814224418049E-3</v>
      </c>
      <c r="X44" s="6">
        <f>W44/$AF44/$AM$4</f>
        <v>9.4519734059997612E-2</v>
      </c>
      <c r="Y44" s="8">
        <f t="shared" si="3"/>
        <v>9.4519734059997612E-2</v>
      </c>
      <c r="Z44" s="15">
        <v>0</v>
      </c>
      <c r="AA44">
        <v>0</v>
      </c>
      <c r="AB44" s="3">
        <v>0</v>
      </c>
      <c r="AC44" s="6">
        <f>SLOPE(Z44:AB44,Z$2:AB$2)</f>
        <v>0</v>
      </c>
      <c r="AD44" s="6">
        <f t="shared" si="4"/>
        <v>0</v>
      </c>
      <c r="AE44" s="8">
        <f t="shared" si="5"/>
        <v>0</v>
      </c>
      <c r="AF44" s="31">
        <v>0.3597999999999999</v>
      </c>
    </row>
    <row r="45" spans="1:32" x14ac:dyDescent="0.2">
      <c r="A45" t="s">
        <v>72</v>
      </c>
      <c r="B45" s="9">
        <v>120</v>
      </c>
      <c r="C45" s="1">
        <v>48.536380979999997</v>
      </c>
      <c r="D45" s="5">
        <v>18.031864464285711</v>
      </c>
      <c r="E45">
        <f>SLOPE(B45:D45,B$2:D$2)</f>
        <v>-0.64526110831841554</v>
      </c>
      <c r="F45" s="6">
        <f>E45/$AF45/$AJ$4</f>
        <v>-9.902349495709311</v>
      </c>
      <c r="G45" s="16">
        <f t="shared" si="0"/>
        <v>9.902349495709311</v>
      </c>
      <c r="H45" s="15">
        <v>0</v>
      </c>
      <c r="I45">
        <v>18.40764571875</v>
      </c>
      <c r="J45" s="3">
        <v>29.196614273809519</v>
      </c>
      <c r="K45">
        <f>SLOPE(H45:J45,H$2:J$2)</f>
        <v>0.18348354920591842</v>
      </c>
      <c r="L45" s="19">
        <f>K45/$AF45/$AK$4</f>
        <v>5.6314501755180677</v>
      </c>
      <c r="M45" s="19">
        <f t="shared" si="1"/>
        <v>5.6314501755180677</v>
      </c>
      <c r="N45" s="15">
        <v>0</v>
      </c>
      <c r="O45">
        <v>0.67338458999999995</v>
      </c>
      <c r="P45" s="3">
        <v>0</v>
      </c>
      <c r="Q45">
        <f>SLOPE(N45:P45,N$2:P$2)</f>
        <v>4.1773237593052107E-4</v>
      </c>
      <c r="R45" s="19">
        <f>Q45/$AF45/$AL$4</f>
        <v>2.5069765359812805E-2</v>
      </c>
      <c r="S45" s="8">
        <f t="shared" si="2"/>
        <v>2.5069765359812805E-2</v>
      </c>
      <c r="T45" s="15">
        <v>0</v>
      </c>
      <c r="U45">
        <v>0.49019728500000004</v>
      </c>
      <c r="V45">
        <v>0.66323374999999984</v>
      </c>
      <c r="W45" s="6">
        <f>SLOPE(T45:V45,T$2:V$2)</f>
        <v>4.2127282320099249E-3</v>
      </c>
      <c r="X45" s="6">
        <f>W45/$AF45/$AM$4</f>
        <v>9.53735918415686E-2</v>
      </c>
      <c r="Y45" s="8">
        <f t="shared" si="3"/>
        <v>9.53735918415686E-2</v>
      </c>
      <c r="Z45" s="15">
        <v>0</v>
      </c>
      <c r="AA45">
        <v>0</v>
      </c>
      <c r="AB45" s="3">
        <v>0</v>
      </c>
      <c r="AC45" s="6">
        <f>SLOPE(Z45:AB45,Z$2:AB$2)</f>
        <v>0</v>
      </c>
      <c r="AD45" s="6">
        <f t="shared" si="4"/>
        <v>0</v>
      </c>
      <c r="AE45" s="8">
        <f t="shared" si="5"/>
        <v>0</v>
      </c>
      <c r="AF45" s="31">
        <v>0.36169999999999991</v>
      </c>
    </row>
    <row r="46" spans="1:32" x14ac:dyDescent="0.2">
      <c r="A46" t="s">
        <v>73</v>
      </c>
      <c r="B46" s="9">
        <v>120</v>
      </c>
      <c r="C46" s="1">
        <v>45.47752182</v>
      </c>
      <c r="D46" s="5">
        <v>18.786938035714282</v>
      </c>
      <c r="E46">
        <f>SLOPE(B46:D46,B$2:D$2)</f>
        <v>-0.64270878836272605</v>
      </c>
      <c r="F46" s="6">
        <f>E46/$AF46/$AJ$4</f>
        <v>-10.548529082186283</v>
      </c>
      <c r="G46" s="16">
        <f t="shared" si="0"/>
        <v>10.548529082186283</v>
      </c>
      <c r="H46" s="15">
        <v>0</v>
      </c>
      <c r="I46">
        <v>18.176439804750004</v>
      </c>
      <c r="J46" s="3">
        <v>29.477141714285708</v>
      </c>
      <c r="K46">
        <f>SLOPE(H46:J46,H$2:J$2)</f>
        <v>0.18499335365413416</v>
      </c>
      <c r="L46" s="19">
        <f>K46/$AF46/$AK$4</f>
        <v>6.072312936307549</v>
      </c>
      <c r="M46" s="19">
        <f t="shared" si="1"/>
        <v>6.072312936307549</v>
      </c>
      <c r="N46" s="15">
        <v>0</v>
      </c>
      <c r="O46">
        <v>0.68181506999999997</v>
      </c>
      <c r="P46" s="3">
        <v>0</v>
      </c>
      <c r="Q46">
        <f>SLOPE(N46:P46,N$2:P$2)</f>
        <v>4.2296220223325053E-4</v>
      </c>
      <c r="R46" s="19">
        <f>Q46/$AF46/$AL$4</f>
        <v>2.7147422201708786E-2</v>
      </c>
      <c r="S46" s="8">
        <f t="shared" si="2"/>
        <v>2.7147422201708786E-2</v>
      </c>
      <c r="T46" s="15">
        <v>0</v>
      </c>
      <c r="U46">
        <v>0.47728811250000003</v>
      </c>
      <c r="V46">
        <v>0.68375029761904749</v>
      </c>
      <c r="W46" s="6">
        <f>SLOPE(T46:V46,T$2:V$2)</f>
        <v>4.3256302356581592E-3</v>
      </c>
      <c r="X46" s="6">
        <f>W46/$AF46/$AM$4</f>
        <v>0.10473431421532603</v>
      </c>
      <c r="Y46" s="8">
        <f t="shared" si="3"/>
        <v>0.10473431421532603</v>
      </c>
      <c r="Z46" s="15">
        <v>0</v>
      </c>
      <c r="AA46">
        <v>0</v>
      </c>
      <c r="AB46" s="3">
        <v>0</v>
      </c>
      <c r="AC46" s="6">
        <f>SLOPE(Z46:AB46,Z$2:AB$2)</f>
        <v>0</v>
      </c>
      <c r="AD46" s="6">
        <f t="shared" si="4"/>
        <v>0</v>
      </c>
      <c r="AE46" s="8">
        <f t="shared" si="5"/>
        <v>0</v>
      </c>
      <c r="AF46" s="31">
        <v>0.3382000000000005</v>
      </c>
    </row>
    <row r="47" spans="1:32" x14ac:dyDescent="0.2">
      <c r="A47" t="s">
        <v>74</v>
      </c>
      <c r="B47" s="9">
        <v>120</v>
      </c>
      <c r="C47" s="1">
        <v>46.380285720000003</v>
      </c>
      <c r="D47" s="5">
        <v>19.761716369047612</v>
      </c>
      <c r="E47">
        <f>SLOPE(B47:D47,B$2:D$2)</f>
        <v>-0.63640409973576162</v>
      </c>
      <c r="F47" s="6">
        <f>E47/$AF47/$AJ$4</f>
        <v>-10.377546466775438</v>
      </c>
      <c r="G47" s="16">
        <f t="shared" si="0"/>
        <v>10.377546466775438</v>
      </c>
      <c r="H47" s="15">
        <v>0</v>
      </c>
      <c r="I47">
        <v>18.80616153375</v>
      </c>
      <c r="J47" s="3">
        <v>27.469444059523802</v>
      </c>
      <c r="K47">
        <f>SLOPE(H47:J47,H$2:J$2)</f>
        <v>0.17355203480100878</v>
      </c>
      <c r="L47" s="19">
        <f>K47/$AF47/$AK$4</f>
        <v>5.6599393958539306</v>
      </c>
      <c r="M47" s="19">
        <f t="shared" si="1"/>
        <v>5.6599393958539306</v>
      </c>
      <c r="N47" s="15">
        <v>0</v>
      </c>
      <c r="O47">
        <v>0.60234023250000002</v>
      </c>
      <c r="P47" s="3">
        <v>0</v>
      </c>
      <c r="Q47">
        <f>SLOPE(N47:P47,N$2:P$2)</f>
        <v>3.7366019385856082E-4</v>
      </c>
      <c r="R47" s="19">
        <f>Q47/$AF47/$AL$4</f>
        <v>2.3828018313050196E-2</v>
      </c>
      <c r="S47" s="8">
        <f t="shared" si="2"/>
        <v>2.3828018313050196E-2</v>
      </c>
      <c r="T47" s="15">
        <v>0</v>
      </c>
      <c r="U47">
        <v>0.51329328750000003</v>
      </c>
      <c r="V47">
        <v>1.0578138095238092</v>
      </c>
      <c r="W47" s="6">
        <f>SLOPE(T47:V47,T$2:V$2)</f>
        <v>6.5524345396874607E-3</v>
      </c>
      <c r="X47" s="6">
        <f>W47/$AF47/$AM$4</f>
        <v>0.15762545162007296</v>
      </c>
      <c r="Y47" s="8">
        <f t="shared" si="3"/>
        <v>0.15762545162007296</v>
      </c>
      <c r="Z47" s="15">
        <v>0</v>
      </c>
      <c r="AA47">
        <v>0</v>
      </c>
      <c r="AB47" s="3">
        <v>0</v>
      </c>
      <c r="AC47" s="6">
        <f>SLOPE(Z47:AB47,Z$2:AB$2)</f>
        <v>0</v>
      </c>
      <c r="AD47" s="6">
        <f t="shared" si="4"/>
        <v>0</v>
      </c>
      <c r="AE47" s="8">
        <f t="shared" si="5"/>
        <v>0</v>
      </c>
      <c r="AF47" s="31">
        <v>0.34039999999999981</v>
      </c>
    </row>
    <row r="48" spans="1:32" x14ac:dyDescent="0.2">
      <c r="A48" t="s">
        <v>75</v>
      </c>
      <c r="B48" s="9">
        <v>120</v>
      </c>
      <c r="C48" s="1">
        <v>44.293127197500006</v>
      </c>
      <c r="D48" s="5">
        <v>18.798407916666662</v>
      </c>
      <c r="E48">
        <f>SLOPE(B48:D48,B$2:D$2)</f>
        <v>-0.64337592902863938</v>
      </c>
      <c r="F48" s="6">
        <f>E48/$AF48/$AJ$4</f>
        <v>-12.085332193742675</v>
      </c>
      <c r="G48" s="16">
        <f t="shared" si="0"/>
        <v>12.085332193742675</v>
      </c>
      <c r="H48" s="15">
        <v>0</v>
      </c>
      <c r="I48">
        <v>22.599974133</v>
      </c>
      <c r="J48" s="3">
        <v>31.152132047619041</v>
      </c>
      <c r="K48">
        <f>SLOPE(H48:J48,H$2:J$2)</f>
        <v>0.19760870259639013</v>
      </c>
      <c r="L48" s="19">
        <f>K48/$AF48/$AK$4</f>
        <v>7.4236964246253896</v>
      </c>
      <c r="M48" s="19">
        <f t="shared" si="1"/>
        <v>7.4236964246253896</v>
      </c>
      <c r="N48" s="15">
        <v>0</v>
      </c>
      <c r="O48">
        <v>0</v>
      </c>
      <c r="P48" s="3">
        <v>0</v>
      </c>
      <c r="Q48">
        <f>SLOPE(N48:P48,N$2:P$2)</f>
        <v>0</v>
      </c>
      <c r="R48" s="19">
        <f>Q48/$AF48/$AL$4</f>
        <v>0</v>
      </c>
      <c r="S48" s="8">
        <f t="shared" si="2"/>
        <v>0</v>
      </c>
      <c r="T48" s="15">
        <v>0</v>
      </c>
      <c r="U48">
        <v>0.79430928750000007</v>
      </c>
      <c r="V48">
        <v>1.1520768452380949</v>
      </c>
      <c r="W48" s="6">
        <f>SLOPE(T48:V48,T$2:V$2)</f>
        <v>7.2822824548771101E-3</v>
      </c>
      <c r="X48" s="6">
        <f>W48/$AF48/$AM$4</f>
        <v>0.20180096509541579</v>
      </c>
      <c r="Y48" s="8">
        <f t="shared" si="3"/>
        <v>0.20180096509541579</v>
      </c>
      <c r="Z48" s="15">
        <v>0</v>
      </c>
      <c r="AA48">
        <v>0.15306590250000002</v>
      </c>
      <c r="AB48" s="3">
        <v>0.23456714285714278</v>
      </c>
      <c r="AC48" s="6">
        <f>SLOPE(Z48:AB48,Z$2:AB$2)</f>
        <v>1.477328635014179E-3</v>
      </c>
      <c r="AD48" s="6">
        <f t="shared" si="4"/>
        <v>2.6021840502229592E-2</v>
      </c>
      <c r="AE48" s="8">
        <f t="shared" si="5"/>
        <v>2.6021840502229592E-2</v>
      </c>
      <c r="AF48" s="31">
        <v>0.29549999999999965</v>
      </c>
    </row>
    <row r="49" spans="1:32" x14ac:dyDescent="0.2">
      <c r="A49" t="s">
        <v>76</v>
      </c>
      <c r="B49" s="9">
        <v>120</v>
      </c>
      <c r="C49" s="1">
        <v>45.184123552499997</v>
      </c>
      <c r="D49" s="5">
        <v>20.043536190476186</v>
      </c>
      <c r="E49">
        <f>SLOPE(B49:D49,B$2:D$2)</f>
        <v>-0.63548528699626317</v>
      </c>
      <c r="F49" s="6">
        <f>E49/$AF49/$AJ$4</f>
        <v>-12.892604978630747</v>
      </c>
      <c r="G49" s="16">
        <f t="shared" si="0"/>
        <v>12.892604978630747</v>
      </c>
      <c r="H49" s="15">
        <v>0</v>
      </c>
      <c r="I49">
        <v>22.925970256500001</v>
      </c>
      <c r="J49" s="3">
        <v>32.792833898809519</v>
      </c>
      <c r="K49">
        <f>SLOPE(H49:J49,H$2:J$2)</f>
        <v>0.2074800820689767</v>
      </c>
      <c r="L49" s="19">
        <f>K49/$AF49/$AK$4</f>
        <v>8.4184461955266805</v>
      </c>
      <c r="M49" s="19">
        <f t="shared" si="1"/>
        <v>8.4184461955266805</v>
      </c>
      <c r="N49" s="15">
        <v>0</v>
      </c>
      <c r="O49">
        <v>0</v>
      </c>
      <c r="P49" s="3">
        <v>0</v>
      </c>
      <c r="Q49">
        <f>SLOPE(N49:P49,N$2:P$2)</f>
        <v>0</v>
      </c>
      <c r="R49" s="19">
        <f>Q49/$AF49/$AL$4</f>
        <v>0</v>
      </c>
      <c r="S49" s="8">
        <f t="shared" si="2"/>
        <v>0</v>
      </c>
      <c r="T49" s="15">
        <v>0</v>
      </c>
      <c r="U49">
        <v>0.7686665775</v>
      </c>
      <c r="V49">
        <v>1.1901213095238092</v>
      </c>
      <c r="W49" s="6">
        <f>SLOPE(T49:V49,T$2:V$2)</f>
        <v>7.4905825173549549E-3</v>
      </c>
      <c r="X49" s="6">
        <f>W49/$AF49/$AM$4</f>
        <v>0.2241881762041576</v>
      </c>
      <c r="Y49" s="8">
        <f t="shared" si="3"/>
        <v>0.2241881762041576</v>
      </c>
      <c r="Z49" s="15">
        <v>0</v>
      </c>
      <c r="AA49">
        <v>0.18599746500000003</v>
      </c>
      <c r="AB49" s="3">
        <v>0.25597220238095231</v>
      </c>
      <c r="AC49" s="6">
        <f>SLOPE(Z49:AB49,Z$2:AB$2)</f>
        <v>1.623904086612312E-3</v>
      </c>
      <c r="AD49" s="6">
        <f t="shared" si="4"/>
        <v>3.0893183329476628E-2</v>
      </c>
      <c r="AE49" s="8">
        <f t="shared" si="5"/>
        <v>3.0893183329476628E-2</v>
      </c>
      <c r="AF49" s="31">
        <v>0.27360000000000007</v>
      </c>
    </row>
    <row r="50" spans="1:32" x14ac:dyDescent="0.2">
      <c r="A50" t="s">
        <v>77</v>
      </c>
      <c r="B50" s="9">
        <v>120</v>
      </c>
      <c r="C50" s="1">
        <v>46.4625707175</v>
      </c>
      <c r="D50" s="5">
        <v>20.18359797619047</v>
      </c>
      <c r="E50">
        <f>SLOPE(B50:D50,B$2:D$2)</f>
        <v>-0.63386677947189241</v>
      </c>
      <c r="F50" s="6">
        <f>E50/$AF50/$AJ$4</f>
        <v>-12.757189266681383</v>
      </c>
      <c r="G50" s="16">
        <f t="shared" si="0"/>
        <v>12.757189266681383</v>
      </c>
      <c r="H50" s="15">
        <v>0</v>
      </c>
      <c r="I50">
        <v>21.973826576250001</v>
      </c>
      <c r="J50" s="3">
        <v>30.925577666666658</v>
      </c>
      <c r="K50">
        <f>SLOPE(H50:J50,H$2:J$2)</f>
        <v>0.19588512060147845</v>
      </c>
      <c r="L50" s="19">
        <f>K50/$AF50/$AK$4</f>
        <v>7.8845844464689137</v>
      </c>
      <c r="M50" s="19">
        <f t="shared" si="1"/>
        <v>7.8845844464689137</v>
      </c>
      <c r="N50" s="15">
        <v>0</v>
      </c>
      <c r="O50">
        <v>0</v>
      </c>
      <c r="P50" s="3">
        <v>0</v>
      </c>
      <c r="Q50">
        <f>SLOPE(N50:P50,N$2:P$2)</f>
        <v>0</v>
      </c>
      <c r="R50" s="19">
        <f>Q50/$AF50/$AL$4</f>
        <v>0</v>
      </c>
      <c r="S50" s="8">
        <f t="shared" si="2"/>
        <v>0</v>
      </c>
      <c r="T50" s="15">
        <v>0</v>
      </c>
      <c r="U50">
        <v>0.75101525999999996</v>
      </c>
      <c r="V50">
        <v>1.2956926785714282</v>
      </c>
      <c r="W50" s="6">
        <f>SLOPE(T50:V50,T$2:V$2)</f>
        <v>8.1017963439383167E-3</v>
      </c>
      <c r="X50" s="6">
        <f>W50/$AF50/$AM$4</f>
        <v>0.24054717705175416</v>
      </c>
      <c r="Y50" s="8">
        <f t="shared" si="3"/>
        <v>0.24054717705175416</v>
      </c>
      <c r="Z50" s="15">
        <v>0</v>
      </c>
      <c r="AA50">
        <v>0.17783043750000002</v>
      </c>
      <c r="AB50" s="3">
        <v>0.24450232142857134</v>
      </c>
      <c r="AC50" s="6">
        <f>SLOPE(Z50:AB50,Z$2:AB$2)</f>
        <v>1.5512422401187517E-3</v>
      </c>
      <c r="AD50" s="6">
        <f t="shared" si="4"/>
        <v>2.9275460833231782E-2</v>
      </c>
      <c r="AE50" s="8">
        <f t="shared" si="5"/>
        <v>2.9275460833231782E-2</v>
      </c>
      <c r="AF50" s="31">
        <v>0.27580000000000027</v>
      </c>
    </row>
    <row r="51" spans="1:32" x14ac:dyDescent="0.2">
      <c r="A51" t="s">
        <v>78</v>
      </c>
      <c r="B51" s="9">
        <v>120</v>
      </c>
      <c r="C51" s="1">
        <v>46.438684357500009</v>
      </c>
      <c r="D51" s="5">
        <v>26.64921833333333</v>
      </c>
      <c r="E51">
        <f>SLOPE(B51:D51,B$2:D$2)</f>
        <v>-0.59577775525796117</v>
      </c>
      <c r="F51" s="6">
        <f>E51/$AF51/$AJ$4</f>
        <v>-11.777102359222409</v>
      </c>
      <c r="G51" s="16">
        <f t="shared" si="0"/>
        <v>11.777102359222409</v>
      </c>
      <c r="H51" s="15">
        <v>0</v>
      </c>
      <c r="I51">
        <v>21.137733722250001</v>
      </c>
      <c r="J51" s="3">
        <v>33.225716898809516</v>
      </c>
      <c r="K51">
        <f>SLOPE(H51:J51,H$2:J$2)</f>
        <v>0.20892186368544688</v>
      </c>
      <c r="L51" s="19">
        <f>K51/$AF51/$AK$4</f>
        <v>8.2595884888269406</v>
      </c>
      <c r="M51" s="19">
        <f t="shared" si="1"/>
        <v>8.2595884888269406</v>
      </c>
      <c r="N51" s="15">
        <v>0</v>
      </c>
      <c r="O51">
        <v>0.27249770249999999</v>
      </c>
      <c r="P51" s="3">
        <v>0</v>
      </c>
      <c r="Q51">
        <f>SLOPE(N51:P51,N$2:P$2)</f>
        <v>1.6904323976426802E-4</v>
      </c>
      <c r="R51" s="19">
        <f>Q51/$AF51/$AL$4</f>
        <v>1.3067765902933506E-2</v>
      </c>
      <c r="S51" s="8">
        <f t="shared" si="2"/>
        <v>1.3067765902933506E-2</v>
      </c>
      <c r="T51" s="15">
        <v>0</v>
      </c>
      <c r="U51">
        <v>0.71395627500000003</v>
      </c>
      <c r="V51">
        <v>1.2121725595238093</v>
      </c>
      <c r="W51" s="6">
        <f>SLOPE(T51:V51,T$2:V$2)</f>
        <v>7.586597760841308E-3</v>
      </c>
      <c r="X51" s="6">
        <f>W51/$AF51/$AM$4</f>
        <v>0.22123975019320724</v>
      </c>
      <c r="Y51" s="8">
        <f t="shared" si="3"/>
        <v>0.22123975019320724</v>
      </c>
      <c r="Z51" s="15">
        <v>0</v>
      </c>
      <c r="AA51">
        <v>0.1453379625</v>
      </c>
      <c r="AB51" s="3">
        <v>0.19264553571428567</v>
      </c>
      <c r="AC51" s="6">
        <f>SLOPE(Z51:AB51,Z$2:AB$2)</f>
        <v>1.2254780097926262E-3</v>
      </c>
      <c r="AD51" s="6">
        <f t="shared" si="4"/>
        <v>2.2715735288729822E-2</v>
      </c>
      <c r="AE51" s="8">
        <f t="shared" si="5"/>
        <v>2.2715735288729822E-2</v>
      </c>
      <c r="AF51" s="31">
        <v>0.28079999999999927</v>
      </c>
    </row>
    <row r="52" spans="1:32" x14ac:dyDescent="0.2">
      <c r="A52" t="s">
        <v>79</v>
      </c>
      <c r="B52" s="9">
        <v>120</v>
      </c>
      <c r="C52" s="1">
        <v>47.959859092500004</v>
      </c>
      <c r="D52" s="5">
        <v>28.235373630952374</v>
      </c>
      <c r="E52">
        <f>SLOPE(B52:D52,B$2:D$2)</f>
        <v>-0.58548640906541716</v>
      </c>
      <c r="F52" s="6">
        <f>E52/$AF52/$AJ$4</f>
        <v>-12.6701197075036</v>
      </c>
      <c r="G52" s="16">
        <f t="shared" si="0"/>
        <v>12.6701197075036</v>
      </c>
      <c r="H52" s="15">
        <v>0</v>
      </c>
      <c r="I52">
        <v>21.770511500250002</v>
      </c>
      <c r="J52" s="3">
        <v>33.852448964285706</v>
      </c>
      <c r="K52">
        <f>SLOPE(H52:J52,H$2:J$2)</f>
        <v>0.21300792596834009</v>
      </c>
      <c r="L52" s="19">
        <f>K52/$AF52/$AK$4</f>
        <v>9.2189193737401354</v>
      </c>
      <c r="M52" s="19">
        <f t="shared" si="1"/>
        <v>9.2189193737401354</v>
      </c>
      <c r="N52" s="15">
        <v>0</v>
      </c>
      <c r="O52">
        <v>0</v>
      </c>
      <c r="P52" s="3">
        <v>0</v>
      </c>
      <c r="Q52">
        <f>SLOPE(N52:P52,N$2:P$2)</f>
        <v>0</v>
      </c>
      <c r="R52" s="19">
        <f>Q52/$AF52/$AL$4</f>
        <v>0</v>
      </c>
      <c r="S52" s="8">
        <f t="shared" si="2"/>
        <v>0</v>
      </c>
      <c r="T52" s="15">
        <v>0</v>
      </c>
      <c r="U52">
        <v>0.78912805499999994</v>
      </c>
      <c r="V52">
        <v>1.1512691071428569</v>
      </c>
      <c r="W52" s="6">
        <f>SLOPE(T52:V52,T$2:V$2)</f>
        <v>7.2743080476781264E-3</v>
      </c>
      <c r="X52" s="6">
        <f>W52/$AF52/$AM$4</f>
        <v>0.2322295727935175</v>
      </c>
      <c r="Y52" s="8">
        <f t="shared" si="3"/>
        <v>0.2322295727935175</v>
      </c>
      <c r="Z52" s="15">
        <v>0</v>
      </c>
      <c r="AA52">
        <v>0.1760740875</v>
      </c>
      <c r="AB52" s="3">
        <v>0.24959107142857137</v>
      </c>
      <c r="AC52" s="6">
        <f>SLOPE(Z52:AB52,Z$2:AB$2)</f>
        <v>1.5801422246100672E-3</v>
      </c>
      <c r="AD52" s="6">
        <f t="shared" si="4"/>
        <v>3.2064700591761003E-2</v>
      </c>
      <c r="AE52" s="8">
        <f t="shared" si="5"/>
        <v>3.2064700591761003E-2</v>
      </c>
      <c r="AF52" s="31">
        <v>0.25649999999999995</v>
      </c>
    </row>
    <row r="53" spans="1:32" x14ac:dyDescent="0.2">
      <c r="A53" t="s">
        <v>80</v>
      </c>
      <c r="B53" s="9">
        <v>120</v>
      </c>
      <c r="C53" s="1">
        <v>47.122694865000007</v>
      </c>
      <c r="D53" s="5">
        <v>20.674945059523804</v>
      </c>
      <c r="E53">
        <f>SLOPE(B53:D53,B$2:D$2)</f>
        <v>-0.63056161728878646</v>
      </c>
      <c r="F53" s="6">
        <f>E53/$AF53/$AJ$4</f>
        <v>-12.839643021226127</v>
      </c>
      <c r="G53" s="16">
        <f t="shared" si="0"/>
        <v>12.839643021226127</v>
      </c>
      <c r="H53" s="15">
        <v>0</v>
      </c>
      <c r="I53">
        <v>21.762168837750004</v>
      </c>
      <c r="J53" s="3">
        <v>34.544567428571419</v>
      </c>
      <c r="K53">
        <f>SLOPE(H53:J53,H$2:J$2)</f>
        <v>0.21708161253671124</v>
      </c>
      <c r="L53" s="19">
        <f>K53/$AF53/$AK$4</f>
        <v>8.8403367764038343</v>
      </c>
      <c r="M53" s="19">
        <f t="shared" si="1"/>
        <v>8.8403367764038343</v>
      </c>
      <c r="N53" s="15">
        <v>0</v>
      </c>
      <c r="O53">
        <v>0</v>
      </c>
      <c r="P53" s="3">
        <v>0</v>
      </c>
      <c r="Q53">
        <f>SLOPE(N53:P53,N$2:P$2)</f>
        <v>0</v>
      </c>
      <c r="R53" s="19">
        <f>Q53/$AF53/$AL$4</f>
        <v>0</v>
      </c>
      <c r="S53" s="8">
        <f t="shared" si="2"/>
        <v>0</v>
      </c>
      <c r="T53" s="15">
        <v>0</v>
      </c>
      <c r="U53">
        <v>0.76436352000000007</v>
      </c>
      <c r="V53">
        <v>1.168150833333333</v>
      </c>
      <c r="W53" s="6">
        <f>SLOPE(T53:V53,T$2:V$2)</f>
        <v>7.3584345140612056E-3</v>
      </c>
      <c r="X53" s="6">
        <f>W53/$AF53/$AM$4</f>
        <v>0.22104097223390715</v>
      </c>
      <c r="Y53" s="8">
        <f t="shared" si="3"/>
        <v>0.22104097223390715</v>
      </c>
      <c r="Z53" s="15">
        <v>0</v>
      </c>
      <c r="AA53">
        <v>0.16579944000000002</v>
      </c>
      <c r="AB53" s="3">
        <v>0.26542273809523803</v>
      </c>
      <c r="AC53" s="6">
        <f>SLOPE(Z53:AB53,Z$2:AB$2)</f>
        <v>1.6670691388987354E-3</v>
      </c>
      <c r="AD53" s="6">
        <f t="shared" si="4"/>
        <v>3.1830696399004557E-2</v>
      </c>
      <c r="AE53" s="8">
        <f t="shared" si="5"/>
        <v>3.1830696399004557E-2</v>
      </c>
      <c r="AF53" s="31">
        <v>0.27259999999999973</v>
      </c>
    </row>
    <row r="54" spans="1:32" x14ac:dyDescent="0.2">
      <c r="A54" t="s">
        <v>81</v>
      </c>
      <c r="B54" s="9">
        <v>120</v>
      </c>
      <c r="C54" s="1">
        <v>52.523558932500002</v>
      </c>
      <c r="D54" s="5">
        <v>22.669977380952375</v>
      </c>
      <c r="E54">
        <f>SLOPE(B54:D54,B$2:D$2)</f>
        <v>-0.61545388086132291</v>
      </c>
      <c r="F54" s="6">
        <f>E54/$AF54/$AJ$4</f>
        <v>-11.486978804675109</v>
      </c>
      <c r="G54" s="16">
        <f t="shared" si="0"/>
        <v>11.486978804675109</v>
      </c>
      <c r="H54" s="15">
        <v>0</v>
      </c>
      <c r="I54">
        <v>17.66044173825</v>
      </c>
      <c r="J54" s="3">
        <v>29.079847654761895</v>
      </c>
      <c r="K54">
        <f>SLOPE(H54:J54,H$2:J$2)</f>
        <v>0.18233188241841686</v>
      </c>
      <c r="L54" s="19">
        <f>K54/$AF54/$AK$4</f>
        <v>6.8060208313083228</v>
      </c>
      <c r="M54" s="19">
        <f t="shared" si="1"/>
        <v>6.8060208313083228</v>
      </c>
      <c r="N54" s="15">
        <v>0</v>
      </c>
      <c r="O54">
        <v>0</v>
      </c>
      <c r="P54" s="3">
        <v>0</v>
      </c>
      <c r="Q54">
        <f>SLOPE(N54:P54,N$2:P$2)</f>
        <v>0</v>
      </c>
      <c r="R54" s="19">
        <f>Q54/$AF54/$AL$4</f>
        <v>0</v>
      </c>
      <c r="S54" s="8">
        <f t="shared" si="2"/>
        <v>0</v>
      </c>
      <c r="T54" s="15">
        <v>0</v>
      </c>
      <c r="U54">
        <v>0.79826107499999999</v>
      </c>
      <c r="V54">
        <v>1.3978715476190473</v>
      </c>
      <c r="W54" s="6">
        <f>SLOPE(T54:V54,T$2:V$2)</f>
        <v>8.733275916489423E-3</v>
      </c>
      <c r="X54" s="6">
        <f>W54/$AF54/$AM$4</f>
        <v>0.24046364255278005</v>
      </c>
      <c r="Y54" s="8">
        <f t="shared" si="3"/>
        <v>0.24046364255278005</v>
      </c>
      <c r="Z54" s="15">
        <v>0</v>
      </c>
      <c r="AA54">
        <v>0.16377963750000002</v>
      </c>
      <c r="AB54" s="3">
        <v>0.28319297619047612</v>
      </c>
      <c r="AC54" s="6">
        <f>SLOPE(Z54:AB54,Z$2:AB$2)</f>
        <v>1.7705415082565281E-3</v>
      </c>
      <c r="AD54" s="6">
        <f t="shared" si="4"/>
        <v>3.0987285143989303E-2</v>
      </c>
      <c r="AE54" s="8">
        <f t="shared" si="5"/>
        <v>3.0987285143989303E-2</v>
      </c>
      <c r="AF54" s="31">
        <v>0.29739999999999966</v>
      </c>
    </row>
    <row r="55" spans="1:32" x14ac:dyDescent="0.2">
      <c r="A55" t="s">
        <v>82</v>
      </c>
      <c r="B55" s="9">
        <v>120</v>
      </c>
      <c r="C55" s="1">
        <v>52.336332022500002</v>
      </c>
      <c r="D55" s="5">
        <v>24.719935892857137</v>
      </c>
      <c r="E55">
        <f>SLOPE(B55:D55,B$2:D$2)</f>
        <v>-0.60348900558024643</v>
      </c>
      <c r="F55" s="6">
        <f>E55/$AF55/$AJ$4</f>
        <v>-9.9371507740894263</v>
      </c>
      <c r="G55" s="16">
        <f t="shared" si="0"/>
        <v>9.9371507740894263</v>
      </c>
      <c r="H55" s="15">
        <v>0</v>
      </c>
      <c r="I55">
        <v>18.632669280750001</v>
      </c>
      <c r="J55" s="3">
        <v>28.399368696428564</v>
      </c>
      <c r="K55">
        <f>SLOPE(H55:J55,H$2:J$2)</f>
        <v>0.17892473442730852</v>
      </c>
      <c r="L55" s="19">
        <f>K55/$AF55/$AK$4</f>
        <v>5.8922783040312865</v>
      </c>
      <c r="M55" s="19">
        <f t="shared" si="1"/>
        <v>5.8922783040312865</v>
      </c>
      <c r="N55" s="15">
        <v>0</v>
      </c>
      <c r="O55">
        <v>0</v>
      </c>
      <c r="P55" s="3">
        <v>0</v>
      </c>
      <c r="Q55">
        <f>SLOPE(N55:P55,N$2:P$2)</f>
        <v>0</v>
      </c>
      <c r="R55" s="19">
        <f>Q55/$AF55/$AL$4</f>
        <v>0</v>
      </c>
      <c r="S55" s="8">
        <f t="shared" si="2"/>
        <v>0</v>
      </c>
      <c r="T55" s="15">
        <v>0</v>
      </c>
      <c r="U55">
        <v>0.78254174250000008</v>
      </c>
      <c r="V55">
        <v>1.472587321428571</v>
      </c>
      <c r="W55" s="6">
        <f>SLOPE(T55:V55,T$2:V$2)</f>
        <v>9.1638469578606864E-3</v>
      </c>
      <c r="X55" s="6">
        <f>W55/$AF55/$AM$4</f>
        <v>0.2226036491347578</v>
      </c>
      <c r="Y55" s="8">
        <f t="shared" si="3"/>
        <v>0.2226036491347578</v>
      </c>
      <c r="Z55" s="15">
        <v>0</v>
      </c>
      <c r="AA55">
        <v>0.1920568725</v>
      </c>
      <c r="AB55" s="3">
        <v>0.23650571428571424</v>
      </c>
      <c r="AC55" s="6">
        <f>SLOPE(Z55:AB55,Z$2:AB$2)</f>
        <v>1.5129411651453382E-3</v>
      </c>
      <c r="AD55" s="6">
        <f t="shared" si="4"/>
        <v>2.3360474883056381E-2</v>
      </c>
      <c r="AE55" s="8">
        <f t="shared" si="5"/>
        <v>2.3360474883056381E-2</v>
      </c>
      <c r="AF55" s="31">
        <v>0.3371000000000004</v>
      </c>
    </row>
    <row r="56" spans="1:32" x14ac:dyDescent="0.2">
      <c r="A56" t="s">
        <v>83</v>
      </c>
      <c r="B56" s="9">
        <v>120</v>
      </c>
      <c r="C56" s="1">
        <v>52.366014337499998</v>
      </c>
      <c r="D56" s="5">
        <v>25.231153333333324</v>
      </c>
      <c r="E56">
        <f>SLOPE(B56:D56,B$2:D$2)</f>
        <v>-0.60045783436466083</v>
      </c>
      <c r="F56" s="6">
        <f>E56/$AF56/$AJ$4</f>
        <v>-9.97005165345319</v>
      </c>
      <c r="G56" s="16">
        <f t="shared" si="0"/>
        <v>9.97005165345319</v>
      </c>
      <c r="H56" s="15">
        <v>0</v>
      </c>
      <c r="I56">
        <v>18.365844588750001</v>
      </c>
      <c r="J56" s="3">
        <v>29.276556113095229</v>
      </c>
      <c r="K56">
        <f>SLOPE(H56:J56,H$2:J$2)</f>
        <v>0.18392873924513317</v>
      </c>
      <c r="L56" s="19">
        <f>K56/$AF56/$AK$4</f>
        <v>6.1078004530135237</v>
      </c>
      <c r="M56" s="19">
        <f t="shared" si="1"/>
        <v>6.1078004530135237</v>
      </c>
      <c r="N56" s="15">
        <v>0</v>
      </c>
      <c r="O56">
        <v>0</v>
      </c>
      <c r="P56" s="3">
        <v>0</v>
      </c>
      <c r="Q56">
        <f>SLOPE(N56:P56,N$2:P$2)</f>
        <v>0</v>
      </c>
      <c r="R56" s="19">
        <f>Q56/$AF56/$AL$4</f>
        <v>0</v>
      </c>
      <c r="S56" s="8">
        <f t="shared" si="2"/>
        <v>0</v>
      </c>
      <c r="T56" s="15">
        <v>0</v>
      </c>
      <c r="U56">
        <v>0.78956714250000004</v>
      </c>
      <c r="V56">
        <v>1.4830879166666664</v>
      </c>
      <c r="W56" s="6">
        <f>SLOPE(T56:V56,T$2:V$2)</f>
        <v>9.2300883069685678E-3</v>
      </c>
      <c r="X56" s="6">
        <f>W56/$AF56/$AM$4</f>
        <v>0.22609069238763527</v>
      </c>
      <c r="Y56" s="8">
        <f t="shared" si="3"/>
        <v>0.22609069238763527</v>
      </c>
      <c r="Z56" s="15">
        <v>0</v>
      </c>
      <c r="AA56">
        <v>0.17554718250000004</v>
      </c>
      <c r="AB56" s="3">
        <v>0.23852505952380948</v>
      </c>
      <c r="AC56" s="6">
        <f>SLOPE(Z56:AB56,Z$2:AB$2)</f>
        <v>1.5146000297619044E-3</v>
      </c>
      <c r="AD56" s="6">
        <f t="shared" si="4"/>
        <v>2.3581963585430465E-2</v>
      </c>
      <c r="AE56" s="8">
        <f t="shared" si="5"/>
        <v>2.3581963585430465E-2</v>
      </c>
      <c r="AF56" s="31">
        <v>0.33429999999999982</v>
      </c>
    </row>
    <row r="57" spans="1:32" x14ac:dyDescent="0.2">
      <c r="A57" t="s">
        <v>84</v>
      </c>
      <c r="B57" s="9">
        <v>120</v>
      </c>
      <c r="C57" s="1">
        <v>56.102824597500003</v>
      </c>
      <c r="D57" s="5">
        <v>24.92849386904761</v>
      </c>
      <c r="E57">
        <f>SLOPE(B57:D57,B$2:D$2)</f>
        <v>-0.59992337695195264</v>
      </c>
      <c r="F57" s="6">
        <f>E57/$AF57/$AJ$4</f>
        <v>-10.551399337725654</v>
      </c>
      <c r="G57" s="16">
        <f t="shared" si="0"/>
        <v>10.551399337725654</v>
      </c>
      <c r="H57" s="15">
        <v>0</v>
      </c>
      <c r="I57">
        <v>17.288736606000001</v>
      </c>
      <c r="J57" s="3">
        <v>30.349660404761895</v>
      </c>
      <c r="K57">
        <f>SLOPE(H57:J57,H$2:J$2)</f>
        <v>0.18958468390275313</v>
      </c>
      <c r="L57" s="19">
        <f>K57/$AF57/$AK$4</f>
        <v>6.6686492693283066</v>
      </c>
      <c r="M57" s="19">
        <f t="shared" si="1"/>
        <v>6.6686492693283066</v>
      </c>
      <c r="N57" s="15">
        <v>0</v>
      </c>
      <c r="O57">
        <v>0.32035824000000002</v>
      </c>
      <c r="P57" s="3">
        <v>0</v>
      </c>
      <c r="Q57">
        <f>SLOPE(N57:P57,N$2:P$2)</f>
        <v>1.9873339950372211E-4</v>
      </c>
      <c r="R57" s="19">
        <f>Q57/$AF57/$AL$4</f>
        <v>1.3668929667294754E-2</v>
      </c>
      <c r="S57" s="8">
        <f t="shared" si="2"/>
        <v>1.3668929667294754E-2</v>
      </c>
      <c r="T57" s="15">
        <v>0</v>
      </c>
      <c r="U57">
        <v>0.8302266450000001</v>
      </c>
      <c r="V57">
        <v>1.403929583333333</v>
      </c>
      <c r="W57" s="6">
        <f>SLOPE(T57:V57,T$2:V$2)</f>
        <v>8.7888074979321721E-3</v>
      </c>
      <c r="X57" s="6">
        <f>W57/$AF57/$AM$4</f>
        <v>0.22803744270351833</v>
      </c>
      <c r="Y57" s="8">
        <f t="shared" si="3"/>
        <v>0.22803744270351833</v>
      </c>
      <c r="Z57" s="15">
        <v>0</v>
      </c>
      <c r="AA57">
        <v>0.15148518750000001</v>
      </c>
      <c r="AB57" s="3">
        <v>0.32996101190476179</v>
      </c>
      <c r="AC57" s="6">
        <f>SLOPE(Z57:AB57,Z$2:AB$2)</f>
        <v>2.0385327547116855E-3</v>
      </c>
      <c r="AD57" s="6">
        <f t="shared" si="4"/>
        <v>3.3620106081541923E-2</v>
      </c>
      <c r="AE57" s="8">
        <f t="shared" si="5"/>
        <v>3.3620106081541923E-2</v>
      </c>
      <c r="AF57" s="31">
        <v>0.31559999999999988</v>
      </c>
    </row>
    <row r="58" spans="1:32" x14ac:dyDescent="0.2">
      <c r="A58" t="s">
        <v>85</v>
      </c>
      <c r="B58" s="9">
        <v>120</v>
      </c>
      <c r="C58" s="1">
        <v>53.835552382499998</v>
      </c>
      <c r="D58" s="5">
        <v>23.465437857142849</v>
      </c>
      <c r="E58">
        <f>SLOPE(B58:D58,B$2:D$2)</f>
        <v>-0.60995210172124248</v>
      </c>
      <c r="F58" s="6">
        <f>E58/$AF58/$AJ$4</f>
        <v>-8.0823311624559828</v>
      </c>
      <c r="G58" s="16">
        <f t="shared" si="0"/>
        <v>8.0823311624559828</v>
      </c>
      <c r="H58" s="15">
        <v>0</v>
      </c>
      <c r="I58">
        <v>17.308960976249999</v>
      </c>
      <c r="J58" s="3">
        <v>27.269730815476183</v>
      </c>
      <c r="K58">
        <f>SLOPE(H58:J58,H$2:J$2)</f>
        <v>0.17144628022535591</v>
      </c>
      <c r="L58" s="19">
        <f>K58/$AF58/$AK$4</f>
        <v>4.5434874108178738</v>
      </c>
      <c r="M58" s="19">
        <f t="shared" si="1"/>
        <v>4.5434874108178738</v>
      </c>
      <c r="N58" s="15">
        <v>0</v>
      </c>
      <c r="O58">
        <v>0.4765855725</v>
      </c>
      <c r="P58" s="3">
        <v>0</v>
      </c>
      <c r="Q58">
        <f>SLOPE(N58:P58,N$2:P$2)</f>
        <v>2.9564861817617857E-4</v>
      </c>
      <c r="R58" s="19">
        <f>Q58/$AF58/$AL$4</f>
        <v>1.5320259972122682E-2</v>
      </c>
      <c r="S58" s="8">
        <f t="shared" si="2"/>
        <v>1.5320259972122682E-2</v>
      </c>
      <c r="T58" s="15">
        <v>0</v>
      </c>
      <c r="U58">
        <v>0.85586935500000005</v>
      </c>
      <c r="V58">
        <v>1.5106317857142852</v>
      </c>
      <c r="W58" s="6">
        <f>SLOPE(T58:V58,T$2:V$2)</f>
        <v>9.4335430020382818E-3</v>
      </c>
      <c r="X58" s="6">
        <f>W58/$AF58/$AM$4</f>
        <v>0.18440711670877999</v>
      </c>
      <c r="Y58" s="8">
        <f t="shared" si="3"/>
        <v>0.18440711670877999</v>
      </c>
      <c r="Z58" s="15">
        <v>0</v>
      </c>
      <c r="AA58">
        <v>0.17036595000000002</v>
      </c>
      <c r="AB58" s="3">
        <v>0.29425898809523798</v>
      </c>
      <c r="AC58" s="6">
        <f>SLOPE(Z58:AB58,Z$2:AB$2)</f>
        <v>1.8398426407597772E-3</v>
      </c>
      <c r="AD58" s="6">
        <f t="shared" si="4"/>
        <v>2.2860656580213037E-2</v>
      </c>
      <c r="AE58" s="8">
        <f t="shared" si="5"/>
        <v>2.2860656580213037E-2</v>
      </c>
      <c r="AF58" s="31">
        <v>0.41889999999999983</v>
      </c>
    </row>
    <row r="59" spans="1:32" x14ac:dyDescent="0.2">
      <c r="A59" t="s">
        <v>86</v>
      </c>
      <c r="B59" s="9">
        <v>120</v>
      </c>
      <c r="C59" s="1">
        <v>53.156196202499999</v>
      </c>
      <c r="D59" s="5">
        <v>30.090909583333328</v>
      </c>
      <c r="E59">
        <f>SLOPE(B59:D59,B$2:D$2)</f>
        <v>-0.57132764438947481</v>
      </c>
      <c r="F59" s="6">
        <f>E59/$AF59/$AJ$4</f>
        <v>-10.390871605564433</v>
      </c>
      <c r="G59" s="16">
        <f t="shared" si="0"/>
        <v>10.390871605564433</v>
      </c>
      <c r="H59" s="15">
        <v>0</v>
      </c>
      <c r="I59">
        <v>16.673153494499999</v>
      </c>
      <c r="J59" s="3">
        <v>28.980713958333325</v>
      </c>
      <c r="K59">
        <f>SLOPE(H59:J59,H$2:J$2)</f>
        <v>0.18113519609098425</v>
      </c>
      <c r="L59" s="19">
        <f>K59/$AF59/$AK$4</f>
        <v>6.5885514059944459</v>
      </c>
      <c r="M59" s="19">
        <f t="shared" si="1"/>
        <v>6.5885514059944459</v>
      </c>
      <c r="N59" s="15">
        <v>0</v>
      </c>
      <c r="O59">
        <v>0.41028335999999999</v>
      </c>
      <c r="P59" s="3">
        <v>0</v>
      </c>
      <c r="Q59">
        <f>SLOPE(N59:P59,N$2:P$2)</f>
        <v>2.5451821339950387E-4</v>
      </c>
      <c r="R59" s="19">
        <f>Q59/$AF59/$AL$4</f>
        <v>1.8102350878277704E-2</v>
      </c>
      <c r="S59" s="8">
        <f t="shared" si="2"/>
        <v>1.8102350878277704E-2</v>
      </c>
      <c r="T59" s="15">
        <v>0</v>
      </c>
      <c r="U59">
        <v>0.83681295750000007</v>
      </c>
      <c r="V59">
        <v>1.3413298809523806</v>
      </c>
      <c r="W59" s="6">
        <f>SLOPE(T59:V59,T$2:V$2)</f>
        <v>8.4239744581560902E-3</v>
      </c>
      <c r="X59" s="6">
        <f>W59/$AF59/$AM$4</f>
        <v>0.22601939936386203</v>
      </c>
      <c r="Y59" s="8">
        <f t="shared" si="3"/>
        <v>0.22601939936386203</v>
      </c>
      <c r="Z59" s="15">
        <v>0</v>
      </c>
      <c r="AA59">
        <v>0.19820409750000001</v>
      </c>
      <c r="AB59" s="3">
        <v>0.27899273809523806</v>
      </c>
      <c r="AC59" s="6">
        <f>SLOPE(Z59:AB59,Z$2:AB$2)</f>
        <v>1.7671433681170977E-3</v>
      </c>
      <c r="AD59" s="6">
        <f t="shared" si="4"/>
        <v>3.013738983702955E-2</v>
      </c>
      <c r="AE59" s="8">
        <f t="shared" si="5"/>
        <v>3.013738983702955E-2</v>
      </c>
      <c r="AF59" s="31">
        <v>0.30520000000000014</v>
      </c>
    </row>
    <row r="60" spans="1:32" x14ac:dyDescent="0.2">
      <c r="A60" t="s">
        <v>87</v>
      </c>
      <c r="B60" s="9">
        <v>120</v>
      </c>
      <c r="C60" s="1">
        <v>51.2535422475</v>
      </c>
      <c r="D60" s="5">
        <v>28.341187321428563</v>
      </c>
      <c r="E60">
        <f>SLOPE(B60:D60,B$2:D$2)</f>
        <v>-0.58281958945342971</v>
      </c>
      <c r="F60" s="6">
        <f>E60/$AF60/$AJ$4</f>
        <v>-10.940422284706232</v>
      </c>
      <c r="G60" s="16">
        <f t="shared" si="0"/>
        <v>10.940422284706232</v>
      </c>
      <c r="H60" s="15">
        <v>0</v>
      </c>
      <c r="I60">
        <v>17.963139879</v>
      </c>
      <c r="J60" s="3">
        <v>30.25284491666666</v>
      </c>
      <c r="K60">
        <f>SLOPE(H60:J60,H$2:J$2)</f>
        <v>0.18943248547601321</v>
      </c>
      <c r="L60" s="19">
        <f>K60/$AF60/$AK$4</f>
        <v>7.1117217369933057</v>
      </c>
      <c r="M60" s="19">
        <f t="shared" si="1"/>
        <v>7.1117217369933057</v>
      </c>
      <c r="N60" s="15">
        <v>0</v>
      </c>
      <c r="O60">
        <v>0.75645994500000002</v>
      </c>
      <c r="P60" s="3">
        <v>0</v>
      </c>
      <c r="Q60">
        <f>SLOPE(N60:P60,N$2:P$2)</f>
        <v>4.6926795595533501E-4</v>
      </c>
      <c r="R60" s="19">
        <f>Q60/$AF60/$AL$4</f>
        <v>3.4448492115633549E-2</v>
      </c>
      <c r="S60" s="8">
        <f t="shared" si="2"/>
        <v>3.4448492115633549E-2</v>
      </c>
      <c r="T60" s="15">
        <v>0</v>
      </c>
      <c r="U60">
        <v>0.81775655999999997</v>
      </c>
      <c r="V60">
        <v>1.2957734523809521</v>
      </c>
      <c r="W60" s="6">
        <f>SLOPE(T60:V60,T$2:V$2)</f>
        <v>8.1436751598133027E-3</v>
      </c>
      <c r="X60" s="6">
        <f>W60/$AF60/$AM$4</f>
        <v>0.22551857661012398</v>
      </c>
      <c r="Y60" s="8">
        <f t="shared" si="3"/>
        <v>0.22551857661012398</v>
      </c>
      <c r="Z60" s="15">
        <v>0</v>
      </c>
      <c r="AA60">
        <v>0.18915889500000002</v>
      </c>
      <c r="AB60" s="3">
        <v>0.23464791666666659</v>
      </c>
      <c r="AC60" s="6">
        <f>SLOPE(Z60:AB60,Z$2:AB$2)</f>
        <v>1.5001948531844496E-3</v>
      </c>
      <c r="AD60" s="6">
        <f t="shared" si="4"/>
        <v>2.640673618162807E-2</v>
      </c>
      <c r="AE60" s="8">
        <f t="shared" si="5"/>
        <v>2.640673618162807E-2</v>
      </c>
      <c r="AF60" s="31">
        <v>0.29570000000000007</v>
      </c>
    </row>
    <row r="61" spans="1:32" x14ac:dyDescent="0.2">
      <c r="A61" t="s">
        <v>88</v>
      </c>
      <c r="B61" s="9">
        <v>120</v>
      </c>
      <c r="C61" s="1">
        <v>52.721675212500003</v>
      </c>
      <c r="D61" s="5">
        <v>23.729002797619039</v>
      </c>
      <c r="E61">
        <f>SLOPE(B61:D61,B$2:D$2)</f>
        <v>-0.60908982519238153</v>
      </c>
      <c r="F61" s="6">
        <f>E61/$AF61/$AJ$4</f>
        <v>-11.71889860277037</v>
      </c>
      <c r="G61" s="16">
        <f t="shared" si="0"/>
        <v>11.71889860277037</v>
      </c>
      <c r="H61" s="15">
        <v>0</v>
      </c>
      <c r="I61">
        <v>18.43956738</v>
      </c>
      <c r="J61" s="3">
        <v>30.955625523809513</v>
      </c>
      <c r="K61">
        <f>SLOPE(H61:J61,H$2:J$2)</f>
        <v>0.1938697331614084</v>
      </c>
      <c r="L61" s="19">
        <f>K61/$AF61/$AK$4</f>
        <v>7.4599482978892029</v>
      </c>
      <c r="M61" s="19">
        <f t="shared" si="1"/>
        <v>7.4599482978892029</v>
      </c>
      <c r="N61" s="15">
        <v>0</v>
      </c>
      <c r="O61">
        <v>0.45752917500000001</v>
      </c>
      <c r="P61" s="3">
        <v>0</v>
      </c>
      <c r="Q61">
        <f>SLOPE(N61:P61,N$2:P$2)</f>
        <v>2.8382703163771708E-4</v>
      </c>
      <c r="R61" s="19">
        <f>Q61/$AF61/$AL$4</f>
        <v>2.1355442736953025E-2</v>
      </c>
      <c r="S61" s="8">
        <f t="shared" si="2"/>
        <v>2.1355442736953025E-2</v>
      </c>
      <c r="T61" s="15">
        <v>0</v>
      </c>
      <c r="U61">
        <v>0.92585990250000005</v>
      </c>
      <c r="V61">
        <v>1.1983602380952378</v>
      </c>
      <c r="W61" s="6">
        <f>SLOPE(T61:V61,T$2:V$2)</f>
        <v>7.6366514667523333E-3</v>
      </c>
      <c r="X61" s="6">
        <f>W61/$AF61/$AM$4</f>
        <v>0.21675561517614952</v>
      </c>
      <c r="Y61" s="8">
        <f t="shared" si="3"/>
        <v>0.21675561517614952</v>
      </c>
      <c r="Z61" s="15">
        <v>0</v>
      </c>
      <c r="AA61">
        <v>0.1794111525</v>
      </c>
      <c r="AB61" s="3">
        <v>0.27907351190476182</v>
      </c>
      <c r="AC61" s="6">
        <f>SLOPE(Z61:AB61,Z$2:AB$2)</f>
        <v>1.7559612379623058E-3</v>
      </c>
      <c r="AD61" s="6">
        <f t="shared" si="4"/>
        <v>3.1680168825872497E-2</v>
      </c>
      <c r="AE61" s="8">
        <f t="shared" si="5"/>
        <v>3.1680168825872497E-2</v>
      </c>
      <c r="AF61" s="31">
        <v>0.28849999999999998</v>
      </c>
    </row>
    <row r="62" spans="1:32" x14ac:dyDescent="0.2">
      <c r="A62" t="s">
        <v>89</v>
      </c>
      <c r="B62" s="9">
        <v>120</v>
      </c>
      <c r="C62" s="1">
        <v>52.971340365000003</v>
      </c>
      <c r="D62" s="5">
        <v>22.919326130952374</v>
      </c>
      <c r="E62">
        <f>SLOPE(B62:D62,B$2:D$2)</f>
        <v>-0.61370661376609958</v>
      </c>
      <c r="F62" s="6">
        <f>E62/$AF62/$AJ$4</f>
        <v>-10.848818033679041</v>
      </c>
      <c r="G62" s="16">
        <f t="shared" si="0"/>
        <v>10.848818033679041</v>
      </c>
      <c r="H62" s="15">
        <v>0</v>
      </c>
      <c r="I62">
        <v>17.874452985750001</v>
      </c>
      <c r="J62" s="3">
        <v>29.652542041666663</v>
      </c>
      <c r="K62">
        <f>SLOPE(H62:J62,H$2:J$2)</f>
        <v>0.18583970371065964</v>
      </c>
      <c r="L62" s="19">
        <f>K62/$AF62/$AK$4</f>
        <v>6.5702285763914077</v>
      </c>
      <c r="M62" s="19">
        <f t="shared" si="1"/>
        <v>6.5702285763914077</v>
      </c>
      <c r="N62" s="15">
        <v>0</v>
      </c>
      <c r="O62">
        <v>0.52418265750000004</v>
      </c>
      <c r="P62" s="3">
        <v>0</v>
      </c>
      <c r="Q62">
        <f>SLOPE(N62:P62,N$2:P$2)</f>
        <v>3.2517534584367252E-4</v>
      </c>
      <c r="R62" s="19">
        <f>Q62/$AF62/$AL$4</f>
        <v>2.247960131517528E-2</v>
      </c>
      <c r="S62" s="8">
        <f t="shared" si="2"/>
        <v>2.247960131517528E-2</v>
      </c>
      <c r="T62" s="15">
        <v>0</v>
      </c>
      <c r="U62">
        <v>0.89688012750000012</v>
      </c>
      <c r="V62">
        <v>1.2479553571428568</v>
      </c>
      <c r="W62" s="6">
        <f>SLOPE(T62:V62,T$2:V$2)</f>
        <v>7.910952866226513E-3</v>
      </c>
      <c r="X62" s="6">
        <f>W62/$AF62/$AM$4</f>
        <v>0.20630623491946246</v>
      </c>
      <c r="Y62" s="8">
        <f t="shared" si="3"/>
        <v>0.20630623491946246</v>
      </c>
      <c r="Z62" s="15">
        <v>0</v>
      </c>
      <c r="AA62">
        <v>0.16035475499999999</v>
      </c>
      <c r="AB62" s="3">
        <v>0.30702124999999991</v>
      </c>
      <c r="AC62" s="6">
        <f>SLOPE(Z62:AB62,Z$2:AB$2)</f>
        <v>1.908844063275434E-3</v>
      </c>
      <c r="AD62" s="6">
        <f t="shared" si="4"/>
        <v>3.1641654455572529E-2</v>
      </c>
      <c r="AE62" s="8">
        <f t="shared" si="5"/>
        <v>3.1641654455572529E-2</v>
      </c>
      <c r="AF62" s="31">
        <v>0.31399999999999917</v>
      </c>
    </row>
    <row r="63" spans="1:32" x14ac:dyDescent="0.2">
      <c r="A63" t="s">
        <v>90</v>
      </c>
      <c r="B63" s="9">
        <v>120</v>
      </c>
      <c r="C63" s="1">
        <v>51.764201010000001</v>
      </c>
      <c r="D63" s="5">
        <v>29.545282499999988</v>
      </c>
      <c r="E63">
        <f>SLOPE(B63:D63,B$2:D$2)</f>
        <v>-0.57540670920595549</v>
      </c>
      <c r="F63" s="6">
        <f>E63/$AF63/$AJ$4</f>
        <v>-11.309971183731486</v>
      </c>
      <c r="G63" s="16">
        <f t="shared" si="0"/>
        <v>11.309971183731486</v>
      </c>
      <c r="H63" s="15">
        <v>0</v>
      </c>
      <c r="I63">
        <v>18.032585958000002</v>
      </c>
      <c r="J63" s="3">
        <v>30.17817760714285</v>
      </c>
      <c r="K63">
        <f>SLOPE(H63:J63,H$2:J$2)</f>
        <v>0.18903552929643741</v>
      </c>
      <c r="L63" s="19">
        <f>K63/$AF63/$AK$4</f>
        <v>7.431053153273476</v>
      </c>
      <c r="M63" s="19">
        <f t="shared" si="1"/>
        <v>7.431053153273476</v>
      </c>
      <c r="N63" s="15">
        <v>0</v>
      </c>
      <c r="O63">
        <v>0.58486455000000004</v>
      </c>
      <c r="P63" s="3">
        <v>0</v>
      </c>
      <c r="Q63">
        <f>SLOPE(N63:P63,N$2:P$2)</f>
        <v>3.6281919975186122E-4</v>
      </c>
      <c r="R63" s="19">
        <f>Q63/$AF63/$AL$4</f>
        <v>2.7888567712185199E-2</v>
      </c>
      <c r="S63" s="8">
        <f t="shared" si="2"/>
        <v>2.7888567712185199E-2</v>
      </c>
      <c r="T63" s="15">
        <v>0</v>
      </c>
      <c r="U63">
        <v>0.88484913000000009</v>
      </c>
      <c r="V63">
        <v>1.3414106547619042</v>
      </c>
      <c r="W63" s="6">
        <f>SLOPE(T63:V63,T$2:V$2)</f>
        <v>8.4542495969218926E-3</v>
      </c>
      <c r="X63" s="6">
        <f>W63/$AF63/$AM$4</f>
        <v>0.24514530351310895</v>
      </c>
      <c r="Y63" s="8">
        <f t="shared" si="3"/>
        <v>0.24514530351310895</v>
      </c>
      <c r="Z63" s="15">
        <v>0</v>
      </c>
      <c r="AA63">
        <v>0.18213349500000003</v>
      </c>
      <c r="AB63" s="3">
        <v>0.2515296428571428</v>
      </c>
      <c r="AC63" s="6">
        <f>SLOPE(Z63:AB63,Z$2:AB$2)</f>
        <v>1.5953257457461888E-3</v>
      </c>
      <c r="AD63" s="6">
        <f t="shared" si="4"/>
        <v>2.9403773020391991E-2</v>
      </c>
      <c r="AE63" s="8">
        <f t="shared" si="5"/>
        <v>2.9403773020391991E-2</v>
      </c>
      <c r="AF63" s="31">
        <v>0.28239999999999998</v>
      </c>
    </row>
    <row r="64" spans="1:32" x14ac:dyDescent="0.2">
      <c r="A64" t="s">
        <v>91</v>
      </c>
      <c r="B64" s="9">
        <v>120</v>
      </c>
      <c r="C64" s="1">
        <v>51.054284339999995</v>
      </c>
      <c r="D64" s="5">
        <v>23.198965059523804</v>
      </c>
      <c r="E64">
        <f>SLOPE(B64:D64,B$2:D$2)</f>
        <v>-0.61324785830925799</v>
      </c>
      <c r="F64" s="6">
        <f>E64/$AF64/$AJ$4</f>
        <v>-12.092299922054119</v>
      </c>
      <c r="G64" s="16">
        <f t="shared" si="0"/>
        <v>12.092299922054119</v>
      </c>
      <c r="H64" s="15">
        <v>0</v>
      </c>
      <c r="I64">
        <v>19.036805415749999</v>
      </c>
      <c r="J64" s="3">
        <v>31.516874261904757</v>
      </c>
      <c r="K64">
        <f>SLOPE(H64:J64,H$2:J$2)</f>
        <v>0.19754783554829108</v>
      </c>
      <c r="L64" s="19">
        <f>K64/$AF64/$AK$4</f>
        <v>7.7905029966767856</v>
      </c>
      <c r="M64" s="19">
        <f t="shared" si="1"/>
        <v>7.7905029966767856</v>
      </c>
      <c r="N64" s="15">
        <v>0</v>
      </c>
      <c r="O64">
        <v>0.43864841250000003</v>
      </c>
      <c r="P64" s="3">
        <v>0</v>
      </c>
      <c r="Q64">
        <f>SLOPE(N64:P64,N$2:P$2)</f>
        <v>2.7211439981389581E-4</v>
      </c>
      <c r="R64" s="19">
        <f>Q64/$AF64/$AL$4</f>
        <v>2.098329890387508E-2</v>
      </c>
      <c r="S64" s="8">
        <f t="shared" si="2"/>
        <v>2.098329890387508E-2</v>
      </c>
      <c r="T64" s="15">
        <v>0</v>
      </c>
      <c r="U64">
        <v>0.9503609850000001</v>
      </c>
      <c r="V64">
        <v>1.3061124999999996</v>
      </c>
      <c r="W64" s="6">
        <f>SLOPE(T64:V64,T$2:V$2)</f>
        <v>8.2868670812655081E-3</v>
      </c>
      <c r="X64" s="6">
        <f>W64/$AF64/$AM$4</f>
        <v>0.24106001438370683</v>
      </c>
      <c r="Y64" s="8">
        <f t="shared" si="3"/>
        <v>0.24106001438370683</v>
      </c>
      <c r="Z64" s="15">
        <v>0</v>
      </c>
      <c r="AA64">
        <v>0.22182700499999999</v>
      </c>
      <c r="AB64" s="3">
        <v>0.30427494047619041</v>
      </c>
      <c r="AC64" s="6">
        <f>SLOPE(Z64:AB64,Z$2:AB$2)</f>
        <v>1.9307933868013703E-3</v>
      </c>
      <c r="AD64" s="6">
        <f t="shared" si="4"/>
        <v>3.5700622056096143E-2</v>
      </c>
      <c r="AE64" s="8">
        <f t="shared" si="5"/>
        <v>3.5700622056096143E-2</v>
      </c>
      <c r="AF64" s="31">
        <v>0.28149999999999942</v>
      </c>
    </row>
    <row r="65" spans="1:32" x14ac:dyDescent="0.2">
      <c r="A65" t="s">
        <v>92</v>
      </c>
      <c r="B65" s="9">
        <v>120</v>
      </c>
      <c r="C65" s="1">
        <v>52.094570445000009</v>
      </c>
      <c r="D65" s="5">
        <v>27.731102738095231</v>
      </c>
      <c r="E65">
        <f>SLOPE(B65:D65,B$2:D$2)</f>
        <v>-0.58589327142871916</v>
      </c>
      <c r="F65" s="6">
        <f>E65/$AF65/$AJ$4</f>
        <v>-11.491675244405739</v>
      </c>
      <c r="G65" s="16">
        <f t="shared" si="0"/>
        <v>11.491675244405739</v>
      </c>
      <c r="H65" s="15">
        <v>0</v>
      </c>
      <c r="I65">
        <v>18.252463414499999</v>
      </c>
      <c r="J65" s="3">
        <v>31.119176333333325</v>
      </c>
      <c r="K65">
        <f>SLOPE(H65:J65,H$2:J$2)</f>
        <v>0.19471751773025223</v>
      </c>
      <c r="L65" s="19">
        <f>K65/$AF65/$AK$4</f>
        <v>7.6381856775230803</v>
      </c>
      <c r="M65" s="19">
        <f t="shared" si="1"/>
        <v>7.6381856775230803</v>
      </c>
      <c r="N65" s="15">
        <v>0</v>
      </c>
      <c r="O65">
        <v>0.61639103250000005</v>
      </c>
      <c r="P65" s="3">
        <v>0</v>
      </c>
      <c r="Q65">
        <f>SLOPE(N65:P65,N$2:P$2)</f>
        <v>3.8237657102977666E-4</v>
      </c>
      <c r="R65" s="19">
        <f>Q65/$AF65/$AL$4</f>
        <v>2.9329555466613661E-2</v>
      </c>
      <c r="S65" s="8">
        <f t="shared" si="2"/>
        <v>2.9329555466613661E-2</v>
      </c>
      <c r="T65" s="15">
        <v>0</v>
      </c>
      <c r="U65">
        <v>0.88502476500000005</v>
      </c>
      <c r="V65">
        <v>1.2839804761904758</v>
      </c>
      <c r="W65" s="6">
        <f>SLOPE(T65:V65,T$2:V$2)</f>
        <v>8.1159052660108692E-3</v>
      </c>
      <c r="X65" s="6">
        <f>W65/$AF65/$AM$4</f>
        <v>0.23483549361778364</v>
      </c>
      <c r="Y65" s="8">
        <f t="shared" si="3"/>
        <v>0.23483549361778364</v>
      </c>
      <c r="Z65" s="15">
        <v>0</v>
      </c>
      <c r="AA65">
        <v>0.16237455750000002</v>
      </c>
      <c r="AB65" s="3">
        <v>0.30774821428571419</v>
      </c>
      <c r="AC65" s="6">
        <f>SLOPE(Z65:AB65,Z$2:AB$2)</f>
        <v>1.9143812612991841E-3</v>
      </c>
      <c r="AD65" s="6">
        <f t="shared" si="4"/>
        <v>3.5209542256373697E-2</v>
      </c>
      <c r="AE65" s="8">
        <f t="shared" si="5"/>
        <v>3.5209542256373697E-2</v>
      </c>
      <c r="AF65" s="31">
        <v>0.28300000000000036</v>
      </c>
    </row>
    <row r="66" spans="1:32" x14ac:dyDescent="0.2">
      <c r="A66" t="s">
        <v>93</v>
      </c>
      <c r="B66" s="9">
        <v>120</v>
      </c>
      <c r="C66" s="1">
        <v>50.829295905000002</v>
      </c>
      <c r="D66" s="5">
        <v>22.71359523809523</v>
      </c>
      <c r="E66">
        <f>SLOPE(B66:D66,B$2:D$2)</f>
        <v>-0.61624785938777626</v>
      </c>
      <c r="F66" s="6">
        <f>E66/$AF66/$AJ$4</f>
        <v>-11.762842739940538</v>
      </c>
      <c r="G66" s="16">
        <f t="shared" si="0"/>
        <v>11.762842739940538</v>
      </c>
      <c r="H66" s="15">
        <v>0</v>
      </c>
      <c r="I66">
        <v>16.402982955750002</v>
      </c>
      <c r="J66" s="3">
        <v>29.813613095238086</v>
      </c>
      <c r="K66">
        <f>SLOPE(H66:J66,H$2:J$2)</f>
        <v>0.18587612119138452</v>
      </c>
      <c r="L66" s="19">
        <f>K66/$AF66/$AK$4</f>
        <v>7.0957911014519484</v>
      </c>
      <c r="M66" s="19">
        <f t="shared" si="1"/>
        <v>7.0957911014519484</v>
      </c>
      <c r="N66" s="15">
        <v>0</v>
      </c>
      <c r="O66">
        <v>0.8083600875000001</v>
      </c>
      <c r="P66" s="3">
        <v>0</v>
      </c>
      <c r="Q66">
        <f>SLOPE(N66:P66,N$2:P$2)</f>
        <v>5.0146407413151394E-4</v>
      </c>
      <c r="R66" s="19">
        <f>Q66/$AF66/$AL$4</f>
        <v>3.7432261349701013E-2</v>
      </c>
      <c r="S66" s="8">
        <f t="shared" si="2"/>
        <v>3.7432261349701013E-2</v>
      </c>
      <c r="T66" s="15">
        <v>0</v>
      </c>
      <c r="U66">
        <v>0.86833943999999996</v>
      </c>
      <c r="V66">
        <v>1.2553057738095235</v>
      </c>
      <c r="W66" s="6">
        <f>SLOPE(T66:V66,T$2:V$2)</f>
        <v>7.936565937463072E-3</v>
      </c>
      <c r="X66" s="6">
        <f>W66/$AF66/$AM$4</f>
        <v>0.22348657040223457</v>
      </c>
      <c r="Y66" s="8">
        <f t="shared" si="3"/>
        <v>0.22348657040223457</v>
      </c>
      <c r="Z66" s="15">
        <v>0</v>
      </c>
      <c r="AA66">
        <v>0.19363758750000001</v>
      </c>
      <c r="AB66" s="3">
        <v>0.28917023809523801</v>
      </c>
      <c r="AC66" s="6">
        <f>SLOPE(Z66:AB66,Z$2:AB$2)</f>
        <v>1.8242896088118867E-3</v>
      </c>
      <c r="AD66" s="6">
        <f t="shared" si="4"/>
        <v>3.2652599549271764E-2</v>
      </c>
      <c r="AE66" s="8">
        <f t="shared" si="5"/>
        <v>3.2652599549271764E-2</v>
      </c>
      <c r="AF66" s="31">
        <v>0.29079999999999995</v>
      </c>
    </row>
    <row r="67" spans="1:32" x14ac:dyDescent="0.2">
      <c r="A67" t="s">
        <v>94</v>
      </c>
      <c r="B67" s="9">
        <v>120</v>
      </c>
      <c r="C67" s="1">
        <v>51.955818794999999</v>
      </c>
      <c r="D67" s="5">
        <v>24.819853095238091</v>
      </c>
      <c r="E67">
        <f>SLOPE(B67:D67,B$2:D$2)</f>
        <v>-0.60313621389592942</v>
      </c>
      <c r="F67" s="6">
        <f>E67/$AF67/$AJ$4</f>
        <v>-12.245264335404361</v>
      </c>
      <c r="G67" s="16">
        <f t="shared" si="0"/>
        <v>12.245264335404361</v>
      </c>
      <c r="H67" s="15">
        <v>0</v>
      </c>
      <c r="I67">
        <v>16.748132076000001</v>
      </c>
      <c r="J67" s="3">
        <v>30.943145970238088</v>
      </c>
      <c r="K67">
        <f>SLOPE(H67:J67,H$2:J$2)</f>
        <v>0.19274690992137833</v>
      </c>
      <c r="L67" s="19">
        <f>K67/$AF67/$AK$4</f>
        <v>7.8263728965855677</v>
      </c>
      <c r="M67" s="19">
        <f t="shared" si="1"/>
        <v>7.8263728965855677</v>
      </c>
      <c r="N67" s="15">
        <v>0</v>
      </c>
      <c r="O67">
        <v>0.62982711000000013</v>
      </c>
      <c r="P67" s="3">
        <v>0</v>
      </c>
      <c r="Q67">
        <f>SLOPE(N67:P67,N$2:P$2)</f>
        <v>3.9071160669975209E-4</v>
      </c>
      <c r="R67" s="19">
        <f>Q67/$AF67/$AL$4</f>
        <v>3.1021189335944326E-2</v>
      </c>
      <c r="S67" s="8">
        <f t="shared" si="2"/>
        <v>3.1021189335944326E-2</v>
      </c>
      <c r="T67" s="15">
        <v>0</v>
      </c>
      <c r="U67">
        <v>0.84129165000000006</v>
      </c>
      <c r="V67">
        <v>1.3286483928571426</v>
      </c>
      <c r="W67" s="6">
        <f>SLOPE(T67:V67,T$2:V$2)</f>
        <v>8.3520169864409761E-3</v>
      </c>
      <c r="X67" s="6">
        <f>W67/$AF67/$AM$4</f>
        <v>0.25015320014662284</v>
      </c>
      <c r="Y67" s="8">
        <f t="shared" si="3"/>
        <v>0.25015320014662284</v>
      </c>
      <c r="Z67" s="15">
        <v>0</v>
      </c>
      <c r="AA67">
        <v>0.16334055</v>
      </c>
      <c r="AB67" s="3">
        <v>0.29692452380952378</v>
      </c>
      <c r="AC67" s="6">
        <f>SLOPE(Z67:AB67,Z$2:AB$2)</f>
        <v>1.8511932544605931E-3</v>
      </c>
      <c r="AD67" s="6">
        <f t="shared" si="4"/>
        <v>3.5242899288779932E-2</v>
      </c>
      <c r="AE67" s="8">
        <f t="shared" si="5"/>
        <v>3.5242899288779932E-2</v>
      </c>
      <c r="AF67" s="31">
        <v>0.27339999999999964</v>
      </c>
    </row>
    <row r="68" spans="1:32" x14ac:dyDescent="0.2">
      <c r="A68" t="s">
        <v>95</v>
      </c>
      <c r="B68" s="9">
        <v>120</v>
      </c>
      <c r="C68" s="1">
        <v>53.210203964999998</v>
      </c>
      <c r="D68" s="5">
        <v>30.077339583333327</v>
      </c>
      <c r="E68">
        <f>SLOPE(B68:D68,B$2:D$2)</f>
        <v>-0.57137411289909024</v>
      </c>
      <c r="F68" s="6">
        <f>E68/$AF68/$AJ$4</f>
        <v>-13.203796623070321</v>
      </c>
      <c r="G68" s="16">
        <f t="shared" ref="G68:G74" si="7">-1*F68</f>
        <v>13.203796623070321</v>
      </c>
      <c r="H68" s="15">
        <v>0</v>
      </c>
      <c r="I68">
        <v>16.760610942750002</v>
      </c>
      <c r="J68" s="3">
        <v>29.59358523809523</v>
      </c>
      <c r="K68">
        <f>SLOPE(H68:J68,H$2:J$2)</f>
        <v>0.1848012845562374</v>
      </c>
      <c r="L68" s="19">
        <f>K68/$AF68/$AK$4</f>
        <v>8.5408993724625937</v>
      </c>
      <c r="M68" s="19">
        <f t="shared" ref="M68:M74" si="8">L68</f>
        <v>8.5408993724625937</v>
      </c>
      <c r="N68" s="15">
        <v>0</v>
      </c>
      <c r="O68">
        <v>0.61472250000000006</v>
      </c>
      <c r="P68" s="3">
        <v>0</v>
      </c>
      <c r="Q68">
        <f>SLOPE(N68:P68,N$2:P$2)</f>
        <v>3.8134150124069483E-4</v>
      </c>
      <c r="R68" s="19">
        <f>Q68/$AF68/$AL$4</f>
        <v>3.4462097809787977E-2</v>
      </c>
      <c r="S68" s="8">
        <f t="shared" ref="S68:S74" si="9">R68</f>
        <v>3.4462097809787977E-2</v>
      </c>
      <c r="T68" s="15">
        <v>0</v>
      </c>
      <c r="U68">
        <v>0.88037043749999999</v>
      </c>
      <c r="V68">
        <v>1.233012202380952</v>
      </c>
      <c r="W68" s="6">
        <f>SLOPE(T68:V68,T$2:V$2)</f>
        <v>7.8126466253840218E-3</v>
      </c>
      <c r="X68" s="6">
        <f>W68/$AF68/$AM$4</f>
        <v>0.26634121859172483</v>
      </c>
      <c r="Y68" s="8">
        <f t="shared" ref="Y68:Y74" si="10">X68</f>
        <v>0.26634121859172483</v>
      </c>
      <c r="Z68" s="15">
        <v>0</v>
      </c>
      <c r="AA68">
        <v>0.18670000500000003</v>
      </c>
      <c r="AB68" s="3">
        <v>0.23852505952380948</v>
      </c>
      <c r="AC68" s="6">
        <f>SLOPE(Z68:AB68,Z$2:AB$2)</f>
        <v>1.5215186541415572E-3</v>
      </c>
      <c r="AD68" s="6">
        <f t="shared" ref="AD68:AD74" si="11">AC68/$AF68/$AN$4</f>
        <v>3.2970281729078087E-2</v>
      </c>
      <c r="AE68" s="8">
        <f t="shared" ref="AE68:AE74" si="12">AD68</f>
        <v>3.2970281729078087E-2</v>
      </c>
      <c r="AF68" s="31">
        <v>0.24019999999999975</v>
      </c>
    </row>
    <row r="69" spans="1:32" x14ac:dyDescent="0.2">
      <c r="A69" t="s">
        <v>96</v>
      </c>
      <c r="B69" s="9">
        <v>120</v>
      </c>
      <c r="C69" s="1">
        <v>54.766856970000006</v>
      </c>
      <c r="D69" s="5">
        <v>26.868599999999997</v>
      </c>
      <c r="E69">
        <f>SLOPE(B69:D69,B$2:D$2)</f>
        <v>-0.58931851304590577</v>
      </c>
      <c r="F69" s="6">
        <f>E69/$AF69/$AJ$4</f>
        <v>-9.4161103530190857</v>
      </c>
      <c r="G69" s="16">
        <f t="shared" si="7"/>
        <v>9.4161103530190857</v>
      </c>
      <c r="H69" s="15">
        <v>0</v>
      </c>
      <c r="I69">
        <v>11.455239624750002</v>
      </c>
      <c r="J69" s="3">
        <v>16.369321374999998</v>
      </c>
      <c r="K69">
        <f>SLOPE(H69:J69,H$2:J$2)</f>
        <v>0.10357555377620967</v>
      </c>
      <c r="L69" s="19">
        <f>K69/$AF69/$AK$4</f>
        <v>3.3097795810814348</v>
      </c>
      <c r="M69" s="19">
        <f t="shared" si="8"/>
        <v>3.3097795810814348</v>
      </c>
      <c r="N69" s="15">
        <v>0</v>
      </c>
      <c r="O69">
        <v>1.7028691425000002</v>
      </c>
      <c r="P69" s="3">
        <v>1.0826921428571423</v>
      </c>
      <c r="Q69">
        <f>SLOPE(N69:P69,N$2:P$2)</f>
        <v>7.4370003099521404E-3</v>
      </c>
      <c r="R69" s="19">
        <f>Q69/$AF69/$AL$4</f>
        <v>0.46469567164537307</v>
      </c>
      <c r="S69" s="8">
        <f t="shared" si="9"/>
        <v>0.46469567164537307</v>
      </c>
      <c r="T69" s="15">
        <v>0</v>
      </c>
      <c r="U69">
        <v>0.72036695250000005</v>
      </c>
      <c r="V69">
        <v>0.91468261904761872</v>
      </c>
      <c r="W69" s="6">
        <f>SLOPE(T69:V69,T$2:V$2)</f>
        <v>5.8373770678984971E-3</v>
      </c>
      <c r="X69" s="6">
        <f>W69/$AF69/$AM$4</f>
        <v>0.13759452012475651</v>
      </c>
      <c r="Y69" s="8">
        <f t="shared" si="10"/>
        <v>0.13759452012475651</v>
      </c>
      <c r="Z69" s="15">
        <v>0</v>
      </c>
      <c r="AA69">
        <v>0.14621613750000001</v>
      </c>
      <c r="AB69" s="3">
        <v>0.18028714285714281</v>
      </c>
      <c r="AC69" s="6">
        <f>SLOPE(Z69:AB69,Z$2:AB$2)</f>
        <v>1.1531910636742287E-3</v>
      </c>
      <c r="AD69" s="6">
        <f t="shared" si="11"/>
        <v>1.7277855365032426E-2</v>
      </c>
      <c r="AE69" s="8">
        <f t="shared" si="12"/>
        <v>1.7277855365032426E-2</v>
      </c>
      <c r="AF69" s="31">
        <v>0.34740000000000038</v>
      </c>
    </row>
    <row r="70" spans="1:32" x14ac:dyDescent="0.2">
      <c r="A70" t="s">
        <v>97</v>
      </c>
      <c r="B70" s="9">
        <v>120</v>
      </c>
      <c r="C70" s="1">
        <v>53.956740532500007</v>
      </c>
      <c r="D70" s="5">
        <v>27.311886666666656</v>
      </c>
      <c r="E70">
        <f>SLOPE(B70:D70,B$2:D$2)</f>
        <v>-0.58720864524452032</v>
      </c>
      <c r="F70" s="6">
        <f>E70/$AF70/$AJ$4</f>
        <v>-9.3047256599474508</v>
      </c>
      <c r="G70" s="16">
        <f t="shared" si="7"/>
        <v>9.3047256599474508</v>
      </c>
      <c r="H70" s="15">
        <v>0</v>
      </c>
      <c r="I70">
        <v>10.992537999000001</v>
      </c>
      <c r="J70" s="3">
        <v>17.442837613095236</v>
      </c>
      <c r="K70">
        <f>SLOPE(H70:J70,H$2:J$2)</f>
        <v>0.10961507154057365</v>
      </c>
      <c r="L70" s="19">
        <f>K70/$AF70/$AK$4</f>
        <v>3.4737755718573915</v>
      </c>
      <c r="M70" s="19">
        <f t="shared" si="8"/>
        <v>3.4737755718573915</v>
      </c>
      <c r="N70" s="15">
        <v>0</v>
      </c>
      <c r="O70">
        <v>1.8938722050000001</v>
      </c>
      <c r="P70" s="3">
        <v>1.0591869642857139</v>
      </c>
      <c r="Q70">
        <f>SLOPE(N70:P70,N$2:P$2)</f>
        <v>7.4169654874158067E-3</v>
      </c>
      <c r="R70" s="19">
        <f>Q70/$AF70/$AL$4</f>
        <v>0.45960713559824534</v>
      </c>
      <c r="S70" s="8">
        <f t="shared" si="9"/>
        <v>0.45960713559824534</v>
      </c>
      <c r="T70" s="15">
        <v>0</v>
      </c>
      <c r="U70">
        <v>0.71044357499999999</v>
      </c>
      <c r="V70">
        <v>0.94707291666666638</v>
      </c>
      <c r="W70" s="6">
        <f>SLOPE(T70:V70,T$2:V$2)</f>
        <v>6.0221068755169551E-3</v>
      </c>
      <c r="X70" s="6">
        <f>W70/$AF70/$AM$4</f>
        <v>0.14077370011322843</v>
      </c>
      <c r="Y70" s="8">
        <f t="shared" si="10"/>
        <v>0.14077370011322843</v>
      </c>
      <c r="Z70" s="15">
        <v>0</v>
      </c>
      <c r="AA70">
        <v>0.12320795250000001</v>
      </c>
      <c r="AB70" s="3">
        <v>0.16227458333333328</v>
      </c>
      <c r="AC70" s="6">
        <f>SLOPE(Z70:AB70,Z$2:AB$2)</f>
        <v>1.0327645745450782E-3</v>
      </c>
      <c r="AD70" s="6">
        <f t="shared" si="11"/>
        <v>1.5345448116586809E-2</v>
      </c>
      <c r="AE70" s="8">
        <f t="shared" si="12"/>
        <v>1.5345448116586809E-2</v>
      </c>
      <c r="AF70" s="31">
        <v>0.35029999999999983</v>
      </c>
    </row>
    <row r="71" spans="1:32" x14ac:dyDescent="0.2">
      <c r="A71" t="s">
        <v>98</v>
      </c>
      <c r="B71" s="9">
        <v>120</v>
      </c>
      <c r="C71" s="1">
        <v>56.385070042499997</v>
      </c>
      <c r="D71" s="5">
        <v>25.969345178571423</v>
      </c>
      <c r="E71">
        <f>SLOPE(B71:D71,B$2:D$2)</f>
        <v>-0.59361423744483344</v>
      </c>
      <c r="F71" s="6">
        <f>E71/$AF71/$AJ$4</f>
        <v>-9.4765637244199166</v>
      </c>
      <c r="G71" s="16">
        <f t="shared" si="7"/>
        <v>9.4765637244199166</v>
      </c>
      <c r="H71" s="15">
        <v>0</v>
      </c>
      <c r="I71">
        <v>9.532589625</v>
      </c>
      <c r="J71" s="3">
        <v>17.075591410714281</v>
      </c>
      <c r="K71">
        <f>SLOPE(H71:J71,H$2:J$2)</f>
        <v>0.1065451042349787</v>
      </c>
      <c r="L71" s="19">
        <f>K71/$AF71/$AK$4</f>
        <v>3.4017346238673607</v>
      </c>
      <c r="M71" s="19">
        <f t="shared" si="8"/>
        <v>3.4017346238673607</v>
      </c>
      <c r="N71" s="15">
        <v>0</v>
      </c>
      <c r="O71">
        <v>2.1446789849999996</v>
      </c>
      <c r="P71" s="3">
        <v>1.1173441071428569</v>
      </c>
      <c r="Q71">
        <f>SLOPE(N71:P71,N$2:P$2)</f>
        <v>7.9152903243530654E-3</v>
      </c>
      <c r="R71" s="19">
        <f>Q71/$AF71/$AL$4</f>
        <v>0.49415455176207823</v>
      </c>
      <c r="S71" s="8">
        <f t="shared" si="9"/>
        <v>0.49415455176207823</v>
      </c>
      <c r="T71" s="15">
        <v>0</v>
      </c>
      <c r="U71">
        <v>0.65186930250000008</v>
      </c>
      <c r="V71">
        <v>0.90038565476190457</v>
      </c>
      <c r="W71" s="6">
        <f>SLOPE(T71:V71,T$2:V$2)</f>
        <v>5.7106284260161882E-3</v>
      </c>
      <c r="X71" s="6">
        <f>W71/$AF71/$AM$4</f>
        <v>0.1344907503158935</v>
      </c>
      <c r="Y71" s="8">
        <f t="shared" si="10"/>
        <v>0.1344907503158935</v>
      </c>
      <c r="Z71" s="15">
        <v>0</v>
      </c>
      <c r="AA71">
        <v>0.12698410500000001</v>
      </c>
      <c r="AB71" s="3">
        <v>0.16275922619047617</v>
      </c>
      <c r="AC71" s="6">
        <f>SLOPE(Z71:AB71,Z$2:AB$2)</f>
        <v>1.0379632467801014E-3</v>
      </c>
      <c r="AD71" s="6">
        <f t="shared" si="11"/>
        <v>1.5538019607604803E-2</v>
      </c>
      <c r="AE71" s="8">
        <f t="shared" si="12"/>
        <v>1.5538019607604803E-2</v>
      </c>
      <c r="AF71" s="31">
        <v>0.34769999999999968</v>
      </c>
    </row>
    <row r="72" spans="1:32" x14ac:dyDescent="0.2">
      <c r="A72" t="s">
        <v>99</v>
      </c>
      <c r="B72" s="9">
        <v>120</v>
      </c>
      <c r="C72" s="1">
        <v>47.6382714075</v>
      </c>
      <c r="D72" s="5">
        <v>20.069787678571426</v>
      </c>
      <c r="E72">
        <f>SLOPE(B72:D72,B$2:D$2)</f>
        <v>-0.63380815486729003</v>
      </c>
      <c r="F72" s="6">
        <f>E72/$AF72/$AJ$4</f>
        <v>-11.038931250471091</v>
      </c>
      <c r="G72" s="16">
        <f t="shared" si="7"/>
        <v>11.038931250471091</v>
      </c>
      <c r="H72" s="15">
        <v>0</v>
      </c>
      <c r="I72">
        <v>20.333457148499999</v>
      </c>
      <c r="J72" s="3">
        <v>31.967737511904758</v>
      </c>
      <c r="K72">
        <f>SLOPE(H72:J72,H$2:J$2)</f>
        <v>0.20100928257543127</v>
      </c>
      <c r="L72" s="19">
        <f>K72/$AF72/$AK$4</f>
        <v>7.0017350464974362</v>
      </c>
      <c r="M72" s="19">
        <f t="shared" si="8"/>
        <v>7.0017350464974362</v>
      </c>
      <c r="N72" s="15">
        <v>0</v>
      </c>
      <c r="O72">
        <v>0.27478095749999998</v>
      </c>
      <c r="P72" s="3">
        <v>0</v>
      </c>
      <c r="Q72">
        <f>SLOPE(N72:P72,N$2:P$2)</f>
        <v>1.7045965105459048E-4</v>
      </c>
      <c r="R72" s="19">
        <f>Q72/$AF72/$AL$4</f>
        <v>1.1610212628108709E-2</v>
      </c>
      <c r="S72" s="8">
        <f t="shared" si="9"/>
        <v>1.1610212628108709E-2</v>
      </c>
      <c r="T72" s="15">
        <v>0</v>
      </c>
      <c r="U72">
        <v>0.6436144574999999</v>
      </c>
      <c r="V72">
        <v>1.0446476785714283</v>
      </c>
      <c r="W72" s="6">
        <f>SLOPE(T72:V72,T$2:V$2)</f>
        <v>6.5556869751417909E-3</v>
      </c>
      <c r="X72" s="6">
        <f>W72/$AF72/$AM$4</f>
        <v>0.16844159661742528</v>
      </c>
      <c r="Y72" s="8">
        <f t="shared" si="10"/>
        <v>0.16844159661742528</v>
      </c>
      <c r="Z72" s="15">
        <v>0</v>
      </c>
      <c r="AA72">
        <v>0.15236336250000002</v>
      </c>
      <c r="AB72" s="3">
        <v>0.222612619047619</v>
      </c>
      <c r="AC72" s="6">
        <f>SLOPE(Z72:AB72,Z$2:AB$2)</f>
        <v>1.4064412180225683E-3</v>
      </c>
      <c r="AD72" s="6">
        <f t="shared" si="11"/>
        <v>2.2969836406553742E-2</v>
      </c>
      <c r="AE72" s="8">
        <f t="shared" si="12"/>
        <v>2.2969836406553742E-2</v>
      </c>
      <c r="AF72" s="31">
        <v>0.31869999999999976</v>
      </c>
    </row>
    <row r="73" spans="1:32" x14ac:dyDescent="0.2">
      <c r="A73" t="s">
        <v>100</v>
      </c>
      <c r="B73" s="9">
        <v>120</v>
      </c>
      <c r="C73" s="1">
        <v>46.855905300000003</v>
      </c>
      <c r="D73" s="5">
        <v>27.318429345238084</v>
      </c>
      <c r="E73">
        <f>SLOPE(B73:D73,B$2:D$2)</f>
        <v>-0.59157507191081771</v>
      </c>
      <c r="F73" s="6">
        <f>E73/$AF73/$AJ$4</f>
        <v>-10.504422006629168</v>
      </c>
      <c r="G73" s="16">
        <f t="shared" si="7"/>
        <v>10.504422006629168</v>
      </c>
      <c r="H73" s="15">
        <v>0</v>
      </c>
      <c r="I73">
        <v>21.382797237750001</v>
      </c>
      <c r="J73" s="3">
        <v>29.849371660714279</v>
      </c>
      <c r="K73">
        <f>SLOPE(H73:J73,H$2:J$2)</f>
        <v>0.18917607196931491</v>
      </c>
      <c r="L73" s="19">
        <f>K73/$AF73/$AK$4</f>
        <v>6.7181369446435939</v>
      </c>
      <c r="M73" s="19">
        <f t="shared" si="8"/>
        <v>6.7181369446435939</v>
      </c>
      <c r="N73" s="15">
        <v>0</v>
      </c>
      <c r="O73">
        <v>0.26187178500000002</v>
      </c>
      <c r="P73" s="3">
        <v>0</v>
      </c>
      <c r="Q73">
        <f>SLOPE(N73:P73,N$2:P$2)</f>
        <v>1.6245147952853603E-4</v>
      </c>
      <c r="R73" s="19">
        <f>Q73/$AF73/$AL$4</f>
        <v>1.1280681544485303E-2</v>
      </c>
      <c r="S73" s="8">
        <f t="shared" si="9"/>
        <v>1.1280681544485303E-2</v>
      </c>
      <c r="T73" s="15">
        <v>0</v>
      </c>
      <c r="U73">
        <v>0.68673285000000006</v>
      </c>
      <c r="V73">
        <v>1.1859210714285711</v>
      </c>
      <c r="W73" s="6">
        <f>SLOPE(T73:V73,T$2:V$2)</f>
        <v>7.415001878766393E-3</v>
      </c>
      <c r="X73" s="6">
        <f>W73/$AF73/$AM$4</f>
        <v>0.19423858073287828</v>
      </c>
      <c r="Y73" s="8">
        <f t="shared" si="10"/>
        <v>0.19423858073287828</v>
      </c>
      <c r="Z73" s="15">
        <v>0</v>
      </c>
      <c r="AA73">
        <v>0.15139737</v>
      </c>
      <c r="AB73" s="3">
        <v>0.21615071428571422</v>
      </c>
      <c r="AC73" s="6">
        <f>SLOPE(Z73:AB73,Z$2:AB$2)</f>
        <v>1.3677600221552637E-3</v>
      </c>
      <c r="AD73" s="6">
        <f t="shared" si="11"/>
        <v>2.277399977451218E-2</v>
      </c>
      <c r="AE73" s="8">
        <f t="shared" si="12"/>
        <v>2.277399977451218E-2</v>
      </c>
      <c r="AF73" s="31">
        <v>0.31260000000000066</v>
      </c>
    </row>
    <row r="74" spans="1:32" ht="17" thickBot="1" x14ac:dyDescent="0.25">
      <c r="A74" t="s">
        <v>101</v>
      </c>
      <c r="B74" s="10">
        <v>120</v>
      </c>
      <c r="C74" s="11">
        <v>47.014328070000005</v>
      </c>
      <c r="D74" s="12">
        <v>23.603076428571423</v>
      </c>
      <c r="E74" s="13">
        <f>SLOPE(B74:D74,B$2:D$2)</f>
        <v>-0.61337248502392772</v>
      </c>
      <c r="F74" s="30">
        <f>E74/$AF74/$AJ$4</f>
        <v>-11.635933695011358</v>
      </c>
      <c r="G74" s="18">
        <f t="shared" si="7"/>
        <v>11.635933695011358</v>
      </c>
      <c r="H74" s="17">
        <v>0</v>
      </c>
      <c r="I74" s="13">
        <v>22.045397838749999</v>
      </c>
      <c r="J74" s="21">
        <v>31.048006529761896</v>
      </c>
      <c r="K74" s="13">
        <f>SLOPE(H74:J74,H$2:J$2)</f>
        <v>0.19665102969695286</v>
      </c>
      <c r="L74" s="20">
        <f>K74/$AF74/$AK$4</f>
        <v>7.4609396226272606</v>
      </c>
      <c r="M74" s="20">
        <f t="shared" si="8"/>
        <v>7.4609396226272606</v>
      </c>
      <c r="N74" s="17">
        <v>0</v>
      </c>
      <c r="O74" s="13">
        <v>0</v>
      </c>
      <c r="P74" s="21">
        <v>0</v>
      </c>
      <c r="Q74" s="13">
        <f>SLOPE(N74:P74,N$2:P$2)</f>
        <v>0</v>
      </c>
      <c r="R74" s="20">
        <f>Q74/$AF74/$AL$4</f>
        <v>0</v>
      </c>
      <c r="S74" s="14">
        <f t="shared" si="9"/>
        <v>0</v>
      </c>
      <c r="T74" s="17">
        <v>0</v>
      </c>
      <c r="U74" s="13">
        <v>0.71395627500000003</v>
      </c>
      <c r="V74" s="13">
        <v>1.0233233928571426</v>
      </c>
      <c r="W74" s="30">
        <f>SLOPE(T74:V74,T$2:V$2)</f>
        <v>6.4736529200638054E-3</v>
      </c>
      <c r="X74" s="30">
        <f>W74/$AF74/$AM$4</f>
        <v>0.18117083831753739</v>
      </c>
      <c r="Y74" s="14">
        <f t="shared" si="10"/>
        <v>0.18117083831753739</v>
      </c>
      <c r="Z74" s="17">
        <v>0</v>
      </c>
      <c r="AA74" s="13">
        <v>0.14858721000000003</v>
      </c>
      <c r="AB74" s="21">
        <v>0.21001190476190471</v>
      </c>
      <c r="AC74" s="30">
        <f>SLOPE(Z74:AB74,Z$2:AB$2)</f>
        <v>1.3298388990310762E-3</v>
      </c>
      <c r="AD74" s="30">
        <f t="shared" si="11"/>
        <v>2.3656096901715381E-2</v>
      </c>
      <c r="AE74" s="14">
        <f t="shared" si="12"/>
        <v>2.3656096901715381E-2</v>
      </c>
      <c r="AF74" s="32">
        <v>0.29260000000000019</v>
      </c>
    </row>
  </sheetData>
  <mergeCells count="16">
    <mergeCell ref="AD1:AD2"/>
    <mergeCell ref="AE1:AE2"/>
    <mergeCell ref="AF1:AF2"/>
    <mergeCell ref="T1:V1"/>
    <mergeCell ref="X1:X2"/>
    <mergeCell ref="Y1:Y2"/>
    <mergeCell ref="Z1:AB1"/>
    <mergeCell ref="L1:L2"/>
    <mergeCell ref="M1:M2"/>
    <mergeCell ref="N1:P1"/>
    <mergeCell ref="R1:R2"/>
    <mergeCell ref="S1:S2"/>
    <mergeCell ref="B1:D1"/>
    <mergeCell ref="F1:F2"/>
    <mergeCell ref="G1:G2"/>
    <mergeCell ref="H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1F06-575B-EB4A-AC69-982CD655647F}">
  <dimension ref="A1:P379"/>
  <sheetViews>
    <sheetView tabSelected="1" workbookViewId="0"/>
  </sheetViews>
  <sheetFormatPr baseColWidth="10" defaultRowHeight="16" x14ac:dyDescent="0.2"/>
  <cols>
    <col min="2" max="2" width="15.5" bestFit="1" customWidth="1"/>
    <col min="3" max="6" width="11.6640625" customWidth="1"/>
    <col min="7" max="8" width="11" customWidth="1"/>
    <col min="9" max="10" width="15" customWidth="1"/>
    <col min="11" max="11" width="18" bestFit="1" customWidth="1"/>
    <col min="12" max="12" width="18" customWidth="1"/>
    <col min="13" max="13" width="10.6640625" customWidth="1"/>
    <col min="14" max="15" width="15" customWidth="1"/>
    <col min="16" max="16" width="18" bestFit="1" customWidth="1"/>
  </cols>
  <sheetData>
    <row r="1" spans="1:16" ht="17" thickBot="1" x14ac:dyDescent="0.25">
      <c r="B1" s="70" t="s">
        <v>247</v>
      </c>
      <c r="C1" s="70"/>
      <c r="D1" s="70"/>
      <c r="E1" s="70"/>
      <c r="F1" s="70"/>
      <c r="H1" s="70" t="s">
        <v>248</v>
      </c>
      <c r="I1" s="70"/>
      <c r="J1" s="70"/>
      <c r="K1" s="70"/>
      <c r="M1" s="70" t="s">
        <v>249</v>
      </c>
      <c r="N1" s="70"/>
      <c r="O1" s="70"/>
      <c r="P1" s="70"/>
    </row>
    <row r="2" spans="1:16" ht="34" customHeight="1" x14ac:dyDescent="0.2">
      <c r="B2" t="s">
        <v>3</v>
      </c>
      <c r="C2" s="40" t="s">
        <v>241</v>
      </c>
      <c r="D2" s="40" t="s">
        <v>240</v>
      </c>
      <c r="E2" s="64" t="s">
        <v>242</v>
      </c>
      <c r="F2" s="65" t="s">
        <v>243</v>
      </c>
      <c r="I2" s="68" t="s">
        <v>244</v>
      </c>
      <c r="J2" s="68" t="s">
        <v>245</v>
      </c>
      <c r="K2" s="68" t="s">
        <v>246</v>
      </c>
      <c r="N2" s="68" t="s">
        <v>244</v>
      </c>
      <c r="O2" s="68" t="s">
        <v>245</v>
      </c>
      <c r="P2" s="68" t="s">
        <v>246</v>
      </c>
    </row>
    <row r="3" spans="1:16" x14ac:dyDescent="0.2">
      <c r="C3" s="41"/>
      <c r="D3" s="41"/>
      <c r="E3" s="66"/>
      <c r="F3" s="67"/>
      <c r="I3" s="68"/>
      <c r="J3" s="68"/>
      <c r="K3" s="68"/>
      <c r="N3" s="68"/>
      <c r="O3" s="68"/>
      <c r="P3" s="68"/>
    </row>
    <row r="4" spans="1:16" x14ac:dyDescent="0.2">
      <c r="A4" s="69" t="s">
        <v>235</v>
      </c>
      <c r="B4" t="s">
        <v>0</v>
      </c>
      <c r="C4" s="16">
        <f>Rate_Calculations_include_0hr!I3</f>
        <v>5.0359600404086109</v>
      </c>
      <c r="D4" s="8">
        <f>Rate_Calculations_exclude_0hr!F3</f>
        <v>3.8249335954974004</v>
      </c>
      <c r="E4" s="16">
        <f>Rate_Calcs_nonneg_correction!F3</f>
        <v>3.8249335954974004</v>
      </c>
      <c r="F4" s="16">
        <f>Rate_Calcs_LinRegSlopes!G3</f>
        <v>5.2763623123512824</v>
      </c>
      <c r="H4">
        <f>MIN(I4:K4)</f>
        <v>0.2404022719426715</v>
      </c>
      <c r="I4">
        <f>ABS($F4-C4)</f>
        <v>0.2404022719426715</v>
      </c>
      <c r="J4">
        <f t="shared" ref="J4:K4" si="0">ABS($F4-D4)</f>
        <v>1.451428716853882</v>
      </c>
      <c r="K4">
        <f t="shared" si="0"/>
        <v>1.451428716853882</v>
      </c>
      <c r="M4">
        <f>MIN(N4:P4)</f>
        <v>4.7737128574031652E-2</v>
      </c>
      <c r="N4">
        <f>ABS($F4-C4)/C4</f>
        <v>4.7737128574031652E-2</v>
      </c>
      <c r="O4">
        <f t="shared" ref="O4:P4" si="1">ABS($F4-D4)/D4</f>
        <v>0.37946507582836503</v>
      </c>
      <c r="P4">
        <f t="shared" si="1"/>
        <v>0.37946507582836503</v>
      </c>
    </row>
    <row r="5" spans="1:16" x14ac:dyDescent="0.2">
      <c r="A5" s="69"/>
      <c r="B5" t="s">
        <v>1</v>
      </c>
      <c r="C5" s="16">
        <f>Rate_Calculations_include_0hr!I4</f>
        <v>4.7226202087438276</v>
      </c>
      <c r="D5" s="8">
        <f>Rate_Calculations_exclude_0hr!F4</f>
        <v>3.5572463211537357</v>
      </c>
      <c r="E5" s="16">
        <f>Rate_Calcs_nonneg_correction!F4</f>
        <v>3.5572463211537357</v>
      </c>
      <c r="F5" s="16">
        <f>Rate_Calcs_LinRegSlopes!G4</f>
        <v>4.9539599382902475</v>
      </c>
      <c r="H5">
        <f t="shared" ref="H5:H68" si="2">MIN(I5:K5)</f>
        <v>0.2313397295464199</v>
      </c>
      <c r="I5">
        <f t="shared" ref="I5:I68" si="3">ABS($F5-C5)</f>
        <v>0.2313397295464199</v>
      </c>
      <c r="J5">
        <f t="shared" ref="J5:J68" si="4">ABS($F5-D5)</f>
        <v>1.3967136171365118</v>
      </c>
      <c r="K5">
        <f t="shared" ref="K5:K68" si="5">ABS($F5-E5)</f>
        <v>1.3967136171365118</v>
      </c>
      <c r="M5">
        <f t="shared" ref="M5:M68" si="6">MIN(N5:P5)</f>
        <v>4.8985461316177717E-2</v>
      </c>
      <c r="N5">
        <f t="shared" ref="N5:N68" si="7">ABS($F5-C5)/C5</f>
        <v>4.8985461316177717E-2</v>
      </c>
      <c r="O5">
        <f t="shared" ref="O5:O68" si="8">ABS($F5-D5)/D5</f>
        <v>0.39263899405299268</v>
      </c>
      <c r="P5">
        <f t="shared" ref="P5:P68" si="9">ABS($F5-E5)/E5</f>
        <v>0.39263899405299268</v>
      </c>
    </row>
    <row r="6" spans="1:16" x14ac:dyDescent="0.2">
      <c r="A6" s="69"/>
      <c r="B6" t="s">
        <v>2</v>
      </c>
      <c r="C6" s="16">
        <f>Rate_Calculations_include_0hr!I5</f>
        <v>4.8644610815582601</v>
      </c>
      <c r="D6" s="8">
        <f>Rate_Calculations_exclude_0hr!F5</f>
        <v>3.4154685467004753</v>
      </c>
      <c r="E6" s="16">
        <f>Rate_Calcs_nonneg_correction!F5</f>
        <v>3.4154685467004753</v>
      </c>
      <c r="F6" s="16">
        <f>Rate_Calcs_LinRegSlopes!G5</f>
        <v>5.1521022795449172</v>
      </c>
      <c r="H6">
        <f t="shared" si="2"/>
        <v>0.2876411979866571</v>
      </c>
      <c r="I6">
        <f t="shared" si="3"/>
        <v>0.2876411979866571</v>
      </c>
      <c r="J6">
        <f t="shared" si="4"/>
        <v>1.7366337328444419</v>
      </c>
      <c r="K6">
        <f t="shared" si="5"/>
        <v>1.7366337328444419</v>
      </c>
      <c r="M6">
        <f t="shared" si="6"/>
        <v>5.913115413280589E-2</v>
      </c>
      <c r="N6">
        <f t="shared" si="7"/>
        <v>5.913115413280589E-2</v>
      </c>
      <c r="O6">
        <f t="shared" si="8"/>
        <v>0.50846134552230693</v>
      </c>
      <c r="P6">
        <f t="shared" si="9"/>
        <v>0.50846134552230693</v>
      </c>
    </row>
    <row r="7" spans="1:16" x14ac:dyDescent="0.2">
      <c r="A7" s="69"/>
      <c r="B7" t="s">
        <v>33</v>
      </c>
      <c r="C7" s="16">
        <f>Rate_Calculations_include_0hr!I6</f>
        <v>8.0614639753267578</v>
      </c>
      <c r="D7" s="8">
        <f>Rate_Calculations_exclude_0hr!F6</f>
        <v>5.9285386321398965</v>
      </c>
      <c r="E7" s="16">
        <f>Rate_Calcs_nonneg_correction!F6</f>
        <v>5.9285386321398965</v>
      </c>
      <c r="F7" s="16">
        <f>Rate_Calcs_LinRegSlopes!G6</f>
        <v>8.4848734727335788</v>
      </c>
      <c r="H7">
        <f t="shared" si="2"/>
        <v>0.42340949740682099</v>
      </c>
      <c r="I7">
        <f t="shared" si="3"/>
        <v>0.42340949740682099</v>
      </c>
      <c r="J7">
        <f t="shared" si="4"/>
        <v>2.5563348405936823</v>
      </c>
      <c r="K7">
        <f t="shared" si="5"/>
        <v>2.5563348405936823</v>
      </c>
      <c r="M7">
        <f t="shared" si="6"/>
        <v>5.2522655773532601E-2</v>
      </c>
      <c r="N7">
        <f t="shared" si="7"/>
        <v>5.2522655773532601E-2</v>
      </c>
      <c r="O7">
        <f t="shared" si="8"/>
        <v>0.43119139457660538</v>
      </c>
      <c r="P7">
        <f t="shared" si="9"/>
        <v>0.43119139457660538</v>
      </c>
    </row>
    <row r="8" spans="1:16" x14ac:dyDescent="0.2">
      <c r="A8" s="69"/>
      <c r="B8" t="s">
        <v>34</v>
      </c>
      <c r="C8" s="16">
        <f>Rate_Calculations_include_0hr!I7</f>
        <v>7.9691059995424238</v>
      </c>
      <c r="D8" s="8">
        <f>Rate_Calculations_exclude_0hr!F7</f>
        <v>5.7920727152589011</v>
      </c>
      <c r="E8" s="16">
        <f>Rate_Calcs_nonneg_correction!F7</f>
        <v>5.7920727152589011</v>
      </c>
      <c r="F8" s="16">
        <f>Rate_Calcs_LinRegSlopes!G7</f>
        <v>8.4012714157773658</v>
      </c>
      <c r="H8">
        <f t="shared" si="2"/>
        <v>0.43216541623494198</v>
      </c>
      <c r="I8">
        <f t="shared" si="3"/>
        <v>0.43216541623494198</v>
      </c>
      <c r="J8">
        <f t="shared" si="4"/>
        <v>2.6091987005184647</v>
      </c>
      <c r="K8">
        <f t="shared" si="5"/>
        <v>2.6091987005184647</v>
      </c>
      <c r="M8">
        <f t="shared" si="6"/>
        <v>5.4230100121614194E-2</v>
      </c>
      <c r="N8">
        <f t="shared" si="7"/>
        <v>5.4230100121614194E-2</v>
      </c>
      <c r="O8">
        <f t="shared" si="8"/>
        <v>0.45047754556752584</v>
      </c>
      <c r="P8">
        <f t="shared" si="9"/>
        <v>0.45047754556752584</v>
      </c>
    </row>
    <row r="9" spans="1:16" x14ac:dyDescent="0.2">
      <c r="A9" s="69"/>
      <c r="B9" t="s">
        <v>35</v>
      </c>
      <c r="C9" s="16">
        <f>Rate_Calculations_include_0hr!I8</f>
        <v>8.2100592445061071</v>
      </c>
      <c r="D9" s="8">
        <f>Rate_Calculations_exclude_0hr!F8</f>
        <v>6.361505960337027</v>
      </c>
      <c r="E9" s="16">
        <f>Rate_Calcs_nonneg_correction!F8</f>
        <v>6.361505960337027</v>
      </c>
      <c r="F9" s="16">
        <f>Rate_Calcs_LinRegSlopes!G8</f>
        <v>8.577017712827514</v>
      </c>
      <c r="H9">
        <f t="shared" si="2"/>
        <v>0.36695846832140688</v>
      </c>
      <c r="I9">
        <f t="shared" si="3"/>
        <v>0.36695846832140688</v>
      </c>
      <c r="J9">
        <f t="shared" si="4"/>
        <v>2.215511752490487</v>
      </c>
      <c r="K9">
        <f t="shared" si="5"/>
        <v>2.215511752490487</v>
      </c>
      <c r="M9">
        <f t="shared" si="6"/>
        <v>4.4696202231057351E-2</v>
      </c>
      <c r="N9">
        <f t="shared" si="7"/>
        <v>4.4696202231057351E-2</v>
      </c>
      <c r="O9">
        <f t="shared" si="8"/>
        <v>0.34826843931356016</v>
      </c>
      <c r="P9">
        <f t="shared" si="9"/>
        <v>0.34826843931356016</v>
      </c>
    </row>
    <row r="10" spans="1:16" x14ac:dyDescent="0.2">
      <c r="A10" s="69"/>
      <c r="B10" t="s">
        <v>36</v>
      </c>
      <c r="C10" s="16">
        <f>Rate_Calculations_include_0hr!I9</f>
        <v>8.8048926305475632</v>
      </c>
      <c r="D10" s="8">
        <f>Rate_Calculations_exclude_0hr!F9</f>
        <v>6.0353892359087595</v>
      </c>
      <c r="E10" s="16">
        <f>Rate_Calcs_nonneg_correction!F9</f>
        <v>6.0353892359087595</v>
      </c>
      <c r="F10" s="16">
        <f>Rate_Calcs_LinRegSlopes!G9</f>
        <v>9.3546699793592367</v>
      </c>
      <c r="H10">
        <f t="shared" si="2"/>
        <v>0.54977734881167351</v>
      </c>
      <c r="I10">
        <f t="shared" si="3"/>
        <v>0.54977734881167351</v>
      </c>
      <c r="J10">
        <f t="shared" si="4"/>
        <v>3.3192807434504772</v>
      </c>
      <c r="K10">
        <f t="shared" si="5"/>
        <v>3.3192807434504772</v>
      </c>
      <c r="M10">
        <f t="shared" si="6"/>
        <v>6.2439983300226078E-2</v>
      </c>
      <c r="N10">
        <f t="shared" si="7"/>
        <v>6.2439983300226078E-2</v>
      </c>
      <c r="O10">
        <f t="shared" si="8"/>
        <v>0.54996962311920994</v>
      </c>
      <c r="P10">
        <f t="shared" si="9"/>
        <v>0.54996962311920994</v>
      </c>
    </row>
    <row r="11" spans="1:16" x14ac:dyDescent="0.2">
      <c r="A11" s="69"/>
      <c r="B11" t="s">
        <v>37</v>
      </c>
      <c r="C11" s="16">
        <f>Rate_Calculations_include_0hr!I10</f>
        <v>8.7437020240820189</v>
      </c>
      <c r="D11" s="8">
        <f>Rate_Calculations_exclude_0hr!F10</f>
        <v>6.1509031663887557</v>
      </c>
      <c r="E11" s="16">
        <f>Rate_Calcs_nonneg_correction!F10</f>
        <v>6.1509031663887557</v>
      </c>
      <c r="F11" s="16">
        <f>Rate_Calcs_LinRegSlopes!G10</f>
        <v>9.2584015491824179</v>
      </c>
      <c r="H11">
        <f t="shared" si="2"/>
        <v>0.51469952510039896</v>
      </c>
      <c r="I11">
        <f t="shared" si="3"/>
        <v>0.51469952510039896</v>
      </c>
      <c r="J11">
        <f t="shared" si="4"/>
        <v>3.1074983827936622</v>
      </c>
      <c r="K11">
        <f t="shared" si="5"/>
        <v>3.1074983827936622</v>
      </c>
      <c r="M11">
        <f t="shared" si="6"/>
        <v>5.8865172175676481E-2</v>
      </c>
      <c r="N11">
        <f t="shared" si="7"/>
        <v>5.8865172175676481E-2</v>
      </c>
      <c r="O11">
        <f t="shared" si="8"/>
        <v>0.50521009658783156</v>
      </c>
      <c r="P11">
        <f t="shared" si="9"/>
        <v>0.50521009658783156</v>
      </c>
    </row>
    <row r="12" spans="1:16" x14ac:dyDescent="0.2">
      <c r="A12" s="69"/>
      <c r="B12" t="s">
        <v>38</v>
      </c>
      <c r="C12" s="16">
        <f>Rate_Calculations_include_0hr!I11</f>
        <v>8.3203739194738198</v>
      </c>
      <c r="D12" s="8">
        <f>Rate_Calculations_exclude_0hr!F11</f>
        <v>5.683479104653558</v>
      </c>
      <c r="E12" s="16">
        <f>Rate_Calcs_nonneg_correction!F11</f>
        <v>5.683479104653558</v>
      </c>
      <c r="F12" s="16">
        <f>Rate_Calcs_LinRegSlopes!G11</f>
        <v>8.8438269844505477</v>
      </c>
      <c r="H12">
        <f t="shared" si="2"/>
        <v>0.52345306497672794</v>
      </c>
      <c r="I12">
        <f t="shared" si="3"/>
        <v>0.52345306497672794</v>
      </c>
      <c r="J12">
        <f t="shared" si="4"/>
        <v>3.1603478797969897</v>
      </c>
      <c r="K12">
        <f t="shared" si="5"/>
        <v>3.1603478797969897</v>
      </c>
      <c r="M12">
        <f t="shared" si="6"/>
        <v>6.2912204432493957E-2</v>
      </c>
      <c r="N12">
        <f t="shared" si="7"/>
        <v>6.2912204432493957E-2</v>
      </c>
      <c r="O12">
        <f t="shared" si="8"/>
        <v>0.5560586784262721</v>
      </c>
      <c r="P12">
        <f t="shared" si="9"/>
        <v>0.5560586784262721</v>
      </c>
    </row>
    <row r="13" spans="1:16" x14ac:dyDescent="0.2">
      <c r="A13" s="69"/>
      <c r="B13" t="s">
        <v>39</v>
      </c>
      <c r="C13" s="16">
        <f>Rate_Calculations_include_0hr!I12</f>
        <v>9.5118868885951269</v>
      </c>
      <c r="D13" s="8">
        <f>Rate_Calculations_exclude_0hr!F12</f>
        <v>7.5294919228493402</v>
      </c>
      <c r="E13" s="16">
        <f>Rate_Calcs_nonneg_correction!F12</f>
        <v>7.5294919228493402</v>
      </c>
      <c r="F13" s="16">
        <f>Rate_Calcs_LinRegSlopes!G12</f>
        <v>9.9054144252196004</v>
      </c>
      <c r="H13">
        <f t="shared" si="2"/>
        <v>0.39352753662447348</v>
      </c>
      <c r="I13">
        <f t="shared" si="3"/>
        <v>0.39352753662447348</v>
      </c>
      <c r="J13">
        <f t="shared" si="4"/>
        <v>2.3759225023702601</v>
      </c>
      <c r="K13">
        <f t="shared" si="5"/>
        <v>2.3759225023702601</v>
      </c>
      <c r="M13">
        <f t="shared" si="6"/>
        <v>4.1372184218918542E-2</v>
      </c>
      <c r="N13">
        <f t="shared" si="7"/>
        <v>4.1372184218918542E-2</v>
      </c>
      <c r="O13">
        <f t="shared" si="8"/>
        <v>0.31554884801193256</v>
      </c>
      <c r="P13">
        <f t="shared" si="9"/>
        <v>0.31554884801193256</v>
      </c>
    </row>
    <row r="14" spans="1:16" x14ac:dyDescent="0.2">
      <c r="A14" s="69"/>
      <c r="B14" t="s">
        <v>40</v>
      </c>
      <c r="C14" s="16">
        <f>Rate_Calculations_include_0hr!I13</f>
        <v>9.3447366507001828</v>
      </c>
      <c r="D14" s="8">
        <f>Rate_Calculations_exclude_0hr!F13</f>
        <v>6.2857923104373441</v>
      </c>
      <c r="E14" s="16">
        <f>Rate_Calcs_nonneg_correction!F13</f>
        <v>6.2857923104373441</v>
      </c>
      <c r="F14" s="16">
        <f>Rate_Calcs_LinRegSlopes!G13</f>
        <v>9.951971259189083</v>
      </c>
      <c r="H14">
        <f t="shared" si="2"/>
        <v>0.60723460848890021</v>
      </c>
      <c r="I14">
        <f t="shared" si="3"/>
        <v>0.60723460848890021</v>
      </c>
      <c r="J14">
        <f t="shared" si="4"/>
        <v>3.6661789487517389</v>
      </c>
      <c r="K14">
        <f t="shared" si="5"/>
        <v>3.6661789487517389</v>
      </c>
      <c r="M14">
        <f t="shared" si="6"/>
        <v>6.4981457604094309E-2</v>
      </c>
      <c r="N14">
        <f t="shared" si="7"/>
        <v>6.4981457604094309E-2</v>
      </c>
      <c r="O14">
        <f t="shared" si="8"/>
        <v>0.58324850196914291</v>
      </c>
      <c r="P14">
        <f t="shared" si="9"/>
        <v>0.58324850196914291</v>
      </c>
    </row>
    <row r="15" spans="1:16" x14ac:dyDescent="0.2">
      <c r="A15" s="69"/>
      <c r="B15" t="s">
        <v>41</v>
      </c>
      <c r="C15" s="16">
        <f>Rate_Calculations_include_0hr!I14</f>
        <v>9.5061985278156769</v>
      </c>
      <c r="D15" s="8">
        <f>Rate_Calculations_exclude_0hr!F14</f>
        <v>6.4077350407691993</v>
      </c>
      <c r="E15" s="16">
        <f>Rate_Calcs_nonneg_correction!F14</f>
        <v>6.4077350407691993</v>
      </c>
      <c r="F15" s="16">
        <f>Rate_Calcs_LinRegSlopes!G14</f>
        <v>10.121278128221928</v>
      </c>
      <c r="H15">
        <f t="shared" si="2"/>
        <v>0.61507960040625065</v>
      </c>
      <c r="I15">
        <f t="shared" si="3"/>
        <v>0.61507960040625065</v>
      </c>
      <c r="J15">
        <f t="shared" si="4"/>
        <v>3.7135430874527282</v>
      </c>
      <c r="K15">
        <f t="shared" si="5"/>
        <v>3.7135430874527282</v>
      </c>
      <c r="M15">
        <f t="shared" si="6"/>
        <v>6.4703003898613401E-2</v>
      </c>
      <c r="N15">
        <f t="shared" si="7"/>
        <v>6.4703003898613401E-2</v>
      </c>
      <c r="O15">
        <f t="shared" si="8"/>
        <v>0.57954067448565194</v>
      </c>
      <c r="P15">
        <f t="shared" si="9"/>
        <v>0.57954067448565194</v>
      </c>
    </row>
    <row r="16" spans="1:16" x14ac:dyDescent="0.2">
      <c r="A16" s="69"/>
      <c r="B16" t="s">
        <v>42</v>
      </c>
      <c r="C16" s="16">
        <f>Rate_Calculations_include_0hr!I15</f>
        <v>10.78081716289465</v>
      </c>
      <c r="D16" s="8">
        <f>Rate_Calculations_exclude_0hr!F15</f>
        <v>7.9621068690271457</v>
      </c>
      <c r="E16" s="16">
        <f>Rate_Calcs_nonneg_correction!F15</f>
        <v>7.9621068690271457</v>
      </c>
      <c r="F16" s="16">
        <f>Rate_Calcs_LinRegSlopes!G15</f>
        <v>11.340362630659911</v>
      </c>
      <c r="H16">
        <f t="shared" si="2"/>
        <v>0.55954546776526115</v>
      </c>
      <c r="I16">
        <f t="shared" si="3"/>
        <v>0.55954546776526115</v>
      </c>
      <c r="J16">
        <f t="shared" si="4"/>
        <v>3.3782557616327651</v>
      </c>
      <c r="K16">
        <f t="shared" si="5"/>
        <v>3.3782557616327651</v>
      </c>
      <c r="M16">
        <f t="shared" si="6"/>
        <v>5.190195319248167E-2</v>
      </c>
      <c r="N16">
        <f t="shared" si="7"/>
        <v>5.190195319248167E-2</v>
      </c>
      <c r="O16">
        <f t="shared" si="8"/>
        <v>0.42429168776599691</v>
      </c>
      <c r="P16">
        <f t="shared" si="9"/>
        <v>0.42429168776599691</v>
      </c>
    </row>
    <row r="17" spans="1:16" x14ac:dyDescent="0.2">
      <c r="A17" s="69"/>
      <c r="B17" t="s">
        <v>43</v>
      </c>
      <c r="C17" s="16">
        <f>Rate_Calculations_include_0hr!I16</f>
        <v>10.474404033037121</v>
      </c>
      <c r="D17" s="8">
        <f>Rate_Calculations_exclude_0hr!F16</f>
        <v>6.6996774228751601</v>
      </c>
      <c r="E17" s="16">
        <f>Rate_Calcs_nonneg_correction!F16</f>
        <v>6.6996774228751601</v>
      </c>
      <c r="F17" s="16">
        <f>Rate_Calcs_LinRegSlopes!G16</f>
        <v>11.223729414706989</v>
      </c>
      <c r="H17">
        <f t="shared" si="2"/>
        <v>0.74932538166986795</v>
      </c>
      <c r="I17">
        <f t="shared" si="3"/>
        <v>0.74932538166986795</v>
      </c>
      <c r="J17">
        <f t="shared" si="4"/>
        <v>4.5240519918318292</v>
      </c>
      <c r="K17">
        <f t="shared" si="5"/>
        <v>4.5240519918318292</v>
      </c>
      <c r="M17">
        <f t="shared" si="6"/>
        <v>7.1538712780835526E-2</v>
      </c>
      <c r="N17">
        <f t="shared" si="7"/>
        <v>7.1538712780835526E-2</v>
      </c>
      <c r="O17">
        <f t="shared" si="8"/>
        <v>0.67526415173140331</v>
      </c>
      <c r="P17">
        <f t="shared" si="9"/>
        <v>0.67526415173140331</v>
      </c>
    </row>
    <row r="18" spans="1:16" x14ac:dyDescent="0.2">
      <c r="A18" s="69"/>
      <c r="B18" t="s">
        <v>44</v>
      </c>
      <c r="C18" s="16">
        <f>Rate_Calculations_include_0hr!I17</f>
        <v>11.286842408952289</v>
      </c>
      <c r="D18" s="8">
        <f>Rate_Calculations_exclude_0hr!F17</f>
        <v>8.5629365344031765</v>
      </c>
      <c r="E18" s="16">
        <f>Rate_Calcs_nonneg_correction!F17</f>
        <v>8.5629365344031765</v>
      </c>
      <c r="F18" s="16">
        <f>Rate_Calcs_LinRegSlopes!G17</f>
        <v>11.827568140872705</v>
      </c>
      <c r="H18">
        <f t="shared" si="2"/>
        <v>0.54072573192041595</v>
      </c>
      <c r="I18">
        <f t="shared" si="3"/>
        <v>0.54072573192041595</v>
      </c>
      <c r="J18">
        <f t="shared" si="4"/>
        <v>3.2646316064695284</v>
      </c>
      <c r="K18">
        <f t="shared" si="5"/>
        <v>3.2646316064695284</v>
      </c>
      <c r="M18">
        <f t="shared" si="6"/>
        <v>4.790761776664243E-2</v>
      </c>
      <c r="N18">
        <f t="shared" si="7"/>
        <v>4.790761776664243E-2</v>
      </c>
      <c r="O18">
        <f t="shared" si="8"/>
        <v>0.381251407546146</v>
      </c>
      <c r="P18">
        <f t="shared" si="9"/>
        <v>0.381251407546146</v>
      </c>
    </row>
    <row r="19" spans="1:16" x14ac:dyDescent="0.2">
      <c r="A19" s="69"/>
      <c r="B19" t="s">
        <v>45</v>
      </c>
      <c r="C19" s="16">
        <f>Rate_Calculations_include_0hr!I18</f>
        <v>8.0053702638939868</v>
      </c>
      <c r="D19" s="8">
        <f>Rate_Calculations_exclude_0hr!F18</f>
        <v>4.6852978692189575</v>
      </c>
      <c r="E19" s="16">
        <f>Rate_Calcs_nonneg_correction!F18</f>
        <v>4.6852978692189575</v>
      </c>
      <c r="F19" s="16">
        <f>Rate_Calcs_LinRegSlopes!G18</f>
        <v>8.6644417070056559</v>
      </c>
      <c r="H19">
        <f t="shared" si="2"/>
        <v>0.6590714431116691</v>
      </c>
      <c r="I19">
        <f t="shared" si="3"/>
        <v>0.6590714431116691</v>
      </c>
      <c r="J19">
        <f t="shared" si="4"/>
        <v>3.9791438377866983</v>
      </c>
      <c r="K19">
        <f t="shared" si="5"/>
        <v>3.9791438377866983</v>
      </c>
      <c r="M19">
        <f t="shared" si="6"/>
        <v>8.2328664557119735E-2</v>
      </c>
      <c r="N19">
        <f t="shared" si="7"/>
        <v>8.2328664557119735E-2</v>
      </c>
      <c r="O19">
        <f t="shared" si="8"/>
        <v>0.84928300160562142</v>
      </c>
      <c r="P19">
        <f t="shared" si="9"/>
        <v>0.84928300160562142</v>
      </c>
    </row>
    <row r="20" spans="1:16" x14ac:dyDescent="0.2">
      <c r="A20" s="69"/>
      <c r="B20" t="s">
        <v>46</v>
      </c>
      <c r="C20" s="16">
        <f>Rate_Calculations_include_0hr!I19</f>
        <v>8.4919402434134437</v>
      </c>
      <c r="D20" s="8">
        <f>Rate_Calculations_exclude_0hr!F19</f>
        <v>5.6182199259002878</v>
      </c>
      <c r="E20" s="16">
        <f>Rate_Calcs_nonneg_correction!F19</f>
        <v>5.6182199259002878</v>
      </c>
      <c r="F20" s="16">
        <f>Rate_Calcs_LinRegSlopes!G19</f>
        <v>9.0624058151282139</v>
      </c>
      <c r="H20">
        <f t="shared" si="2"/>
        <v>0.57046557171477019</v>
      </c>
      <c r="I20">
        <f t="shared" si="3"/>
        <v>0.57046557171477019</v>
      </c>
      <c r="J20">
        <f t="shared" si="4"/>
        <v>3.444185889227926</v>
      </c>
      <c r="K20">
        <f t="shared" si="5"/>
        <v>3.444185889227926</v>
      </c>
      <c r="M20">
        <f t="shared" si="6"/>
        <v>6.7177294630309872E-2</v>
      </c>
      <c r="N20">
        <f t="shared" si="7"/>
        <v>6.7177294630309872E-2</v>
      </c>
      <c r="O20">
        <f t="shared" si="8"/>
        <v>0.61303863762079669</v>
      </c>
      <c r="P20">
        <f t="shared" si="9"/>
        <v>0.61303863762079669</v>
      </c>
    </row>
    <row r="21" spans="1:16" x14ac:dyDescent="0.2">
      <c r="A21" s="69"/>
      <c r="B21" t="s">
        <v>47</v>
      </c>
      <c r="C21" s="16">
        <f>Rate_Calculations_include_0hr!I20</f>
        <v>8.4382699484720689</v>
      </c>
      <c r="D21" s="8">
        <f>Rate_Calculations_exclude_0hr!F20</f>
        <v>5.5427755495285336</v>
      </c>
      <c r="E21" s="16">
        <f>Rate_Calcs_nonneg_correction!F20</f>
        <v>5.5427755495285336</v>
      </c>
      <c r="F21" s="16">
        <f>Rate_Calcs_LinRegSlopes!G20</f>
        <v>9.0130579184856714</v>
      </c>
      <c r="H21">
        <f t="shared" si="2"/>
        <v>0.57478797001360249</v>
      </c>
      <c r="I21">
        <f t="shared" si="3"/>
        <v>0.57478797001360249</v>
      </c>
      <c r="J21">
        <f t="shared" si="4"/>
        <v>3.4702823689571378</v>
      </c>
      <c r="K21">
        <f t="shared" si="5"/>
        <v>3.4702823689571378</v>
      </c>
      <c r="M21">
        <f t="shared" si="6"/>
        <v>6.8116802795302883E-2</v>
      </c>
      <c r="N21">
        <f t="shared" si="7"/>
        <v>6.8116802795302883E-2</v>
      </c>
      <c r="O21">
        <f t="shared" si="8"/>
        <v>0.6260910870281079</v>
      </c>
      <c r="P21">
        <f t="shared" si="9"/>
        <v>0.6260910870281079</v>
      </c>
    </row>
    <row r="22" spans="1:16" x14ac:dyDescent="0.2">
      <c r="A22" s="69"/>
      <c r="B22" t="s">
        <v>48</v>
      </c>
      <c r="C22" s="16">
        <f>Rate_Calculations_include_0hr!I21</f>
        <v>8.7512773705607447</v>
      </c>
      <c r="D22" s="8">
        <f>Rate_Calculations_exclude_0hr!F21</f>
        <v>5.098403069672754</v>
      </c>
      <c r="E22" s="16">
        <f>Rate_Calcs_nonneg_correction!F21</f>
        <v>5.098403069672754</v>
      </c>
      <c r="F22" s="16">
        <f>Rate_Calcs_LinRegSlopes!G21</f>
        <v>9.4764137082060032</v>
      </c>
      <c r="H22">
        <f t="shared" si="2"/>
        <v>0.72513633764525842</v>
      </c>
      <c r="I22">
        <f t="shared" si="3"/>
        <v>0.72513633764525842</v>
      </c>
      <c r="J22">
        <f t="shared" si="4"/>
        <v>4.3780106385332491</v>
      </c>
      <c r="K22">
        <f t="shared" si="5"/>
        <v>4.3780106385332491</v>
      </c>
      <c r="M22">
        <f t="shared" si="6"/>
        <v>8.2860627876407342E-2</v>
      </c>
      <c r="N22">
        <f t="shared" si="7"/>
        <v>8.2860627876407342E-2</v>
      </c>
      <c r="O22">
        <f t="shared" si="8"/>
        <v>0.85870233849797517</v>
      </c>
      <c r="P22">
        <f t="shared" si="9"/>
        <v>0.85870233849797517</v>
      </c>
    </row>
    <row r="23" spans="1:16" x14ac:dyDescent="0.2">
      <c r="A23" s="69"/>
      <c r="B23" t="s">
        <v>49</v>
      </c>
      <c r="C23" s="16">
        <f>Rate_Calculations_include_0hr!I22</f>
        <v>10.070903139420492</v>
      </c>
      <c r="D23" s="8">
        <f>Rate_Calculations_exclude_0hr!F22</f>
        <v>6.2740346563899898</v>
      </c>
      <c r="E23" s="16">
        <f>Rate_Calcs_nonneg_correction!F22</f>
        <v>6.2740346563899898</v>
      </c>
      <c r="F23" s="16">
        <f>Rate_Calcs_LinRegSlopes!G22</f>
        <v>10.824623930096521</v>
      </c>
      <c r="H23">
        <f t="shared" si="2"/>
        <v>0.75372079067602904</v>
      </c>
      <c r="I23">
        <f t="shared" si="3"/>
        <v>0.75372079067602904</v>
      </c>
      <c r="J23">
        <f t="shared" si="4"/>
        <v>4.5505892737065317</v>
      </c>
      <c r="K23">
        <f t="shared" si="5"/>
        <v>4.5505892737065317</v>
      </c>
      <c r="M23">
        <f t="shared" si="6"/>
        <v>7.4841429834206524E-2</v>
      </c>
      <c r="N23">
        <f t="shared" si="7"/>
        <v>7.4841429834206524E-2</v>
      </c>
      <c r="O23">
        <f t="shared" si="8"/>
        <v>0.7253050904128876</v>
      </c>
      <c r="P23">
        <f t="shared" si="9"/>
        <v>0.7253050904128876</v>
      </c>
    </row>
    <row r="24" spans="1:16" x14ac:dyDescent="0.2">
      <c r="A24" s="69"/>
      <c r="B24" t="s">
        <v>50</v>
      </c>
      <c r="C24" s="16">
        <f>Rate_Calculations_include_0hr!I23</f>
        <v>9.3097342291546887</v>
      </c>
      <c r="D24" s="8">
        <f>Rate_Calculations_exclude_0hr!F23</f>
        <v>5.7816734267778784</v>
      </c>
      <c r="E24" s="16">
        <f>Rate_Calcs_nonneg_correction!F23</f>
        <v>5.7816734267778784</v>
      </c>
      <c r="F24" s="16">
        <f>Rate_Calcs_LinRegSlopes!G23</f>
        <v>10.010093693646365</v>
      </c>
      <c r="H24">
        <f t="shared" si="2"/>
        <v>0.70035946449167596</v>
      </c>
      <c r="I24">
        <f t="shared" si="3"/>
        <v>0.70035946449167596</v>
      </c>
      <c r="J24">
        <f t="shared" si="4"/>
        <v>4.2284202668684863</v>
      </c>
      <c r="K24">
        <f t="shared" si="5"/>
        <v>4.2284202668684863</v>
      </c>
      <c r="M24">
        <f t="shared" si="6"/>
        <v>7.5228728044502688E-2</v>
      </c>
      <c r="N24">
        <f t="shared" si="7"/>
        <v>7.5228728044502688E-2</v>
      </c>
      <c r="O24">
        <f t="shared" si="8"/>
        <v>0.73134885953338624</v>
      </c>
      <c r="P24">
        <f t="shared" si="9"/>
        <v>0.73134885953338624</v>
      </c>
    </row>
    <row r="25" spans="1:16" x14ac:dyDescent="0.2">
      <c r="A25" s="69"/>
      <c r="B25" t="s">
        <v>51</v>
      </c>
      <c r="C25" s="16">
        <f>Rate_Calculations_include_0hr!I24</f>
        <v>8.6863558079060663</v>
      </c>
      <c r="D25" s="8">
        <f>Rate_Calculations_exclude_0hr!F24</f>
        <v>5.759327989357109</v>
      </c>
      <c r="E25" s="16">
        <f>Rate_Calcs_nonneg_correction!F24</f>
        <v>5.759327989357109</v>
      </c>
      <c r="F25" s="16">
        <f>Rate_Calcs_LinRegSlopes!G24</f>
        <v>9.2674035138214901</v>
      </c>
      <c r="H25">
        <f t="shared" si="2"/>
        <v>0.58104770591542376</v>
      </c>
      <c r="I25">
        <f t="shared" si="3"/>
        <v>0.58104770591542376</v>
      </c>
      <c r="J25">
        <f t="shared" si="4"/>
        <v>3.5080755244643811</v>
      </c>
      <c r="K25">
        <f t="shared" si="5"/>
        <v>3.5080755244643811</v>
      </c>
      <c r="M25">
        <f t="shared" si="6"/>
        <v>6.6891999218656364E-2</v>
      </c>
      <c r="N25">
        <f t="shared" si="7"/>
        <v>6.6891999218656364E-2</v>
      </c>
      <c r="O25">
        <f t="shared" si="8"/>
        <v>0.60911195385070849</v>
      </c>
      <c r="P25">
        <f t="shared" si="9"/>
        <v>0.60911195385070849</v>
      </c>
    </row>
    <row r="26" spans="1:16" x14ac:dyDescent="0.2">
      <c r="A26" s="69"/>
      <c r="B26" t="s">
        <v>52</v>
      </c>
      <c r="C26" s="16">
        <f>Rate_Calculations_include_0hr!I25</f>
        <v>8.3627955210914209</v>
      </c>
      <c r="D26" s="8">
        <f>Rate_Calculations_exclude_0hr!F25</f>
        <v>4.8754295881021452</v>
      </c>
      <c r="E26" s="16">
        <f>Rate_Calcs_nonneg_correction!F25</f>
        <v>4.8754295881021452</v>
      </c>
      <c r="F26" s="16">
        <f>Rate_Calcs_LinRegSlopes!G25</f>
        <v>9.0550765996004561</v>
      </c>
      <c r="H26">
        <f t="shared" si="2"/>
        <v>0.6922810785090352</v>
      </c>
      <c r="I26">
        <f t="shared" si="3"/>
        <v>0.6922810785090352</v>
      </c>
      <c r="J26">
        <f t="shared" si="4"/>
        <v>4.1796470114983109</v>
      </c>
      <c r="K26">
        <f t="shared" si="5"/>
        <v>4.1796470114983109</v>
      </c>
      <c r="M26">
        <f t="shared" si="6"/>
        <v>8.2781060084880106E-2</v>
      </c>
      <c r="N26">
        <f t="shared" si="7"/>
        <v>8.2781060084880106E-2</v>
      </c>
      <c r="O26">
        <f t="shared" si="8"/>
        <v>0.85728794477889669</v>
      </c>
      <c r="P26">
        <f t="shared" si="9"/>
        <v>0.85728794477889669</v>
      </c>
    </row>
    <row r="27" spans="1:16" x14ac:dyDescent="0.2">
      <c r="A27" s="69"/>
      <c r="B27" t="s">
        <v>53</v>
      </c>
      <c r="C27" s="16">
        <f>Rate_Calculations_include_0hr!I26</f>
        <v>9.3527399606924426</v>
      </c>
      <c r="D27" s="8">
        <f>Rate_Calculations_exclude_0hr!F26</f>
        <v>5.9981487532506481</v>
      </c>
      <c r="E27" s="16">
        <f>Rate_Calcs_nonneg_correction!F26</f>
        <v>5.9981487532506481</v>
      </c>
      <c r="F27" s="16">
        <f>Rate_Calcs_LinRegSlopes!G26</f>
        <v>10.018663773584114</v>
      </c>
      <c r="H27">
        <f t="shared" si="2"/>
        <v>0.66592381289167157</v>
      </c>
      <c r="I27">
        <f t="shared" si="3"/>
        <v>0.66592381289167157</v>
      </c>
      <c r="J27">
        <f t="shared" si="4"/>
        <v>4.0205150203334661</v>
      </c>
      <c r="K27">
        <f t="shared" si="5"/>
        <v>4.0205150203334661</v>
      </c>
      <c r="M27">
        <f t="shared" si="6"/>
        <v>7.1200933169360672E-2</v>
      </c>
      <c r="N27">
        <f t="shared" si="7"/>
        <v>7.1200933169360672E-2</v>
      </c>
      <c r="O27">
        <f t="shared" si="8"/>
        <v>0.67029264957034962</v>
      </c>
      <c r="P27">
        <f t="shared" si="9"/>
        <v>0.67029264957034962</v>
      </c>
    </row>
    <row r="28" spans="1:16" x14ac:dyDescent="0.2">
      <c r="A28" s="69"/>
      <c r="B28" t="s">
        <v>54</v>
      </c>
      <c r="C28" s="16">
        <f>Rate_Calculations_include_0hr!I27</f>
        <v>8.953090168661376</v>
      </c>
      <c r="D28" s="8">
        <f>Rate_Calculations_exclude_0hr!F27</f>
        <v>6.8019018280946657</v>
      </c>
      <c r="E28" s="16">
        <f>Rate_Calcs_nonneg_correction!F27</f>
        <v>6.8019018280946657</v>
      </c>
      <c r="F28" s="16">
        <f>Rate_Calcs_LinRegSlopes!G27</f>
        <v>9.3801250749773484</v>
      </c>
      <c r="H28">
        <f t="shared" si="2"/>
        <v>0.42703490631597241</v>
      </c>
      <c r="I28">
        <f t="shared" si="3"/>
        <v>0.42703490631597241</v>
      </c>
      <c r="J28">
        <f t="shared" si="4"/>
        <v>2.5782232468826827</v>
      </c>
      <c r="K28">
        <f t="shared" si="5"/>
        <v>2.5782232468826827</v>
      </c>
      <c r="M28">
        <f t="shared" si="6"/>
        <v>4.7696929023537428E-2</v>
      </c>
      <c r="N28">
        <f t="shared" si="7"/>
        <v>4.7696929023537428E-2</v>
      </c>
      <c r="O28">
        <f t="shared" si="8"/>
        <v>0.37904446609822495</v>
      </c>
      <c r="P28">
        <f t="shared" si="9"/>
        <v>0.37904446609822495</v>
      </c>
    </row>
    <row r="29" spans="1:16" x14ac:dyDescent="0.2">
      <c r="A29" s="69"/>
      <c r="B29" t="s">
        <v>55</v>
      </c>
      <c r="C29" s="16">
        <f>Rate_Calculations_include_0hr!I28</f>
        <v>8.6621825287249123</v>
      </c>
      <c r="D29" s="8">
        <f>Rate_Calculations_exclude_0hr!F28</f>
        <v>5.2072252413021305</v>
      </c>
      <c r="E29" s="16">
        <f>Rate_Calcs_nonneg_correction!F28</f>
        <v>5.2072252413021305</v>
      </c>
      <c r="F29" s="16">
        <f>Rate_Calcs_LinRegSlopes!G28</f>
        <v>9.3480301292058634</v>
      </c>
      <c r="H29">
        <f t="shared" si="2"/>
        <v>0.68584760048095106</v>
      </c>
      <c r="I29">
        <f t="shared" si="3"/>
        <v>0.68584760048095106</v>
      </c>
      <c r="J29">
        <f t="shared" si="4"/>
        <v>4.1408048879037329</v>
      </c>
      <c r="K29">
        <f t="shared" si="5"/>
        <v>4.1408048879037329</v>
      </c>
      <c r="M29">
        <f t="shared" si="6"/>
        <v>7.9177227933790603E-2</v>
      </c>
      <c r="N29">
        <f t="shared" si="7"/>
        <v>7.9177227933790603E-2</v>
      </c>
      <c r="O29">
        <f t="shared" si="8"/>
        <v>0.79520372098754732</v>
      </c>
      <c r="P29">
        <f t="shared" si="9"/>
        <v>0.79520372098754732</v>
      </c>
    </row>
    <row r="30" spans="1:16" x14ac:dyDescent="0.2">
      <c r="A30" s="69"/>
      <c r="B30" t="s">
        <v>56</v>
      </c>
      <c r="C30" s="16">
        <f>Rate_Calculations_include_0hr!I29</f>
        <v>9.054582858796504</v>
      </c>
      <c r="D30" s="8">
        <f>Rate_Calculations_exclude_0hr!F29</f>
        <v>6.5727958998021725</v>
      </c>
      <c r="E30" s="16">
        <f>Rate_Calcs_nonneg_correction!F29</f>
        <v>6.5727958998021725</v>
      </c>
      <c r="F30" s="16">
        <f>Rate_Calcs_LinRegSlopes!G29</f>
        <v>9.5472452824182081</v>
      </c>
      <c r="H30">
        <f t="shared" si="2"/>
        <v>0.49266242362170409</v>
      </c>
      <c r="I30">
        <f t="shared" si="3"/>
        <v>0.49266242362170409</v>
      </c>
      <c r="J30">
        <f t="shared" si="4"/>
        <v>2.9744493826160356</v>
      </c>
      <c r="K30">
        <f t="shared" si="5"/>
        <v>2.9744493826160356</v>
      </c>
      <c r="M30">
        <f t="shared" si="6"/>
        <v>5.4410283864494521E-2</v>
      </c>
      <c r="N30">
        <f t="shared" si="7"/>
        <v>5.4410283864494521E-2</v>
      </c>
      <c r="O30">
        <f t="shared" si="8"/>
        <v>0.45253944104753968</v>
      </c>
      <c r="P30">
        <f t="shared" si="9"/>
        <v>0.45253944104753968</v>
      </c>
    </row>
    <row r="31" spans="1:16" x14ac:dyDescent="0.2">
      <c r="A31" s="69"/>
      <c r="B31" t="s">
        <v>57</v>
      </c>
      <c r="C31" s="16">
        <f>Rate_Calculations_include_0hr!I30</f>
        <v>8.4484335190809432</v>
      </c>
      <c r="D31" s="8">
        <f>Rate_Calculations_exclude_0hr!F30</f>
        <v>5.6596029986536633</v>
      </c>
      <c r="E31" s="16">
        <f>Rate_Calcs_nonneg_correction!F30</f>
        <v>5.6596029986536633</v>
      </c>
      <c r="F31" s="16">
        <f>Rate_Calcs_LinRegSlopes!G30</f>
        <v>9.0020475181732049</v>
      </c>
      <c r="H31">
        <f t="shared" si="2"/>
        <v>0.55361399909226172</v>
      </c>
      <c r="I31">
        <f t="shared" si="3"/>
        <v>0.55361399909226172</v>
      </c>
      <c r="J31">
        <f t="shared" si="4"/>
        <v>3.3424445195195416</v>
      </c>
      <c r="K31">
        <f t="shared" si="5"/>
        <v>3.3424445195195416</v>
      </c>
      <c r="M31">
        <f t="shared" si="6"/>
        <v>6.5528597442580841E-2</v>
      </c>
      <c r="N31">
        <f t="shared" si="7"/>
        <v>6.5528597442580841E-2</v>
      </c>
      <c r="O31">
        <f t="shared" si="8"/>
        <v>0.59057932514253386</v>
      </c>
      <c r="P31">
        <f t="shared" si="9"/>
        <v>0.59057932514253386</v>
      </c>
    </row>
    <row r="32" spans="1:16" x14ac:dyDescent="0.2">
      <c r="A32" s="69"/>
      <c r="B32" t="s">
        <v>58</v>
      </c>
      <c r="C32" s="16">
        <f>Rate_Calculations_include_0hr!I31</f>
        <v>9.3840898930588654</v>
      </c>
      <c r="D32" s="8">
        <f>Rate_Calculations_exclude_0hr!F31</f>
        <v>7.3127321043669218</v>
      </c>
      <c r="E32" s="16">
        <f>Rate_Calcs_nonneg_correction!F31</f>
        <v>7.3127321043669218</v>
      </c>
      <c r="F32" s="16">
        <f>Rate_Calcs_LinRegSlopes!G31</f>
        <v>9.7952775434195463</v>
      </c>
      <c r="H32">
        <f t="shared" si="2"/>
        <v>0.41118765036068083</v>
      </c>
      <c r="I32">
        <f t="shared" si="3"/>
        <v>0.41118765036068083</v>
      </c>
      <c r="J32">
        <f t="shared" si="4"/>
        <v>2.4825454390526245</v>
      </c>
      <c r="K32">
        <f t="shared" si="5"/>
        <v>2.4825454390526245</v>
      </c>
      <c r="M32">
        <f t="shared" si="6"/>
        <v>4.3817531060185627E-2</v>
      </c>
      <c r="N32">
        <f t="shared" si="7"/>
        <v>4.3817531060185627E-2</v>
      </c>
      <c r="O32">
        <f t="shared" si="8"/>
        <v>0.33948261793565915</v>
      </c>
      <c r="P32">
        <f t="shared" si="9"/>
        <v>0.33948261793565915</v>
      </c>
    </row>
    <row r="33" spans="1:16" x14ac:dyDescent="0.2">
      <c r="A33" s="69"/>
      <c r="B33" t="s">
        <v>59</v>
      </c>
      <c r="C33" s="16">
        <f>Rate_Calculations_include_0hr!I32</f>
        <v>5.3718898355333016</v>
      </c>
      <c r="D33" s="8">
        <f>Rate_Calculations_exclude_0hr!F32</f>
        <v>3.4788222313052897</v>
      </c>
      <c r="E33" s="16">
        <f>Rate_Calcs_nonneg_correction!F32</f>
        <v>3.4788222313052897</v>
      </c>
      <c r="F33" s="16">
        <f>Rate_Calcs_LinRegSlopes!G32</f>
        <v>5.7476848934445703</v>
      </c>
      <c r="H33">
        <f t="shared" si="2"/>
        <v>0.37579505791126877</v>
      </c>
      <c r="I33">
        <f t="shared" si="3"/>
        <v>0.37579505791126877</v>
      </c>
      <c r="J33">
        <f t="shared" si="4"/>
        <v>2.2688626621392807</v>
      </c>
      <c r="K33">
        <f t="shared" si="5"/>
        <v>2.2688626621392807</v>
      </c>
      <c r="M33">
        <f t="shared" si="6"/>
        <v>6.99558385254863E-2</v>
      </c>
      <c r="N33">
        <f t="shared" si="7"/>
        <v>6.99558385254863E-2</v>
      </c>
      <c r="O33">
        <f t="shared" si="8"/>
        <v>0.65219275699752566</v>
      </c>
      <c r="P33">
        <f t="shared" si="9"/>
        <v>0.65219275699752566</v>
      </c>
    </row>
    <row r="34" spans="1:16" x14ac:dyDescent="0.2">
      <c r="A34" s="69"/>
      <c r="B34" t="s">
        <v>60</v>
      </c>
      <c r="C34" s="16">
        <f>Rate_Calculations_include_0hr!I33</f>
        <v>8.3103112653248772</v>
      </c>
      <c r="D34" s="8">
        <f>Rate_Calculations_exclude_0hr!F33</f>
        <v>6.5883678713897114</v>
      </c>
      <c r="E34" s="16">
        <f>Rate_Calcs_nonneg_correction!F33</f>
        <v>6.5883678713897114</v>
      </c>
      <c r="F34" s="16">
        <f>Rate_Calcs_LinRegSlopes!G33</f>
        <v>8.652136256676771</v>
      </c>
      <c r="H34">
        <f t="shared" si="2"/>
        <v>0.34182499135189381</v>
      </c>
      <c r="I34">
        <f t="shared" si="3"/>
        <v>0.34182499135189381</v>
      </c>
      <c r="J34">
        <f t="shared" si="4"/>
        <v>2.0637683852870596</v>
      </c>
      <c r="K34">
        <f t="shared" si="5"/>
        <v>2.0637683852870596</v>
      </c>
      <c r="M34">
        <f t="shared" si="6"/>
        <v>4.1132633957788434E-2</v>
      </c>
      <c r="N34">
        <f t="shared" si="7"/>
        <v>4.1132633957788434E-2</v>
      </c>
      <c r="O34">
        <f t="shared" si="8"/>
        <v>0.31324425496169822</v>
      </c>
      <c r="P34">
        <f t="shared" si="9"/>
        <v>0.31324425496169822</v>
      </c>
    </row>
    <row r="35" spans="1:16" x14ac:dyDescent="0.2">
      <c r="A35" s="69"/>
      <c r="B35" t="s">
        <v>61</v>
      </c>
      <c r="C35" s="16">
        <f>Rate_Calculations_include_0hr!I34</f>
        <v>8.8837592258144458</v>
      </c>
      <c r="D35" s="8">
        <f>Rate_Calculations_exclude_0hr!F34</f>
        <v>7.4547269277662283</v>
      </c>
      <c r="E35" s="16">
        <f>Rate_Calcs_nonneg_correction!F34</f>
        <v>7.4547269277662283</v>
      </c>
      <c r="F35" s="16">
        <f>Rate_Calcs_LinRegSlopes!G34</f>
        <v>9.1674380939133489</v>
      </c>
      <c r="H35">
        <f t="shared" si="2"/>
        <v>0.28367886809890308</v>
      </c>
      <c r="I35">
        <f t="shared" si="3"/>
        <v>0.28367886809890308</v>
      </c>
      <c r="J35">
        <f t="shared" si="4"/>
        <v>1.7127111661471206</v>
      </c>
      <c r="K35">
        <f t="shared" si="5"/>
        <v>1.7127111661471206</v>
      </c>
      <c r="M35">
        <f t="shared" si="6"/>
        <v>3.1932300379617272E-2</v>
      </c>
      <c r="N35">
        <f t="shared" si="7"/>
        <v>3.1932300379617272E-2</v>
      </c>
      <c r="O35">
        <f t="shared" si="8"/>
        <v>0.22974834393569477</v>
      </c>
      <c r="P35">
        <f t="shared" si="9"/>
        <v>0.22974834393569477</v>
      </c>
    </row>
    <row r="36" spans="1:16" x14ac:dyDescent="0.2">
      <c r="A36" s="69"/>
      <c r="B36" t="s">
        <v>62</v>
      </c>
      <c r="C36" s="16">
        <f>Rate_Calculations_include_0hr!I35</f>
        <v>8.3880979097695239</v>
      </c>
      <c r="D36" s="8">
        <f>Rate_Calculations_exclude_0hr!F35</f>
        <v>7.0632561552006745</v>
      </c>
      <c r="E36" s="16">
        <f>Rate_Calcs_nonneg_correction!F35</f>
        <v>7.0632561552006745</v>
      </c>
      <c r="F36" s="16">
        <f>Rate_Calcs_LinRegSlopes!G35</f>
        <v>8.6510937915697923</v>
      </c>
      <c r="H36">
        <f t="shared" si="2"/>
        <v>0.26299588180026845</v>
      </c>
      <c r="I36">
        <f t="shared" si="3"/>
        <v>0.26299588180026845</v>
      </c>
      <c r="J36">
        <f t="shared" si="4"/>
        <v>1.5878376363691178</v>
      </c>
      <c r="K36">
        <f t="shared" si="5"/>
        <v>1.5878376363691178</v>
      </c>
      <c r="M36">
        <f t="shared" si="6"/>
        <v>3.1353458749445458E-2</v>
      </c>
      <c r="N36">
        <f t="shared" si="7"/>
        <v>3.1353458749445458E-2</v>
      </c>
      <c r="O36">
        <f t="shared" si="8"/>
        <v>0.22480249922693135</v>
      </c>
      <c r="P36">
        <f t="shared" si="9"/>
        <v>0.22480249922693135</v>
      </c>
    </row>
    <row r="37" spans="1:16" x14ac:dyDescent="0.2">
      <c r="A37" s="69"/>
      <c r="B37" t="s">
        <v>63</v>
      </c>
      <c r="C37" s="16">
        <f>Rate_Calculations_include_0hr!I36</f>
        <v>8.800331403750576</v>
      </c>
      <c r="D37" s="8">
        <f>Rate_Calculations_exclude_0hr!F36</f>
        <v>7.4609064787819479</v>
      </c>
      <c r="E37" s="16">
        <f>Rate_Calcs_nonneg_correction!F36</f>
        <v>7.4609064787819479</v>
      </c>
      <c r="F37" s="16">
        <f>Rate_Calcs_LinRegSlopes!G36</f>
        <v>9.0662222077145724</v>
      </c>
      <c r="H37">
        <f t="shared" si="2"/>
        <v>0.26589080396399645</v>
      </c>
      <c r="I37">
        <f t="shared" si="3"/>
        <v>0.26589080396399645</v>
      </c>
      <c r="J37">
        <f t="shared" si="4"/>
        <v>1.6053157289326245</v>
      </c>
      <c r="K37">
        <f t="shared" si="5"/>
        <v>1.6053157289326245</v>
      </c>
      <c r="M37">
        <f t="shared" si="6"/>
        <v>3.0213726252476987E-2</v>
      </c>
      <c r="N37">
        <f t="shared" si="7"/>
        <v>3.0213726252476987E-2</v>
      </c>
      <c r="O37">
        <f t="shared" si="8"/>
        <v>0.2151636310544808</v>
      </c>
      <c r="P37">
        <f t="shared" si="9"/>
        <v>0.2151636310544808</v>
      </c>
    </row>
    <row r="38" spans="1:16" x14ac:dyDescent="0.2">
      <c r="A38" s="69"/>
      <c r="B38" t="s">
        <v>64</v>
      </c>
      <c r="C38" s="16">
        <f>Rate_Calculations_include_0hr!I37</f>
        <v>8.829554097854313</v>
      </c>
      <c r="D38" s="8">
        <f>Rate_Calculations_exclude_0hr!F37</f>
        <v>7.8994440960998276</v>
      </c>
      <c r="E38" s="16">
        <f>Rate_Calcs_nonneg_correction!F37</f>
        <v>7.8994440960998276</v>
      </c>
      <c r="F38" s="16">
        <f>Rate_Calcs_LinRegSlopes!G37</f>
        <v>9.0141913190462724</v>
      </c>
      <c r="H38">
        <f t="shared" si="2"/>
        <v>0.18463722119195936</v>
      </c>
      <c r="I38">
        <f t="shared" si="3"/>
        <v>0.18463722119195936</v>
      </c>
      <c r="J38">
        <f t="shared" si="4"/>
        <v>1.1147472229464448</v>
      </c>
      <c r="K38">
        <f t="shared" si="5"/>
        <v>1.1147472229464448</v>
      </c>
      <c r="M38">
        <f t="shared" si="6"/>
        <v>2.0911273564406654E-2</v>
      </c>
      <c r="N38">
        <f t="shared" si="7"/>
        <v>2.0911273564406654E-2</v>
      </c>
      <c r="O38">
        <f t="shared" si="8"/>
        <v>0.14111717348526159</v>
      </c>
      <c r="P38">
        <f t="shared" si="9"/>
        <v>0.14111717348526159</v>
      </c>
    </row>
    <row r="39" spans="1:16" x14ac:dyDescent="0.2">
      <c r="A39" s="69"/>
      <c r="B39" t="s">
        <v>65</v>
      </c>
      <c r="C39" s="16">
        <f>Rate_Calculations_include_0hr!I38</f>
        <v>8.7315362761311217</v>
      </c>
      <c r="D39" s="8">
        <f>Rate_Calculations_exclude_0hr!F38</f>
        <v>7.039057522787453</v>
      </c>
      <c r="E39" s="16">
        <f>Rate_Calcs_nonneg_correction!F38</f>
        <v>7.039057522787453</v>
      </c>
      <c r="F39" s="16">
        <f>Rate_Calcs_LinRegSlopes!G38</f>
        <v>9.0675122073159677</v>
      </c>
      <c r="H39">
        <f t="shared" si="2"/>
        <v>0.33597593118484603</v>
      </c>
      <c r="I39">
        <f t="shared" si="3"/>
        <v>0.33597593118484603</v>
      </c>
      <c r="J39">
        <f t="shared" si="4"/>
        <v>2.0284546845285147</v>
      </c>
      <c r="K39">
        <f t="shared" si="5"/>
        <v>2.0284546845285147</v>
      </c>
      <c r="M39">
        <f t="shared" si="6"/>
        <v>3.8478444177490662E-2</v>
      </c>
      <c r="N39">
        <f t="shared" si="7"/>
        <v>3.8478444177490662E-2</v>
      </c>
      <c r="O39">
        <f t="shared" si="8"/>
        <v>0.28817134651362397</v>
      </c>
      <c r="P39">
        <f t="shared" si="9"/>
        <v>0.28817134651362397</v>
      </c>
    </row>
    <row r="40" spans="1:16" x14ac:dyDescent="0.2">
      <c r="A40" s="69"/>
      <c r="B40" t="s">
        <v>66</v>
      </c>
      <c r="C40" s="16">
        <f>Rate_Calculations_include_0hr!I39</f>
        <v>9.1571611641977722</v>
      </c>
      <c r="D40" s="8">
        <f>Rate_Calculations_exclude_0hr!F39</f>
        <v>6.7368402294783021</v>
      </c>
      <c r="E40" s="16">
        <f>Rate_Calcs_nonneg_correction!F39</f>
        <v>6.7368402294783021</v>
      </c>
      <c r="F40" s="16">
        <f>Rate_Calcs_LinRegSlopes!G39</f>
        <v>9.637621895655732</v>
      </c>
      <c r="H40">
        <f t="shared" si="2"/>
        <v>0.48046073145795987</v>
      </c>
      <c r="I40">
        <f t="shared" si="3"/>
        <v>0.48046073145795987</v>
      </c>
      <c r="J40">
        <f t="shared" si="4"/>
        <v>2.9007816661774299</v>
      </c>
      <c r="K40">
        <f t="shared" si="5"/>
        <v>2.9007816661774299</v>
      </c>
      <c r="M40">
        <f t="shared" si="6"/>
        <v>5.2468305716453056E-2</v>
      </c>
      <c r="N40">
        <f t="shared" si="7"/>
        <v>5.2468305716453056E-2</v>
      </c>
      <c r="O40">
        <f t="shared" si="8"/>
        <v>0.43058489846389975</v>
      </c>
      <c r="P40">
        <f t="shared" si="9"/>
        <v>0.43058489846389975</v>
      </c>
    </row>
    <row r="41" spans="1:16" x14ac:dyDescent="0.2">
      <c r="A41" s="69"/>
      <c r="B41" t="s">
        <v>67</v>
      </c>
      <c r="C41" s="16">
        <f>Rate_Calculations_include_0hr!I40</f>
        <v>9.8092677481857642</v>
      </c>
      <c r="D41" s="8">
        <f>Rate_Calculations_exclude_0hr!F40</f>
        <v>6.9967834203249026</v>
      </c>
      <c r="E41" s="16">
        <f>Rate_Calcs_nonneg_correction!F40</f>
        <v>6.9967834203249026</v>
      </c>
      <c r="F41" s="16">
        <f>Rate_Calcs_LinRegSlopes!G40</f>
        <v>10.367577292177996</v>
      </c>
      <c r="H41">
        <f t="shared" si="2"/>
        <v>0.55830954399223209</v>
      </c>
      <c r="I41">
        <f t="shared" si="3"/>
        <v>0.55830954399223209</v>
      </c>
      <c r="J41">
        <f t="shared" si="4"/>
        <v>3.3707938718530936</v>
      </c>
      <c r="K41">
        <f t="shared" si="5"/>
        <v>3.3707938718530936</v>
      </c>
      <c r="M41">
        <f t="shared" si="6"/>
        <v>5.6916536312865161E-2</v>
      </c>
      <c r="N41">
        <f t="shared" si="7"/>
        <v>5.6916536312865161E-2</v>
      </c>
      <c r="O41">
        <f t="shared" si="8"/>
        <v>0.48176335743954862</v>
      </c>
      <c r="P41">
        <f t="shared" si="9"/>
        <v>0.48176335743954862</v>
      </c>
    </row>
    <row r="42" spans="1:16" x14ac:dyDescent="0.2">
      <c r="A42" s="69"/>
      <c r="B42" t="s">
        <v>68</v>
      </c>
      <c r="C42" s="16">
        <f>Rate_Calculations_include_0hr!I41</f>
        <v>9.5399722038439574</v>
      </c>
      <c r="D42" s="8">
        <f>Rate_Calculations_exclude_0hr!F41</f>
        <v>6.4954885844726133</v>
      </c>
      <c r="E42" s="16">
        <f>Rate_Calcs_nonneg_correction!F41</f>
        <v>6.4954885844726133</v>
      </c>
      <c r="F42" s="16">
        <f>Rate_Calcs_LinRegSlopes!G41</f>
        <v>10.144336197763828</v>
      </c>
      <c r="H42">
        <f t="shared" si="2"/>
        <v>0.60436399391987017</v>
      </c>
      <c r="I42">
        <f t="shared" si="3"/>
        <v>0.60436399391987017</v>
      </c>
      <c r="J42">
        <f t="shared" si="4"/>
        <v>3.6488476132912142</v>
      </c>
      <c r="K42">
        <f t="shared" si="5"/>
        <v>3.6488476132912142</v>
      </c>
      <c r="M42">
        <f t="shared" si="6"/>
        <v>6.3350708053043672E-2</v>
      </c>
      <c r="N42">
        <f t="shared" si="7"/>
        <v>6.3350708053043672E-2</v>
      </c>
      <c r="O42">
        <f t="shared" si="8"/>
        <v>0.56175106242411699</v>
      </c>
      <c r="P42">
        <f t="shared" si="9"/>
        <v>0.56175106242411699</v>
      </c>
    </row>
    <row r="43" spans="1:16" x14ac:dyDescent="0.2">
      <c r="A43" s="69"/>
      <c r="B43" t="s">
        <v>69</v>
      </c>
      <c r="C43" s="16">
        <f>Rate_Calculations_include_0hr!I42</f>
        <v>9.9336388217350269</v>
      </c>
      <c r="D43" s="8">
        <f>Rate_Calculations_exclude_0hr!F42</f>
        <v>7.0154045526495237</v>
      </c>
      <c r="E43" s="16">
        <f>Rate_Calcs_nonneg_correction!F42</f>
        <v>7.0154045526495237</v>
      </c>
      <c r="F43" s="16">
        <f>Rate_Calcs_LinRegSlopes!G42</f>
        <v>10.512940909890958</v>
      </c>
      <c r="H43">
        <f t="shared" si="2"/>
        <v>0.57930208815593076</v>
      </c>
      <c r="I43">
        <f t="shared" si="3"/>
        <v>0.57930208815593076</v>
      </c>
      <c r="J43">
        <f t="shared" si="4"/>
        <v>3.497536357241434</v>
      </c>
      <c r="K43">
        <f t="shared" si="5"/>
        <v>3.497536357241434</v>
      </c>
      <c r="M43">
        <f t="shared" si="6"/>
        <v>5.8317208683730748E-2</v>
      </c>
      <c r="N43">
        <f t="shared" si="7"/>
        <v>5.8317208683730748E-2</v>
      </c>
      <c r="O43">
        <f t="shared" si="8"/>
        <v>0.49855091477518737</v>
      </c>
      <c r="P43">
        <f t="shared" si="9"/>
        <v>0.49855091477518737</v>
      </c>
    </row>
    <row r="44" spans="1:16" x14ac:dyDescent="0.2">
      <c r="A44" s="69"/>
      <c r="B44" t="s">
        <v>70</v>
      </c>
      <c r="C44" s="16">
        <f>Rate_Calculations_include_0hr!I43</f>
        <v>10.077191602012062</v>
      </c>
      <c r="D44" s="8">
        <f>Rate_Calculations_exclude_0hr!F43</f>
        <v>6.7280544585390398</v>
      </c>
      <c r="E44" s="16">
        <f>Rate_Calcs_nonneg_correction!F43</f>
        <v>6.7280544585390398</v>
      </c>
      <c r="F44" s="16">
        <f>Rate_Calcs_LinRegSlopes!G43</f>
        <v>10.742032722304476</v>
      </c>
      <c r="H44">
        <f t="shared" si="2"/>
        <v>0.66484112029241338</v>
      </c>
      <c r="I44">
        <f t="shared" si="3"/>
        <v>0.66484112029241338</v>
      </c>
      <c r="J44">
        <f t="shared" si="4"/>
        <v>4.013978263765436</v>
      </c>
      <c r="K44">
        <f t="shared" si="5"/>
        <v>4.013978263765436</v>
      </c>
      <c r="M44">
        <f t="shared" si="6"/>
        <v>6.5974841657239894E-2</v>
      </c>
      <c r="N44">
        <f t="shared" si="7"/>
        <v>6.5974841657239894E-2</v>
      </c>
      <c r="O44">
        <f t="shared" si="8"/>
        <v>0.59660311736493421</v>
      </c>
      <c r="P44">
        <f t="shared" si="9"/>
        <v>0.59660311736493421</v>
      </c>
    </row>
    <row r="45" spans="1:16" x14ac:dyDescent="0.2">
      <c r="A45" s="69"/>
      <c r="B45" t="s">
        <v>71</v>
      </c>
      <c r="C45" s="16">
        <f>Rate_Calculations_include_0hr!I44</f>
        <v>9.4096358128740167</v>
      </c>
      <c r="D45" s="8">
        <f>Rate_Calculations_exclude_0hr!F44</f>
        <v>6.9238952285598589</v>
      </c>
      <c r="E45" s="16">
        <f>Rate_Calcs_nonneg_correction!F44</f>
        <v>6.9238952285598589</v>
      </c>
      <c r="F45" s="16">
        <f>Rate_Calcs_LinRegSlopes!G44</f>
        <v>9.9030830752688868</v>
      </c>
      <c r="H45">
        <f t="shared" si="2"/>
        <v>0.49344726239487002</v>
      </c>
      <c r="I45">
        <f t="shared" si="3"/>
        <v>0.49344726239487002</v>
      </c>
      <c r="J45">
        <f t="shared" si="4"/>
        <v>2.9791878467090278</v>
      </c>
      <c r="K45">
        <f t="shared" si="5"/>
        <v>2.9791878467090278</v>
      </c>
      <c r="M45">
        <f t="shared" si="6"/>
        <v>5.2440633432353292E-2</v>
      </c>
      <c r="N45">
        <f t="shared" si="7"/>
        <v>5.2440633432353292E-2</v>
      </c>
      <c r="O45">
        <f t="shared" si="8"/>
        <v>0.43027627489514836</v>
      </c>
      <c r="P45">
        <f t="shared" si="9"/>
        <v>0.43027627489514836</v>
      </c>
    </row>
    <row r="46" spans="1:16" x14ac:dyDescent="0.2">
      <c r="A46" s="69"/>
      <c r="B46" t="s">
        <v>72</v>
      </c>
      <c r="C46" s="16">
        <f>Rate_Calculations_include_0hr!I45</f>
        <v>9.4024608120489468</v>
      </c>
      <c r="D46" s="8">
        <f>Rate_Calculations_exclude_0hr!F45</f>
        <v>6.8842715681098605</v>
      </c>
      <c r="E46" s="16">
        <f>Rate_Calcs_nonneg_correction!F45</f>
        <v>6.8842715681098605</v>
      </c>
      <c r="F46" s="16">
        <f>Rate_Calcs_LinRegSlopes!G45</f>
        <v>9.902349495709311</v>
      </c>
      <c r="H46">
        <f t="shared" si="2"/>
        <v>0.49988868366036421</v>
      </c>
      <c r="I46">
        <f t="shared" si="3"/>
        <v>0.49988868366036421</v>
      </c>
      <c r="J46">
        <f t="shared" si="4"/>
        <v>3.0180779275994505</v>
      </c>
      <c r="K46">
        <f t="shared" si="5"/>
        <v>3.0180779275994505</v>
      </c>
      <c r="M46">
        <f t="shared" si="6"/>
        <v>5.3165729020616941E-2</v>
      </c>
      <c r="N46">
        <f t="shared" si="7"/>
        <v>5.3165729020616941E-2</v>
      </c>
      <c r="O46">
        <f t="shared" si="8"/>
        <v>0.4384019278931629</v>
      </c>
      <c r="P46">
        <f t="shared" si="9"/>
        <v>0.4384019278931629</v>
      </c>
    </row>
    <row r="47" spans="1:16" x14ac:dyDescent="0.2">
      <c r="A47" s="69"/>
      <c r="B47" t="s">
        <v>73</v>
      </c>
      <c r="C47" s="16">
        <f>Rate_Calculations_include_0hr!I46</f>
        <v>9.8683736349759279</v>
      </c>
      <c r="D47" s="8">
        <f>Rate_Calculations_exclude_0hr!F46</f>
        <v>6.4420905696537591</v>
      </c>
      <c r="E47" s="16">
        <f>Rate_Calcs_nonneg_correction!F46</f>
        <v>6.4420905696537591</v>
      </c>
      <c r="F47" s="16">
        <f>Rate_Calcs_LinRegSlopes!G46</f>
        <v>10.548529082186283</v>
      </c>
      <c r="H47">
        <f t="shared" si="2"/>
        <v>0.68015544721035504</v>
      </c>
      <c r="I47">
        <f t="shared" si="3"/>
        <v>0.68015544721035504</v>
      </c>
      <c r="J47">
        <f t="shared" si="4"/>
        <v>4.1064385125325238</v>
      </c>
      <c r="K47">
        <f t="shared" si="5"/>
        <v>4.1064385125325238</v>
      </c>
      <c r="M47">
        <f t="shared" si="6"/>
        <v>6.8922749823711368E-2</v>
      </c>
      <c r="N47">
        <f t="shared" si="7"/>
        <v>6.8922749823711368E-2</v>
      </c>
      <c r="O47">
        <f t="shared" si="8"/>
        <v>0.63743880470671976</v>
      </c>
      <c r="P47">
        <f t="shared" si="9"/>
        <v>0.63743880470671976</v>
      </c>
    </row>
    <row r="48" spans="1:16" x14ac:dyDescent="0.2">
      <c r="A48" s="69"/>
      <c r="B48" t="s">
        <v>74</v>
      </c>
      <c r="C48" s="16">
        <f>Rate_Calculations_include_0hr!I47</f>
        <v>9.7159547093629151</v>
      </c>
      <c r="D48" s="8">
        <f>Rate_Calculations_exclude_0hr!F47</f>
        <v>6.3831862313973371</v>
      </c>
      <c r="E48" s="16">
        <f>Rate_Calcs_nonneg_correction!F47</f>
        <v>6.3831862313973371</v>
      </c>
      <c r="F48" s="16">
        <f>Rate_Calcs_LinRegSlopes!G47</f>
        <v>10.377546466775438</v>
      </c>
      <c r="H48">
        <f t="shared" si="2"/>
        <v>0.66159175741252341</v>
      </c>
      <c r="I48">
        <f t="shared" si="3"/>
        <v>0.66159175741252341</v>
      </c>
      <c r="J48">
        <f t="shared" si="4"/>
        <v>3.9943602353781014</v>
      </c>
      <c r="K48">
        <f t="shared" si="5"/>
        <v>3.9943602353781014</v>
      </c>
      <c r="M48">
        <f t="shared" si="6"/>
        <v>6.809333485004529E-2</v>
      </c>
      <c r="N48">
        <f t="shared" si="7"/>
        <v>6.809333485004529E-2</v>
      </c>
      <c r="O48">
        <f t="shared" si="8"/>
        <v>0.62576276025456024</v>
      </c>
      <c r="P48">
        <f t="shared" si="9"/>
        <v>0.62576276025456024</v>
      </c>
    </row>
    <row r="49" spans="1:16" x14ac:dyDescent="0.2">
      <c r="A49" s="69"/>
      <c r="B49" t="s">
        <v>75</v>
      </c>
      <c r="C49" s="16">
        <f>Rate_Calculations_include_0hr!I48</f>
        <v>11.250102643667827</v>
      </c>
      <c r="D49" s="8">
        <f>Rate_Calculations_exclude_0hr!F48</f>
        <v>7.0426337851657843</v>
      </c>
      <c r="E49" s="16">
        <f>Rate_Calcs_nonneg_correction!F48</f>
        <v>7.0426337851657843</v>
      </c>
      <c r="F49" s="16">
        <f>Rate_Calcs_LinRegSlopes!G48</f>
        <v>12.085332193742675</v>
      </c>
      <c r="H49">
        <f t="shared" si="2"/>
        <v>0.83522955007484789</v>
      </c>
      <c r="I49">
        <f t="shared" si="3"/>
        <v>0.83522955007484789</v>
      </c>
      <c r="J49">
        <f t="shared" si="4"/>
        <v>5.0426984085768902</v>
      </c>
      <c r="K49">
        <f t="shared" si="5"/>
        <v>5.0426984085768902</v>
      </c>
      <c r="M49">
        <f t="shared" si="6"/>
        <v>7.4241949298565799E-2</v>
      </c>
      <c r="N49">
        <f t="shared" si="7"/>
        <v>7.4241949298565799E-2</v>
      </c>
      <c r="O49">
        <f t="shared" si="8"/>
        <v>0.71602451048903781</v>
      </c>
      <c r="P49">
        <f t="shared" si="9"/>
        <v>0.71602451048903781</v>
      </c>
    </row>
    <row r="50" spans="1:16" x14ac:dyDescent="0.2">
      <c r="A50" s="69"/>
      <c r="B50" t="s">
        <v>76</v>
      </c>
      <c r="C50" s="16">
        <f>Rate_Calculations_include_0hr!I49</f>
        <v>11.99953551029971</v>
      </c>
      <c r="D50" s="8">
        <f>Rate_Calculations_exclude_0hr!F49</f>
        <v>7.5006980635821003</v>
      </c>
      <c r="E50" s="16">
        <f>Rate_Calcs_nonneg_correction!F49</f>
        <v>7.5006980635821003</v>
      </c>
      <c r="F50" s="16">
        <f>Rate_Calcs_LinRegSlopes!G49</f>
        <v>12.892604978630747</v>
      </c>
      <c r="H50">
        <f t="shared" si="2"/>
        <v>0.89306946833103673</v>
      </c>
      <c r="I50">
        <f t="shared" si="3"/>
        <v>0.89306946833103673</v>
      </c>
      <c r="J50">
        <f t="shared" si="4"/>
        <v>5.3919069150486463</v>
      </c>
      <c r="K50">
        <f t="shared" si="5"/>
        <v>5.3919069150486463</v>
      </c>
      <c r="M50">
        <f t="shared" si="6"/>
        <v>7.4425336511107235E-2</v>
      </c>
      <c r="N50">
        <f t="shared" si="7"/>
        <v>7.4425336511107235E-2</v>
      </c>
      <c r="O50">
        <f t="shared" si="8"/>
        <v>0.71885401456536424</v>
      </c>
      <c r="P50">
        <f t="shared" si="9"/>
        <v>0.71885401456536424</v>
      </c>
    </row>
    <row r="51" spans="1:16" x14ac:dyDescent="0.2">
      <c r="A51" s="69"/>
      <c r="B51" t="s">
        <v>77</v>
      </c>
      <c r="C51" s="16">
        <f>Rate_Calculations_include_0hr!I50</f>
        <v>11.93244483613436</v>
      </c>
      <c r="D51" s="8">
        <f>Rate_Calculations_exclude_0hr!F50</f>
        <v>7.7777947672537167</v>
      </c>
      <c r="E51" s="16">
        <f>Rate_Calcs_nonneg_correction!F50</f>
        <v>7.7777947672537167</v>
      </c>
      <c r="F51" s="16">
        <f>Rate_Calcs_LinRegSlopes!G50</f>
        <v>12.757189266681383</v>
      </c>
      <c r="H51">
        <f t="shared" si="2"/>
        <v>0.82474443054702284</v>
      </c>
      <c r="I51">
        <f t="shared" si="3"/>
        <v>0.82474443054702284</v>
      </c>
      <c r="J51">
        <f t="shared" si="4"/>
        <v>4.9793944994276664</v>
      </c>
      <c r="K51">
        <f t="shared" si="5"/>
        <v>4.9793944994276664</v>
      </c>
      <c r="M51">
        <f t="shared" si="6"/>
        <v>6.9117807949088103E-2</v>
      </c>
      <c r="N51">
        <f t="shared" si="7"/>
        <v>6.9117807949088103E-2</v>
      </c>
      <c r="O51">
        <f t="shared" si="8"/>
        <v>0.64020646576996976</v>
      </c>
      <c r="P51">
        <f t="shared" si="9"/>
        <v>0.64020646576996976</v>
      </c>
    </row>
    <row r="52" spans="1:16" x14ac:dyDescent="0.2">
      <c r="A52" s="69"/>
      <c r="B52" t="s">
        <v>78</v>
      </c>
      <c r="C52" s="16">
        <f>Rate_Calculations_include_0hr!I51</f>
        <v>10.779288420834831</v>
      </c>
      <c r="D52" s="8">
        <f>Rate_Calculations_exclude_0hr!F51</f>
        <v>5.7528007062074069</v>
      </c>
      <c r="E52" s="16">
        <f>Rate_Calcs_nonneg_correction!F51</f>
        <v>5.7528007062074069</v>
      </c>
      <c r="F52" s="16">
        <f>Rate_Calcs_LinRegSlopes!G51</f>
        <v>11.777102359222409</v>
      </c>
      <c r="H52">
        <f t="shared" si="2"/>
        <v>0.99781393838757815</v>
      </c>
      <c r="I52">
        <f t="shared" si="3"/>
        <v>0.99781393838757815</v>
      </c>
      <c r="J52">
        <f t="shared" si="4"/>
        <v>6.0243016530150024</v>
      </c>
      <c r="K52">
        <f t="shared" si="5"/>
        <v>6.0243016530150024</v>
      </c>
      <c r="M52">
        <f t="shared" si="6"/>
        <v>9.2567700151611657E-2</v>
      </c>
      <c r="N52">
        <f t="shared" si="7"/>
        <v>9.2567700151611657E-2</v>
      </c>
      <c r="O52">
        <f t="shared" si="8"/>
        <v>1.0471945684672579</v>
      </c>
      <c r="P52">
        <f t="shared" si="9"/>
        <v>1.0471945684672579</v>
      </c>
    </row>
    <row r="53" spans="1:16" x14ac:dyDescent="0.2">
      <c r="A53" s="69"/>
      <c r="B53" t="s">
        <v>79</v>
      </c>
      <c r="C53" s="16">
        <f>Rate_Calculations_include_0hr!I52</f>
        <v>11.611238340394664</v>
      </c>
      <c r="D53" s="8">
        <f>Rate_Calculations_exclude_0hr!F52</f>
        <v>6.2771234535834193</v>
      </c>
      <c r="E53" s="16">
        <f>Rate_Calcs_nonneg_correction!F52</f>
        <v>6.2771234535834193</v>
      </c>
      <c r="F53" s="16">
        <f>Rate_Calcs_LinRegSlopes!G52</f>
        <v>12.6701197075036</v>
      </c>
      <c r="H53">
        <f t="shared" si="2"/>
        <v>1.0588813671089365</v>
      </c>
      <c r="I53">
        <f t="shared" si="3"/>
        <v>1.0588813671089365</v>
      </c>
      <c r="J53">
        <f t="shared" si="4"/>
        <v>6.392996253920181</v>
      </c>
      <c r="K53">
        <f t="shared" si="5"/>
        <v>6.392996253920181</v>
      </c>
      <c r="M53">
        <f t="shared" si="6"/>
        <v>9.1194525171803972E-2</v>
      </c>
      <c r="N53">
        <f t="shared" si="7"/>
        <v>9.1194525171803972E-2</v>
      </c>
      <c r="O53">
        <f t="shared" si="8"/>
        <v>1.0184595382253656</v>
      </c>
      <c r="P53">
        <f t="shared" si="9"/>
        <v>1.0184595382253656</v>
      </c>
    </row>
    <row r="54" spans="1:16" x14ac:dyDescent="0.2">
      <c r="A54" s="69"/>
      <c r="B54" t="s">
        <v>80</v>
      </c>
      <c r="C54" s="16">
        <f>Rate_Calculations_include_0hr!I53</f>
        <v>12.024735061804815</v>
      </c>
      <c r="D54" s="8">
        <f>Rate_Calculations_exclude_0hr!F53</f>
        <v>7.9196362162199367</v>
      </c>
      <c r="E54" s="16">
        <f>Rate_Calcs_nonneg_correction!F53</f>
        <v>7.9196362162199367</v>
      </c>
      <c r="F54" s="16">
        <f>Rate_Calcs_LinRegSlopes!G53</f>
        <v>12.839643021226127</v>
      </c>
      <c r="H54">
        <f t="shared" si="2"/>
        <v>0.814907959421312</v>
      </c>
      <c r="I54">
        <f t="shared" si="3"/>
        <v>0.814907959421312</v>
      </c>
      <c r="J54">
        <f t="shared" si="4"/>
        <v>4.9200068050061905</v>
      </c>
      <c r="K54">
        <f t="shared" si="5"/>
        <v>4.9200068050061905</v>
      </c>
      <c r="M54">
        <f t="shared" si="6"/>
        <v>6.7769306785791336E-2</v>
      </c>
      <c r="N54">
        <f t="shared" si="7"/>
        <v>6.7769306785791336E-2</v>
      </c>
      <c r="O54">
        <f t="shared" si="8"/>
        <v>0.62124151547891715</v>
      </c>
      <c r="P54">
        <f t="shared" si="9"/>
        <v>0.62124151547891715</v>
      </c>
    </row>
    <row r="55" spans="1:16" x14ac:dyDescent="0.2">
      <c r="A55" s="69"/>
      <c r="B55" t="s">
        <v>81</v>
      </c>
      <c r="C55" s="16">
        <f>Rate_Calculations_include_0hr!I54</f>
        <v>10.941563740958687</v>
      </c>
      <c r="D55" s="8">
        <f>Rate_Calculations_exclude_0hr!F54</f>
        <v>8.1940353574872145</v>
      </c>
      <c r="E55" s="16">
        <f>Rate_Calcs_nonneg_correction!F54</f>
        <v>8.1940353574872145</v>
      </c>
      <c r="F55" s="16">
        <f>Rate_Calcs_LinRegSlopes!G54</f>
        <v>11.486978804675109</v>
      </c>
      <c r="H55">
        <f t="shared" si="2"/>
        <v>0.54541506371642257</v>
      </c>
      <c r="I55">
        <f t="shared" si="3"/>
        <v>0.54541506371642257</v>
      </c>
      <c r="J55">
        <f t="shared" si="4"/>
        <v>3.2929434471878949</v>
      </c>
      <c r="K55">
        <f t="shared" si="5"/>
        <v>3.2929434471878949</v>
      </c>
      <c r="M55">
        <f t="shared" si="6"/>
        <v>4.9847999484270607E-2</v>
      </c>
      <c r="N55">
        <f t="shared" si="7"/>
        <v>4.9847999484270607E-2</v>
      </c>
      <c r="O55">
        <f t="shared" si="8"/>
        <v>0.40187078814335381</v>
      </c>
      <c r="P55">
        <f t="shared" si="9"/>
        <v>0.40187078814335381</v>
      </c>
    </row>
    <row r="56" spans="1:16" x14ac:dyDescent="0.2">
      <c r="A56" s="69"/>
      <c r="B56" t="s">
        <v>82</v>
      </c>
      <c r="C56" s="16">
        <f>Rate_Calculations_include_0hr!I55</f>
        <v>9.3988727059846067</v>
      </c>
      <c r="D56" s="8">
        <f>Rate_Calculations_exclude_0hr!F55</f>
        <v>6.6872969379065825</v>
      </c>
      <c r="E56" s="16">
        <f>Rate_Calcs_nonneg_correction!F55</f>
        <v>6.6872969379065825</v>
      </c>
      <c r="F56" s="16">
        <f>Rate_Calcs_LinRegSlopes!G55</f>
        <v>9.9371507740894263</v>
      </c>
      <c r="H56">
        <f t="shared" si="2"/>
        <v>0.5382780681048196</v>
      </c>
      <c r="I56">
        <f t="shared" si="3"/>
        <v>0.5382780681048196</v>
      </c>
      <c r="J56">
        <f t="shared" si="4"/>
        <v>3.2498538361828437</v>
      </c>
      <c r="K56">
        <f t="shared" si="5"/>
        <v>3.2498538361828437</v>
      </c>
      <c r="M56">
        <f t="shared" si="6"/>
        <v>5.7270492424275329E-2</v>
      </c>
      <c r="N56">
        <f t="shared" si="7"/>
        <v>5.7270492424275329E-2</v>
      </c>
      <c r="O56">
        <f t="shared" si="8"/>
        <v>0.48597420846698497</v>
      </c>
      <c r="P56">
        <f t="shared" si="9"/>
        <v>0.48597420846698497</v>
      </c>
    </row>
    <row r="57" spans="1:16" x14ac:dyDescent="0.2">
      <c r="A57" s="69"/>
      <c r="B57" t="s">
        <v>83</v>
      </c>
      <c r="C57" s="16">
        <f>Rate_Calculations_include_0hr!I56</f>
        <v>9.4161263553750079</v>
      </c>
      <c r="D57" s="8">
        <f>Rate_Calculations_exclude_0hr!F56</f>
        <v>6.6257276663061546</v>
      </c>
      <c r="E57" s="16">
        <f>Rate_Calcs_nonneg_correction!F56</f>
        <v>6.6257276663061546</v>
      </c>
      <c r="F57" s="16">
        <f>Rate_Calcs_LinRegSlopes!G56</f>
        <v>9.97005165345319</v>
      </c>
      <c r="H57">
        <f t="shared" si="2"/>
        <v>0.55392529807818214</v>
      </c>
      <c r="I57">
        <f t="shared" si="3"/>
        <v>0.55392529807818214</v>
      </c>
      <c r="J57">
        <f t="shared" si="4"/>
        <v>3.3443239871470354</v>
      </c>
      <c r="K57">
        <f t="shared" si="5"/>
        <v>3.3443239871470354</v>
      </c>
      <c r="M57">
        <f t="shared" si="6"/>
        <v>5.8827300863691673E-2</v>
      </c>
      <c r="N57">
        <f t="shared" si="7"/>
        <v>5.8827300863691673E-2</v>
      </c>
      <c r="O57">
        <f t="shared" si="8"/>
        <v>0.50474818096643825</v>
      </c>
      <c r="P57">
        <f t="shared" si="9"/>
        <v>0.50474818096643825</v>
      </c>
    </row>
    <row r="58" spans="1:16" x14ac:dyDescent="0.2">
      <c r="A58" s="69"/>
      <c r="B58" t="s">
        <v>84</v>
      </c>
      <c r="C58" s="16">
        <f>Rate_Calculations_include_0hr!I57</f>
        <v>10.139260058625728</v>
      </c>
      <c r="D58" s="8">
        <f>Rate_Calculations_exclude_0hr!F57</f>
        <v>8.0631084401598461</v>
      </c>
      <c r="E58" s="16">
        <f>Rate_Calcs_nonneg_correction!F57</f>
        <v>8.0631084401598461</v>
      </c>
      <c r="F58" s="16">
        <f>Rate_Calcs_LinRegSlopes!G57</f>
        <v>10.551399337725654</v>
      </c>
      <c r="H58">
        <f t="shared" si="2"/>
        <v>0.4121392790999252</v>
      </c>
      <c r="I58">
        <f t="shared" si="3"/>
        <v>0.4121392790999252</v>
      </c>
      <c r="J58">
        <f t="shared" si="4"/>
        <v>2.4882908975658076</v>
      </c>
      <c r="K58">
        <f t="shared" si="5"/>
        <v>2.4882908975658076</v>
      </c>
      <c r="M58">
        <f t="shared" si="6"/>
        <v>4.0647865496783245E-2</v>
      </c>
      <c r="N58">
        <f t="shared" si="7"/>
        <v>4.0647865496783245E-2</v>
      </c>
      <c r="O58">
        <f t="shared" si="8"/>
        <v>0.30860193882205544</v>
      </c>
      <c r="P58">
        <f t="shared" si="9"/>
        <v>0.30860193882205544</v>
      </c>
    </row>
    <row r="59" spans="1:16" x14ac:dyDescent="0.2">
      <c r="A59" s="69"/>
      <c r="B59" t="s">
        <v>85</v>
      </c>
      <c r="C59" s="16">
        <f>Rate_Calculations_include_0hr!I58</f>
        <v>7.7238576312980651</v>
      </c>
      <c r="D59" s="8">
        <f>Rate_Calculations_exclude_0hr!F58</f>
        <v>5.9180472180900479</v>
      </c>
      <c r="E59" s="16">
        <f>Rate_Calcs_nonneg_correction!F58</f>
        <v>5.9180472180900479</v>
      </c>
      <c r="F59" s="16">
        <f>Rate_Calcs_LinRegSlopes!G58</f>
        <v>8.0823311624559828</v>
      </c>
      <c r="H59">
        <f t="shared" si="2"/>
        <v>0.35847353115791769</v>
      </c>
      <c r="I59">
        <f t="shared" si="3"/>
        <v>0.35847353115791769</v>
      </c>
      <c r="J59">
        <f t="shared" si="4"/>
        <v>2.164283944365935</v>
      </c>
      <c r="K59">
        <f t="shared" si="5"/>
        <v>2.164283944365935</v>
      </c>
      <c r="M59">
        <f t="shared" si="6"/>
        <v>4.6411203865971945E-2</v>
      </c>
      <c r="N59">
        <f t="shared" si="7"/>
        <v>4.6411203865971945E-2</v>
      </c>
      <c r="O59">
        <f t="shared" si="8"/>
        <v>0.36570913759360335</v>
      </c>
      <c r="P59">
        <f t="shared" si="9"/>
        <v>0.36570913759360335</v>
      </c>
    </row>
    <row r="60" spans="1:16" x14ac:dyDescent="0.2">
      <c r="A60" s="69"/>
      <c r="B60" t="s">
        <v>86</v>
      </c>
      <c r="C60" s="16">
        <f>Rate_Calculations_include_0hr!I59</f>
        <v>9.6916013058611874</v>
      </c>
      <c r="D60" s="8">
        <f>Rate_Calculations_exclude_0hr!F59</f>
        <v>6.1690271711060918</v>
      </c>
      <c r="E60" s="16">
        <f>Rate_Calcs_nonneg_correction!F59</f>
        <v>6.1690271711060918</v>
      </c>
      <c r="F60" s="16">
        <f>Rate_Calcs_LinRegSlopes!G59</f>
        <v>10.390871605564433</v>
      </c>
      <c r="H60">
        <f t="shared" si="2"/>
        <v>0.69927029970324561</v>
      </c>
      <c r="I60">
        <f t="shared" si="3"/>
        <v>0.69927029970324561</v>
      </c>
      <c r="J60">
        <f t="shared" si="4"/>
        <v>4.2218444344583412</v>
      </c>
      <c r="K60">
        <f t="shared" si="5"/>
        <v>4.2218444344583412</v>
      </c>
      <c r="M60">
        <f t="shared" si="6"/>
        <v>7.2152194217930538E-2</v>
      </c>
      <c r="N60">
        <f t="shared" si="7"/>
        <v>7.2152194217930538E-2</v>
      </c>
      <c r="O60">
        <f t="shared" si="8"/>
        <v>0.68436145884268729</v>
      </c>
      <c r="P60">
        <f t="shared" si="9"/>
        <v>0.68436145884268729</v>
      </c>
    </row>
    <row r="61" spans="1:16" x14ac:dyDescent="0.2">
      <c r="A61" s="69"/>
      <c r="B61" t="s">
        <v>87</v>
      </c>
      <c r="C61" s="16">
        <f>Rate_Calculations_include_0hr!I60</f>
        <v>10.175963662975509</v>
      </c>
      <c r="D61" s="8">
        <f>Rate_Calculations_exclude_0hr!F60</f>
        <v>6.3250033560070031</v>
      </c>
      <c r="E61" s="16">
        <f>Rate_Calcs_nonneg_correction!F60</f>
        <v>6.3250033560070031</v>
      </c>
      <c r="F61" s="16">
        <f>Rate_Calcs_LinRegSlopes!G60</f>
        <v>10.940422284706232</v>
      </c>
      <c r="H61">
        <f t="shared" si="2"/>
        <v>0.76445862173072321</v>
      </c>
      <c r="I61">
        <f t="shared" si="3"/>
        <v>0.76445862173072321</v>
      </c>
      <c r="J61">
        <f t="shared" si="4"/>
        <v>4.6154189286992287</v>
      </c>
      <c r="K61">
        <f t="shared" si="5"/>
        <v>4.6154189286992287</v>
      </c>
      <c r="M61">
        <f t="shared" si="6"/>
        <v>7.5123953568363197E-2</v>
      </c>
      <c r="N61">
        <f t="shared" si="7"/>
        <v>7.5123953568363197E-2</v>
      </c>
      <c r="O61">
        <f t="shared" si="8"/>
        <v>0.72971011538133934</v>
      </c>
      <c r="P61">
        <f t="shared" si="9"/>
        <v>0.72971011538133934</v>
      </c>
    </row>
    <row r="62" spans="1:16" x14ac:dyDescent="0.2">
      <c r="A62" s="69"/>
      <c r="B62" t="s">
        <v>88</v>
      </c>
      <c r="C62" s="16">
        <f>Rate_Calculations_include_0hr!I61</f>
        <v>11.136592929158754</v>
      </c>
      <c r="D62" s="8">
        <f>Rate_Calculations_exclude_0hr!F61</f>
        <v>8.2032280983402366</v>
      </c>
      <c r="E62" s="16">
        <f>Rate_Calcs_nonneg_correction!F61</f>
        <v>8.2032280983402366</v>
      </c>
      <c r="F62" s="16">
        <f>Rate_Calcs_LinRegSlopes!G61</f>
        <v>11.71889860277037</v>
      </c>
      <c r="H62">
        <f t="shared" si="2"/>
        <v>0.58230567361161611</v>
      </c>
      <c r="I62">
        <f t="shared" si="3"/>
        <v>0.58230567361161611</v>
      </c>
      <c r="J62">
        <f t="shared" si="4"/>
        <v>3.5156705044301333</v>
      </c>
      <c r="K62">
        <f t="shared" si="5"/>
        <v>3.5156705044301333</v>
      </c>
      <c r="M62">
        <f t="shared" si="6"/>
        <v>5.2287596154024361E-2</v>
      </c>
      <c r="N62">
        <f t="shared" si="7"/>
        <v>5.2287596154024361E-2</v>
      </c>
      <c r="O62">
        <f t="shared" si="8"/>
        <v>0.42857158941386264</v>
      </c>
      <c r="P62">
        <f t="shared" si="9"/>
        <v>0.42857158941386264</v>
      </c>
    </row>
    <row r="63" spans="1:16" x14ac:dyDescent="0.2">
      <c r="A63" s="69"/>
      <c r="B63" t="s">
        <v>89</v>
      </c>
      <c r="C63" s="16">
        <f>Rate_Calculations_include_0hr!I62</f>
        <v>10.345897083212398</v>
      </c>
      <c r="D63" s="8">
        <f>Rate_Calculations_exclude_0hr!F62</f>
        <v>7.812432795236683</v>
      </c>
      <c r="E63" s="16">
        <f>Rate_Calcs_nonneg_correction!F62</f>
        <v>7.812432795236683</v>
      </c>
      <c r="F63" s="16">
        <f>Rate_Calcs_LinRegSlopes!G62</f>
        <v>10.848818033679041</v>
      </c>
      <c r="H63">
        <f t="shared" si="2"/>
        <v>0.50292095046664365</v>
      </c>
      <c r="I63">
        <f t="shared" si="3"/>
        <v>0.50292095046664365</v>
      </c>
      <c r="J63">
        <f t="shared" si="4"/>
        <v>3.0363852384423584</v>
      </c>
      <c r="K63">
        <f t="shared" si="5"/>
        <v>3.0363852384423584</v>
      </c>
      <c r="M63">
        <f t="shared" si="6"/>
        <v>4.8610666278780232E-2</v>
      </c>
      <c r="N63">
        <f t="shared" si="7"/>
        <v>4.8610666278780232E-2</v>
      </c>
      <c r="O63">
        <f t="shared" si="8"/>
        <v>0.38866065386107029</v>
      </c>
      <c r="P63">
        <f t="shared" si="9"/>
        <v>0.38866065386107029</v>
      </c>
    </row>
    <row r="64" spans="1:16" x14ac:dyDescent="0.2">
      <c r="A64" s="69"/>
      <c r="B64" t="s">
        <v>90</v>
      </c>
      <c r="C64" s="16">
        <f>Rate_Calculations_include_0hr!I63</f>
        <v>10.500443494496459</v>
      </c>
      <c r="D64" s="8">
        <f>Rate_Calculations_exclude_0hr!F63</f>
        <v>6.4224477599750198</v>
      </c>
      <c r="E64" s="16">
        <f>Rate_Calcs_nonneg_correction!F63</f>
        <v>6.4224477599750198</v>
      </c>
      <c r="F64" s="16">
        <f>Rate_Calcs_LinRegSlopes!G63</f>
        <v>11.309971183731486</v>
      </c>
      <c r="H64">
        <f t="shared" si="2"/>
        <v>0.80952768923502738</v>
      </c>
      <c r="I64">
        <f t="shared" si="3"/>
        <v>0.80952768923502738</v>
      </c>
      <c r="J64">
        <f t="shared" si="4"/>
        <v>4.8875234237564662</v>
      </c>
      <c r="K64">
        <f t="shared" si="5"/>
        <v>4.8875234237564662</v>
      </c>
      <c r="M64">
        <f t="shared" si="6"/>
        <v>7.7094618875795176E-2</v>
      </c>
      <c r="N64">
        <f t="shared" si="7"/>
        <v>7.7094618875795176E-2</v>
      </c>
      <c r="O64">
        <f t="shared" si="8"/>
        <v>0.76100633378689819</v>
      </c>
      <c r="P64">
        <f t="shared" si="9"/>
        <v>0.76100633378689819</v>
      </c>
    </row>
    <row r="65" spans="1:16" x14ac:dyDescent="0.2">
      <c r="A65" s="69"/>
      <c r="B65" t="s">
        <v>91</v>
      </c>
      <c r="C65" s="16">
        <f>Rate_Calculations_include_0hr!I64</f>
        <v>11.427307711532444</v>
      </c>
      <c r="D65" s="8">
        <f>Rate_Calculations_exclude_0hr!F64</f>
        <v>8.07740945102951</v>
      </c>
      <c r="E65" s="16">
        <f>Rate_Calcs_nonneg_correction!F64</f>
        <v>8.07740945102951</v>
      </c>
      <c r="F65" s="16">
        <f>Rate_Calcs_LinRegSlopes!G64</f>
        <v>12.092299922054119</v>
      </c>
      <c r="H65">
        <f t="shared" si="2"/>
        <v>0.66499221052167456</v>
      </c>
      <c r="I65">
        <f t="shared" si="3"/>
        <v>0.66499221052167456</v>
      </c>
      <c r="J65">
        <f t="shared" si="4"/>
        <v>4.0148904710246089</v>
      </c>
      <c r="K65">
        <f t="shared" si="5"/>
        <v>4.0148904710246089</v>
      </c>
      <c r="M65">
        <f t="shared" si="6"/>
        <v>5.8193253153633391E-2</v>
      </c>
      <c r="N65">
        <f t="shared" si="7"/>
        <v>5.8193253153633391E-2</v>
      </c>
      <c r="O65">
        <f t="shared" si="8"/>
        <v>0.4970517460289065</v>
      </c>
      <c r="P65">
        <f t="shared" si="9"/>
        <v>0.4970517460289065</v>
      </c>
    </row>
    <row r="66" spans="1:16" x14ac:dyDescent="0.2">
      <c r="A66" s="69"/>
      <c r="B66" t="s">
        <v>92</v>
      </c>
      <c r="C66" s="16">
        <f>Rate_Calculations_include_0hr!I65</f>
        <v>10.752251709398626</v>
      </c>
      <c r="D66" s="8">
        <f>Rate_Calculations_exclude_0hr!F65</f>
        <v>7.0274056518002954</v>
      </c>
      <c r="E66" s="16">
        <f>Rate_Calcs_nonneg_correction!F65</f>
        <v>7.0274056518002954</v>
      </c>
      <c r="F66" s="16">
        <f>Rate_Calcs_LinRegSlopes!G65</f>
        <v>11.491675244405739</v>
      </c>
      <c r="H66">
        <f t="shared" si="2"/>
        <v>0.73942353500711278</v>
      </c>
      <c r="I66">
        <f t="shared" si="3"/>
        <v>0.73942353500711278</v>
      </c>
      <c r="J66">
        <f t="shared" si="4"/>
        <v>4.4642695926054436</v>
      </c>
      <c r="K66">
        <f t="shared" si="5"/>
        <v>4.4642695926054436</v>
      </c>
      <c r="M66">
        <f t="shared" si="6"/>
        <v>6.8769180167236682E-2</v>
      </c>
      <c r="N66">
        <f t="shared" si="7"/>
        <v>6.8769180167236682E-2</v>
      </c>
      <c r="O66">
        <f t="shared" si="8"/>
        <v>0.6352656746749461</v>
      </c>
      <c r="P66">
        <f t="shared" si="9"/>
        <v>0.6352656746749461</v>
      </c>
    </row>
    <row r="67" spans="1:16" x14ac:dyDescent="0.2">
      <c r="A67" s="69"/>
      <c r="B67" t="s">
        <v>93</v>
      </c>
      <c r="C67" s="16">
        <f>Rate_Calculations_include_0hr!I66</f>
        <v>11.12173883020137</v>
      </c>
      <c r="D67" s="8">
        <f>Rate_Calculations_exclude_0hr!F66</f>
        <v>7.8921778848903212</v>
      </c>
      <c r="E67" s="16">
        <f>Rate_Calcs_nonneg_correction!F66</f>
        <v>7.8921778848903212</v>
      </c>
      <c r="F67" s="16">
        <f>Rate_Calcs_LinRegSlopes!G66</f>
        <v>11.762842739940538</v>
      </c>
      <c r="H67">
        <f t="shared" si="2"/>
        <v>0.64110390973916864</v>
      </c>
      <c r="I67">
        <f t="shared" si="3"/>
        <v>0.64110390973916864</v>
      </c>
      <c r="J67">
        <f t="shared" si="4"/>
        <v>3.870664855050217</v>
      </c>
      <c r="K67">
        <f t="shared" si="5"/>
        <v>3.870664855050217</v>
      </c>
      <c r="M67">
        <f t="shared" si="6"/>
        <v>5.7644215488879706E-2</v>
      </c>
      <c r="N67">
        <f t="shared" si="7"/>
        <v>5.7644215488879706E-2</v>
      </c>
      <c r="O67">
        <f t="shared" si="8"/>
        <v>0.49044318456894592</v>
      </c>
      <c r="P67">
        <f t="shared" si="9"/>
        <v>0.49044318456894592</v>
      </c>
    </row>
    <row r="68" spans="1:16" x14ac:dyDescent="0.2">
      <c r="A68" s="69"/>
      <c r="B68" t="s">
        <v>94</v>
      </c>
      <c r="C68" s="16">
        <f>Rate_Calculations_include_0hr!I67</f>
        <v>11.558999760821431</v>
      </c>
      <c r="D68" s="8">
        <f>Rate_Calculations_exclude_0hr!F67</f>
        <v>8.1019419663599148</v>
      </c>
      <c r="E68" s="16">
        <f>Rate_Calcs_nonneg_correction!F67</f>
        <v>8.1019419663599148</v>
      </c>
      <c r="F68" s="16">
        <f>Rate_Calcs_LinRegSlopes!G67</f>
        <v>12.245264335404361</v>
      </c>
      <c r="H68">
        <f t="shared" si="2"/>
        <v>0.68626457458293011</v>
      </c>
      <c r="I68">
        <f t="shared" si="3"/>
        <v>0.68626457458293011</v>
      </c>
      <c r="J68">
        <f t="shared" si="4"/>
        <v>4.1433223690444461</v>
      </c>
      <c r="K68">
        <f t="shared" si="5"/>
        <v>4.1433223690444461</v>
      </c>
      <c r="M68">
        <f t="shared" si="6"/>
        <v>5.9370584720399827E-2</v>
      </c>
      <c r="N68">
        <f t="shared" si="7"/>
        <v>5.9370584720399827E-2</v>
      </c>
      <c r="O68">
        <f t="shared" si="8"/>
        <v>0.51139867284262719</v>
      </c>
      <c r="P68">
        <f t="shared" si="9"/>
        <v>0.51139867284262719</v>
      </c>
    </row>
    <row r="69" spans="1:16" x14ac:dyDescent="0.2">
      <c r="A69" s="69"/>
      <c r="B69" t="s">
        <v>95</v>
      </c>
      <c r="C69" s="16">
        <f>Rate_Calculations_include_0hr!I68</f>
        <v>12.31892423205964</v>
      </c>
      <c r="D69" s="8">
        <f>Rate_Calculations_exclude_0hr!F68</f>
        <v>7.8613795623433536</v>
      </c>
      <c r="E69" s="16">
        <f>Rate_Calcs_nonneg_correction!F68</f>
        <v>7.8613795623433536</v>
      </c>
      <c r="F69" s="16">
        <f>Rate_Calcs_LinRegSlopes!G68</f>
        <v>13.203796623070321</v>
      </c>
      <c r="H69">
        <f t="shared" ref="H69:H132" si="10">MIN(I69:K69)</f>
        <v>0.88487239101068127</v>
      </c>
      <c r="I69">
        <f t="shared" ref="I69:I132" si="11">ABS($F69-C69)</f>
        <v>0.88487239101068127</v>
      </c>
      <c r="J69">
        <f t="shared" ref="J69:J132" si="12">ABS($F69-D69)</f>
        <v>5.3424170607269676</v>
      </c>
      <c r="K69">
        <f t="shared" ref="K69:K132" si="13">ABS($F69-E69)</f>
        <v>5.3424170607269676</v>
      </c>
      <c r="M69">
        <f t="shared" ref="M69:M132" si="14">MIN(N69:P69)</f>
        <v>7.1830329852003369E-2</v>
      </c>
      <c r="N69">
        <f t="shared" ref="N69:N132" si="15">ABS($F69-C69)/C69</f>
        <v>7.1830329852003369E-2</v>
      </c>
      <c r="O69">
        <f t="shared" ref="O69:O132" si="16">ABS($F69-D69)/D69</f>
        <v>0.67957754976207729</v>
      </c>
      <c r="P69">
        <f t="shared" ref="P69:P132" si="17">ABS($F69-E69)/E69</f>
        <v>0.67957754976207729</v>
      </c>
    </row>
    <row r="70" spans="1:16" x14ac:dyDescent="0.2">
      <c r="A70" s="69"/>
      <c r="B70" t="s">
        <v>96</v>
      </c>
      <c r="C70" s="16">
        <f>Rate_Calculations_include_0hr!I69</f>
        <v>8.9422627312912635</v>
      </c>
      <c r="D70" s="8">
        <f>Rate_Calculations_exclude_0hr!F69</f>
        <v>6.5552553368373658</v>
      </c>
      <c r="E70" s="16">
        <f>Rate_Calcs_nonneg_correction!F69</f>
        <v>6.5552553368373658</v>
      </c>
      <c r="F70" s="16">
        <f>Rate_Calcs_LinRegSlopes!G69</f>
        <v>9.4161103530190857</v>
      </c>
      <c r="H70">
        <f t="shared" si="10"/>
        <v>0.47384762172782224</v>
      </c>
      <c r="I70">
        <f t="shared" si="11"/>
        <v>0.47384762172782224</v>
      </c>
      <c r="J70">
        <f t="shared" si="12"/>
        <v>2.8608550161817199</v>
      </c>
      <c r="K70">
        <f t="shared" si="13"/>
        <v>2.8608550161817199</v>
      </c>
      <c r="M70">
        <f t="shared" si="14"/>
        <v>5.2989677888763909E-2</v>
      </c>
      <c r="N70">
        <f t="shared" si="15"/>
        <v>5.2989677888763909E-2</v>
      </c>
      <c r="O70">
        <f t="shared" si="16"/>
        <v>0.43642159903445682</v>
      </c>
      <c r="P70">
        <f t="shared" si="17"/>
        <v>0.43642159903445682</v>
      </c>
    </row>
    <row r="71" spans="1:16" x14ac:dyDescent="0.2">
      <c r="A71" s="69"/>
      <c r="B71" t="s">
        <v>97</v>
      </c>
      <c r="C71" s="16">
        <f>Rate_Calculations_include_0hr!I70</f>
        <v>8.7919616287299522</v>
      </c>
      <c r="D71" s="8">
        <f>Rate_Calculations_exclude_0hr!F70</f>
        <v>6.2089128214718006</v>
      </c>
      <c r="E71" s="16">
        <f>Rate_Calcs_nonneg_correction!F70</f>
        <v>6.2089128214718006</v>
      </c>
      <c r="F71" s="16">
        <f>Rate_Calcs_LinRegSlopes!G70</f>
        <v>9.3047256599474508</v>
      </c>
      <c r="H71">
        <f t="shared" si="10"/>
        <v>0.51276403121749858</v>
      </c>
      <c r="I71">
        <f t="shared" si="11"/>
        <v>0.51276403121749858</v>
      </c>
      <c r="J71">
        <f t="shared" si="12"/>
        <v>3.0958128384756503</v>
      </c>
      <c r="K71">
        <f t="shared" si="13"/>
        <v>3.0958128384756503</v>
      </c>
      <c r="M71">
        <f t="shared" si="14"/>
        <v>5.8321914138241095E-2</v>
      </c>
      <c r="N71">
        <f t="shared" si="15"/>
        <v>5.8321914138241095E-2</v>
      </c>
      <c r="O71">
        <f t="shared" si="16"/>
        <v>0.49860787669133338</v>
      </c>
      <c r="P71">
        <f t="shared" si="17"/>
        <v>0.49860787669133338</v>
      </c>
    </row>
    <row r="72" spans="1:16" x14ac:dyDescent="0.2">
      <c r="A72" s="69"/>
      <c r="B72" t="s">
        <v>98</v>
      </c>
      <c r="C72" s="16">
        <f>Rate_Calculations_include_0hr!I71</f>
        <v>9.0896576999546141</v>
      </c>
      <c r="D72" s="8">
        <f>Rate_Calculations_exclude_0hr!F71</f>
        <v>7.1406186017106483</v>
      </c>
      <c r="E72" s="16">
        <f>Rate_Calcs_nonneg_correction!F71</f>
        <v>7.1406186017106483</v>
      </c>
      <c r="F72" s="16">
        <f>Rate_Calcs_LinRegSlopes!G71</f>
        <v>9.4765637244199166</v>
      </c>
      <c r="H72">
        <f t="shared" si="10"/>
        <v>0.38690602446530242</v>
      </c>
      <c r="I72">
        <f t="shared" si="11"/>
        <v>0.38690602446530242</v>
      </c>
      <c r="J72">
        <f t="shared" si="12"/>
        <v>2.3359451227092682</v>
      </c>
      <c r="K72">
        <f t="shared" si="13"/>
        <v>2.3359451227092682</v>
      </c>
      <c r="M72">
        <f t="shared" si="14"/>
        <v>4.2565521963190571E-2</v>
      </c>
      <c r="N72">
        <f t="shared" si="15"/>
        <v>4.2565521963190571E-2</v>
      </c>
      <c r="O72">
        <f t="shared" si="16"/>
        <v>0.32713483985122177</v>
      </c>
      <c r="P72">
        <f t="shared" si="17"/>
        <v>0.32713483985122177</v>
      </c>
    </row>
    <row r="73" spans="1:16" x14ac:dyDescent="0.2">
      <c r="A73" s="69"/>
      <c r="B73" t="s">
        <v>99</v>
      </c>
      <c r="C73" s="16">
        <f>Rate_Calculations_include_0hr!I72</f>
        <v>10.380079398763874</v>
      </c>
      <c r="D73" s="8">
        <f>Rate_Calculations_exclude_0hr!F72</f>
        <v>7.0611131957887823</v>
      </c>
      <c r="E73" s="16">
        <f>Rate_Calcs_nonneg_correction!F72</f>
        <v>7.0611131957887823</v>
      </c>
      <c r="F73" s="16">
        <f>Rate_Calcs_LinRegSlopes!G72</f>
        <v>11.038931250471091</v>
      </c>
      <c r="H73">
        <f t="shared" si="10"/>
        <v>0.65885185170721705</v>
      </c>
      <c r="I73">
        <f t="shared" si="11"/>
        <v>0.65885185170721705</v>
      </c>
      <c r="J73">
        <f t="shared" si="12"/>
        <v>3.9778180546823085</v>
      </c>
      <c r="K73">
        <f t="shared" si="13"/>
        <v>3.9778180546823085</v>
      </c>
      <c r="M73">
        <f t="shared" si="14"/>
        <v>6.347271792407265E-2</v>
      </c>
      <c r="N73">
        <f t="shared" si="15"/>
        <v>6.347271792407265E-2</v>
      </c>
      <c r="O73">
        <f t="shared" si="16"/>
        <v>0.56334149366910902</v>
      </c>
      <c r="P73">
        <f t="shared" si="17"/>
        <v>0.56334149366910902</v>
      </c>
    </row>
    <row r="74" spans="1:16" x14ac:dyDescent="0.2">
      <c r="A74" s="69"/>
      <c r="B74" t="s">
        <v>100</v>
      </c>
      <c r="C74" s="16">
        <f>Rate_Calculations_include_0hr!I73</f>
        <v>9.6095746882953019</v>
      </c>
      <c r="D74" s="8">
        <f>Rate_Calculations_exclude_0hr!F73</f>
        <v>5.1017813221884536</v>
      </c>
      <c r="E74" s="16">
        <f>Rate_Calcs_nonneg_correction!F73</f>
        <v>5.1017813221884536</v>
      </c>
      <c r="F74" s="16">
        <f>Rate_Calcs_LinRegSlopes!G73</f>
        <v>10.504422006629168</v>
      </c>
      <c r="H74">
        <f t="shared" si="10"/>
        <v>0.89484731833386633</v>
      </c>
      <c r="I74">
        <f t="shared" si="11"/>
        <v>0.89484731833386633</v>
      </c>
      <c r="J74">
        <f t="shared" si="12"/>
        <v>5.4026406844407147</v>
      </c>
      <c r="K74">
        <f t="shared" si="13"/>
        <v>5.4026406844407147</v>
      </c>
      <c r="M74">
        <f t="shared" si="14"/>
        <v>9.312038746353804E-2</v>
      </c>
      <c r="N74">
        <f t="shared" si="15"/>
        <v>9.312038746353804E-2</v>
      </c>
      <c r="O74">
        <f t="shared" si="16"/>
        <v>1.0589714343387822</v>
      </c>
      <c r="P74">
        <f t="shared" si="17"/>
        <v>1.0589714343387822</v>
      </c>
    </row>
    <row r="75" spans="1:16" x14ac:dyDescent="0.2">
      <c r="A75" s="69"/>
      <c r="B75" t="s">
        <v>101</v>
      </c>
      <c r="C75" s="16">
        <f>Rate_Calculations_include_0hr!I74</f>
        <v>10.790428364455689</v>
      </c>
      <c r="D75" s="8">
        <f>Rate_Calculations_exclude_0hr!F74</f>
        <v>6.5311952617815043</v>
      </c>
      <c r="E75" s="16">
        <f>Rate_Calcs_nonneg_correction!F74</f>
        <v>6.5311952617815043</v>
      </c>
      <c r="F75" s="16">
        <f>Rate_Calcs_LinRegSlopes!G74</f>
        <v>11.635933695011358</v>
      </c>
      <c r="H75">
        <f t="shared" si="10"/>
        <v>0.84550533055566923</v>
      </c>
      <c r="I75">
        <f t="shared" si="11"/>
        <v>0.84550533055566923</v>
      </c>
      <c r="J75">
        <f t="shared" si="12"/>
        <v>5.104738433229854</v>
      </c>
      <c r="K75">
        <f t="shared" si="13"/>
        <v>5.104738433229854</v>
      </c>
      <c r="M75">
        <f t="shared" si="14"/>
        <v>7.8356975459919084E-2</v>
      </c>
      <c r="N75">
        <f t="shared" si="15"/>
        <v>7.8356975459919084E-2</v>
      </c>
      <c r="O75">
        <f t="shared" si="16"/>
        <v>0.7815932962686285</v>
      </c>
      <c r="P75">
        <f t="shared" si="17"/>
        <v>0.7815932962686285</v>
      </c>
    </row>
    <row r="77" spans="1:16" ht="17" thickBot="1" x14ac:dyDescent="0.25"/>
    <row r="78" spans="1:16" x14ac:dyDescent="0.2">
      <c r="B78" t="s">
        <v>3</v>
      </c>
      <c r="C78" s="46" t="str">
        <f>C2</f>
        <v>Include 0hr</v>
      </c>
      <c r="D78" s="46" t="str">
        <f t="shared" ref="D78:F78" si="18">D2</f>
        <v>Exclude 0hr</v>
      </c>
      <c r="E78" s="46" t="str">
        <f t="shared" si="18"/>
        <v>Nonnegative Correction</v>
      </c>
      <c r="F78" s="46" t="str">
        <f t="shared" si="18"/>
        <v>LinReg Slope</v>
      </c>
    </row>
    <row r="79" spans="1:16" x14ac:dyDescent="0.2">
      <c r="C79" s="47"/>
      <c r="D79" s="47"/>
      <c r="E79" s="47"/>
      <c r="F79" s="47"/>
    </row>
    <row r="80" spans="1:16" x14ac:dyDescent="0.2">
      <c r="A80" s="69" t="s">
        <v>236</v>
      </c>
      <c r="B80" t="s">
        <v>0</v>
      </c>
      <c r="C80" s="19">
        <f>Rate_Calculations_include_0hr!Q3</f>
        <v>0</v>
      </c>
      <c r="D80" s="8">
        <f>Rate_Calculations_exclude_0hr!K3</f>
        <v>0</v>
      </c>
      <c r="E80" s="19">
        <f>Rate_Calcs_nonneg_correction!K3</f>
        <v>0</v>
      </c>
      <c r="F80" s="19">
        <f>Rate_Calcs_LinRegSlopes!M3</f>
        <v>0</v>
      </c>
      <c r="H80">
        <f t="shared" si="10"/>
        <v>0</v>
      </c>
      <c r="I80">
        <f t="shared" si="11"/>
        <v>0</v>
      </c>
      <c r="J80">
        <f t="shared" si="12"/>
        <v>0</v>
      </c>
      <c r="K80">
        <f t="shared" si="13"/>
        <v>0</v>
      </c>
      <c r="M80" t="e">
        <f t="shared" si="14"/>
        <v>#DIV/0!</v>
      </c>
      <c r="N80" t="e">
        <f t="shared" si="15"/>
        <v>#DIV/0!</v>
      </c>
      <c r="O80" t="e">
        <f t="shared" si="16"/>
        <v>#DIV/0!</v>
      </c>
      <c r="P80" t="e">
        <f t="shared" si="17"/>
        <v>#DIV/0!</v>
      </c>
    </row>
    <row r="81" spans="1:16" x14ac:dyDescent="0.2">
      <c r="A81" s="69"/>
      <c r="B81" t="s">
        <v>1</v>
      </c>
      <c r="C81" s="19">
        <f>Rate_Calculations_include_0hr!Q4</f>
        <v>0</v>
      </c>
      <c r="D81" s="8">
        <f>Rate_Calculations_exclude_0hr!K4</f>
        <v>0</v>
      </c>
      <c r="E81" s="19">
        <f>Rate_Calcs_nonneg_correction!K4</f>
        <v>0</v>
      </c>
      <c r="F81" s="19">
        <f>Rate_Calcs_LinRegSlopes!M4</f>
        <v>0</v>
      </c>
      <c r="H81">
        <f t="shared" si="10"/>
        <v>0</v>
      </c>
      <c r="I81">
        <f t="shared" si="11"/>
        <v>0</v>
      </c>
      <c r="J81">
        <f t="shared" si="12"/>
        <v>0</v>
      </c>
      <c r="K81">
        <f t="shared" si="13"/>
        <v>0</v>
      </c>
      <c r="M81" t="e">
        <f t="shared" si="14"/>
        <v>#DIV/0!</v>
      </c>
      <c r="N81" t="e">
        <f t="shared" si="15"/>
        <v>#DIV/0!</v>
      </c>
      <c r="O81" t="e">
        <f t="shared" si="16"/>
        <v>#DIV/0!</v>
      </c>
      <c r="P81" t="e">
        <f t="shared" si="17"/>
        <v>#DIV/0!</v>
      </c>
    </row>
    <row r="82" spans="1:16" x14ac:dyDescent="0.2">
      <c r="A82" s="69"/>
      <c r="B82" t="s">
        <v>2</v>
      </c>
      <c r="C82" s="19">
        <f>Rate_Calculations_include_0hr!Q5</f>
        <v>0</v>
      </c>
      <c r="D82" s="8">
        <f>Rate_Calculations_exclude_0hr!K5</f>
        <v>0</v>
      </c>
      <c r="E82" s="19">
        <f>Rate_Calcs_nonneg_correction!K5</f>
        <v>0</v>
      </c>
      <c r="F82" s="19">
        <f>Rate_Calcs_LinRegSlopes!M5</f>
        <v>0</v>
      </c>
      <c r="H82">
        <f t="shared" si="10"/>
        <v>0</v>
      </c>
      <c r="I82">
        <f t="shared" si="11"/>
        <v>0</v>
      </c>
      <c r="J82">
        <f t="shared" si="12"/>
        <v>0</v>
      </c>
      <c r="K82">
        <f t="shared" si="13"/>
        <v>0</v>
      </c>
      <c r="M82" t="e">
        <f t="shared" si="14"/>
        <v>#DIV/0!</v>
      </c>
      <c r="N82" t="e">
        <f t="shared" si="15"/>
        <v>#DIV/0!</v>
      </c>
      <c r="O82" t="e">
        <f t="shared" si="16"/>
        <v>#DIV/0!</v>
      </c>
      <c r="P82" t="e">
        <f t="shared" si="17"/>
        <v>#DIV/0!</v>
      </c>
    </row>
    <row r="83" spans="1:16" x14ac:dyDescent="0.2">
      <c r="A83" s="69"/>
      <c r="B83" t="s">
        <v>33</v>
      </c>
      <c r="C83" s="19">
        <f>Rate_Calculations_include_0hr!Q6</f>
        <v>2.2185355411277801</v>
      </c>
      <c r="D83" s="8">
        <f>Rate_Calculations_exclude_0hr!K6</f>
        <v>2.0403500510331205</v>
      </c>
      <c r="E83" s="19">
        <f>Rate_Calcs_nonneg_correction!K6</f>
        <v>2.0403500510331205</v>
      </c>
      <c r="F83" s="19">
        <f>Rate_Calcs_LinRegSlopes!M6</f>
        <v>2.2539073505758513</v>
      </c>
      <c r="H83">
        <f t="shared" si="10"/>
        <v>3.5371809448071279E-2</v>
      </c>
      <c r="I83">
        <f t="shared" si="11"/>
        <v>3.5371809448071279E-2</v>
      </c>
      <c r="J83">
        <f t="shared" si="12"/>
        <v>0.21355729954273084</v>
      </c>
      <c r="K83">
        <f t="shared" si="13"/>
        <v>0.21355729954273084</v>
      </c>
      <c r="M83">
        <f t="shared" si="14"/>
        <v>1.5943765061383789E-2</v>
      </c>
      <c r="N83">
        <f t="shared" si="15"/>
        <v>1.5943765061383789E-2</v>
      </c>
      <c r="O83">
        <f t="shared" si="16"/>
        <v>0.10466699056595569</v>
      </c>
      <c r="P83">
        <f t="shared" si="17"/>
        <v>0.10466699056595569</v>
      </c>
    </row>
    <row r="84" spans="1:16" x14ac:dyDescent="0.2">
      <c r="A84" s="69"/>
      <c r="B84" t="s">
        <v>34</v>
      </c>
      <c r="C84" s="19">
        <f>Rate_Calculations_include_0hr!Q7</f>
        <v>2.3044333058194999</v>
      </c>
      <c r="D84" s="8">
        <f>Rate_Calculations_exclude_0hr!K7</f>
        <v>2.0992507583342737</v>
      </c>
      <c r="E84" s="19">
        <f>Rate_Calcs_nonneg_correction!K7</f>
        <v>2.0992507583342737</v>
      </c>
      <c r="F84" s="19">
        <f>Rate_Calcs_LinRegSlopes!M7</f>
        <v>2.3451643326155747</v>
      </c>
      <c r="H84">
        <f t="shared" si="10"/>
        <v>4.0731026796074765E-2</v>
      </c>
      <c r="I84">
        <f t="shared" si="11"/>
        <v>4.0731026796074765E-2</v>
      </c>
      <c r="J84">
        <f t="shared" si="12"/>
        <v>0.24591357428130101</v>
      </c>
      <c r="K84">
        <f t="shared" si="13"/>
        <v>0.24591357428130101</v>
      </c>
      <c r="M84">
        <f t="shared" si="14"/>
        <v>1.7675072953170171E-2</v>
      </c>
      <c r="N84">
        <f t="shared" si="15"/>
        <v>1.7675072953170171E-2</v>
      </c>
      <c r="O84">
        <f t="shared" si="16"/>
        <v>0.11714349669995118</v>
      </c>
      <c r="P84">
        <f t="shared" si="17"/>
        <v>0.11714349669995118</v>
      </c>
    </row>
    <row r="85" spans="1:16" x14ac:dyDescent="0.2">
      <c r="A85" s="69"/>
      <c r="B85" t="s">
        <v>35</v>
      </c>
      <c r="C85" s="19">
        <f>Rate_Calculations_include_0hr!Q8</f>
        <v>2.2773860952878264</v>
      </c>
      <c r="D85" s="8">
        <f>Rate_Calculations_exclude_0hr!K8</f>
        <v>2.1628425807471281</v>
      </c>
      <c r="E85" s="19">
        <f>Rate_Calcs_nonneg_correction!K8</f>
        <v>2.1628425807471281</v>
      </c>
      <c r="F85" s="19">
        <f>Rate_Calcs_LinRegSlopes!M8</f>
        <v>2.3001242619460291</v>
      </c>
      <c r="H85">
        <f t="shared" si="10"/>
        <v>2.2738166658202719E-2</v>
      </c>
      <c r="I85">
        <f t="shared" si="11"/>
        <v>2.2738166658202719E-2</v>
      </c>
      <c r="J85">
        <f t="shared" si="12"/>
        <v>0.13728168119890105</v>
      </c>
      <c r="K85">
        <f t="shared" si="13"/>
        <v>0.13728168119890105</v>
      </c>
      <c r="M85">
        <f t="shared" si="14"/>
        <v>9.9843266388824452E-3</v>
      </c>
      <c r="N85">
        <f t="shared" si="15"/>
        <v>9.9843266388824452E-3</v>
      </c>
      <c r="O85">
        <f t="shared" si="16"/>
        <v>6.3472803069874253E-2</v>
      </c>
      <c r="P85">
        <f t="shared" si="17"/>
        <v>6.3472803069874253E-2</v>
      </c>
    </row>
    <row r="86" spans="1:16" x14ac:dyDescent="0.2">
      <c r="A86" s="69"/>
      <c r="B86" t="s">
        <v>36</v>
      </c>
      <c r="C86" s="19">
        <f>Rate_Calculations_include_0hr!Q9</f>
        <v>4.2316643671494987</v>
      </c>
      <c r="D86" s="8">
        <f>Rate_Calculations_exclude_0hr!K9</f>
        <v>3.3785054525164018</v>
      </c>
      <c r="E86" s="19">
        <f>Rate_Calcs_nonneg_correction!K9</f>
        <v>3.3785054525164018</v>
      </c>
      <c r="F86" s="19">
        <f>Rate_Calcs_LinRegSlopes!M9</f>
        <v>4.4010259382925438</v>
      </c>
      <c r="H86">
        <f t="shared" si="10"/>
        <v>0.16936157114304518</v>
      </c>
      <c r="I86">
        <f t="shared" si="11"/>
        <v>0.16936157114304518</v>
      </c>
      <c r="J86">
        <f t="shared" si="12"/>
        <v>1.0225204857761421</v>
      </c>
      <c r="K86">
        <f t="shared" si="13"/>
        <v>1.0225204857761421</v>
      </c>
      <c r="M86">
        <f t="shared" si="14"/>
        <v>4.0022448958334858E-2</v>
      </c>
      <c r="N86">
        <f t="shared" si="15"/>
        <v>4.0022448958334858E-2</v>
      </c>
      <c r="O86">
        <f t="shared" si="16"/>
        <v>0.30265467975330373</v>
      </c>
      <c r="P86">
        <f t="shared" si="17"/>
        <v>0.30265467975330373</v>
      </c>
    </row>
    <row r="87" spans="1:16" x14ac:dyDescent="0.2">
      <c r="A87" s="69"/>
      <c r="B87" t="s">
        <v>37</v>
      </c>
      <c r="C87" s="19">
        <f>Rate_Calculations_include_0hr!Q10</f>
        <v>4.0718576525728558</v>
      </c>
      <c r="D87" s="8">
        <f>Rate_Calculations_exclude_0hr!K10</f>
        <v>3.0905572939331529</v>
      </c>
      <c r="E87" s="19">
        <f>Rate_Calcs_nonneg_correction!K10</f>
        <v>3.0905572939331529</v>
      </c>
      <c r="F87" s="19">
        <f>Rate_Calcs_LinRegSlopes!M10</f>
        <v>4.2666567312110102</v>
      </c>
      <c r="H87">
        <f t="shared" si="10"/>
        <v>0.19479907863815438</v>
      </c>
      <c r="I87">
        <f t="shared" si="11"/>
        <v>0.19479907863815438</v>
      </c>
      <c r="J87">
        <f t="shared" si="12"/>
        <v>1.1760994372778573</v>
      </c>
      <c r="K87">
        <f t="shared" si="13"/>
        <v>1.1760994372778573</v>
      </c>
      <c r="M87">
        <f t="shared" si="14"/>
        <v>4.7840345920508315E-2</v>
      </c>
      <c r="N87">
        <f t="shared" si="15"/>
        <v>4.7840345920508315E-2</v>
      </c>
      <c r="O87">
        <f t="shared" si="16"/>
        <v>0.38054607160545839</v>
      </c>
      <c r="P87">
        <f t="shared" si="17"/>
        <v>0.38054607160545839</v>
      </c>
    </row>
    <row r="88" spans="1:16" x14ac:dyDescent="0.2">
      <c r="A88" s="69"/>
      <c r="B88" t="s">
        <v>38</v>
      </c>
      <c r="C88" s="19">
        <f>Rate_Calculations_include_0hr!Q11</f>
        <v>3.8856477158108182</v>
      </c>
      <c r="D88" s="8">
        <f>Rate_Calculations_exclude_0hr!K11</f>
        <v>2.9580889588585717</v>
      </c>
      <c r="E88" s="19">
        <f>Rate_Calcs_nonneg_correction!K11</f>
        <v>2.9580889588585717</v>
      </c>
      <c r="F88" s="19">
        <f>Rate_Calcs_LinRegSlopes!M11</f>
        <v>4.0697784864216864</v>
      </c>
      <c r="H88">
        <f t="shared" si="10"/>
        <v>0.18413077061086813</v>
      </c>
      <c r="I88">
        <f t="shared" si="11"/>
        <v>0.18413077061086813</v>
      </c>
      <c r="J88">
        <f t="shared" si="12"/>
        <v>1.1116895275631147</v>
      </c>
      <c r="K88">
        <f t="shared" si="13"/>
        <v>1.1116895275631147</v>
      </c>
      <c r="M88">
        <f t="shared" si="14"/>
        <v>4.7387407216983271E-2</v>
      </c>
      <c r="N88">
        <f t="shared" si="15"/>
        <v>4.7387407216983271E-2</v>
      </c>
      <c r="O88">
        <f t="shared" si="16"/>
        <v>0.37581341975329868</v>
      </c>
      <c r="P88">
        <f t="shared" si="17"/>
        <v>0.37581341975329868</v>
      </c>
    </row>
    <row r="89" spans="1:16" x14ac:dyDescent="0.2">
      <c r="A89" s="69"/>
      <c r="B89" t="s">
        <v>39</v>
      </c>
      <c r="C89" s="19">
        <f>Rate_Calculations_include_0hr!Q12</f>
        <v>5.6298206934564448</v>
      </c>
      <c r="D89" s="8">
        <f>Rate_Calculations_exclude_0hr!K12</f>
        <v>5.7370780615527162</v>
      </c>
      <c r="E89" s="19">
        <f>Rate_Calcs_nonneg_correction!K12</f>
        <v>5.7370780615527162</v>
      </c>
      <c r="F89" s="19">
        <f>Rate_Calcs_LinRegSlopes!M12</f>
        <v>5.6085289082264174</v>
      </c>
      <c r="H89">
        <f t="shared" si="10"/>
        <v>2.1291785230027394E-2</v>
      </c>
      <c r="I89">
        <f t="shared" si="11"/>
        <v>2.1291785230027394E-2</v>
      </c>
      <c r="J89">
        <f t="shared" si="12"/>
        <v>0.12854915332629879</v>
      </c>
      <c r="K89">
        <f t="shared" si="13"/>
        <v>0.12854915332629879</v>
      </c>
      <c r="M89">
        <f t="shared" si="14"/>
        <v>3.7819650730217557E-3</v>
      </c>
      <c r="N89">
        <f t="shared" si="15"/>
        <v>3.7819650730217557E-3</v>
      </c>
      <c r="O89">
        <f t="shared" si="16"/>
        <v>2.2406728991152598E-2</v>
      </c>
      <c r="P89">
        <f t="shared" si="17"/>
        <v>2.2406728991152598E-2</v>
      </c>
    </row>
    <row r="90" spans="1:16" x14ac:dyDescent="0.2">
      <c r="A90" s="69"/>
      <c r="B90" t="s">
        <v>40</v>
      </c>
      <c r="C90" s="19">
        <f>Rate_Calculations_include_0hr!Q13</f>
        <v>5.2425155128701038</v>
      </c>
      <c r="D90" s="8">
        <f>Rate_Calculations_exclude_0hr!K13</f>
        <v>4.6011682277601569</v>
      </c>
      <c r="E90" s="19">
        <f>Rate_Calcs_nonneg_correction!K13</f>
        <v>4.6011682277601569</v>
      </c>
      <c r="F90" s="19">
        <f>Rate_Calcs_LinRegSlopes!M13</f>
        <v>5.3698301104105388</v>
      </c>
      <c r="H90">
        <f t="shared" si="10"/>
        <v>0.12731459754043506</v>
      </c>
      <c r="I90">
        <f t="shared" si="11"/>
        <v>0.12731459754043506</v>
      </c>
      <c r="J90">
        <f t="shared" si="12"/>
        <v>0.76866188265038193</v>
      </c>
      <c r="K90">
        <f t="shared" si="13"/>
        <v>0.76866188265038193</v>
      </c>
      <c r="M90">
        <f t="shared" si="14"/>
        <v>2.4285020660002689E-2</v>
      </c>
      <c r="N90">
        <f t="shared" si="15"/>
        <v>2.4285020660002689E-2</v>
      </c>
      <c r="O90">
        <f t="shared" si="16"/>
        <v>0.16705798279941736</v>
      </c>
      <c r="P90">
        <f t="shared" si="17"/>
        <v>0.16705798279941736</v>
      </c>
    </row>
    <row r="91" spans="1:16" x14ac:dyDescent="0.2">
      <c r="A91" s="69"/>
      <c r="B91" t="s">
        <v>41</v>
      </c>
      <c r="C91" s="19">
        <f>Rate_Calculations_include_0hr!Q14</f>
        <v>5.7615792143636035</v>
      </c>
      <c r="D91" s="8">
        <f>Rate_Calculations_exclude_0hr!K14</f>
        <v>5.6336384793256675</v>
      </c>
      <c r="E91" s="19">
        <f>Rate_Calcs_nonneg_correction!K14</f>
        <v>5.6336384793256675</v>
      </c>
      <c r="F91" s="19">
        <f>Rate_Calcs_LinRegSlopes!M14</f>
        <v>5.7869768788872626</v>
      </c>
      <c r="H91">
        <f t="shared" si="10"/>
        <v>2.5397664523659103E-2</v>
      </c>
      <c r="I91">
        <f t="shared" si="11"/>
        <v>2.5397664523659103E-2</v>
      </c>
      <c r="J91">
        <f t="shared" si="12"/>
        <v>0.15333839956159512</v>
      </c>
      <c r="K91">
        <f t="shared" si="13"/>
        <v>0.15333839956159512</v>
      </c>
      <c r="M91">
        <f t="shared" si="14"/>
        <v>4.40810819025846E-3</v>
      </c>
      <c r="N91">
        <f t="shared" si="15"/>
        <v>4.40810819025846E-3</v>
      </c>
      <c r="O91">
        <f t="shared" si="16"/>
        <v>2.7218359879555024E-2</v>
      </c>
      <c r="P91">
        <f t="shared" si="17"/>
        <v>2.7218359879555024E-2</v>
      </c>
    </row>
    <row r="92" spans="1:16" x14ac:dyDescent="0.2">
      <c r="A92" s="69"/>
      <c r="B92" t="s">
        <v>42</v>
      </c>
      <c r="C92" s="19">
        <f>Rate_Calculations_include_0hr!Q15</f>
        <v>6.2373842040169514</v>
      </c>
      <c r="D92" s="8">
        <f>Rate_Calculations_exclude_0hr!K15</f>
        <v>6.693842719429167</v>
      </c>
      <c r="E92" s="19">
        <f>Rate_Calcs_nonneg_correction!K15</f>
        <v>6.693842719429167</v>
      </c>
      <c r="F92" s="19">
        <f>Rate_Calcs_LinRegSlopes!M15</f>
        <v>6.1467720917763131</v>
      </c>
      <c r="H92">
        <f t="shared" si="10"/>
        <v>9.0612112240638254E-2</v>
      </c>
      <c r="I92">
        <f t="shared" si="11"/>
        <v>9.0612112240638254E-2</v>
      </c>
      <c r="J92">
        <f t="shared" si="12"/>
        <v>0.54707062765285386</v>
      </c>
      <c r="K92">
        <f t="shared" si="13"/>
        <v>0.54707062765285386</v>
      </c>
      <c r="M92">
        <f t="shared" si="14"/>
        <v>1.452726163353589E-2</v>
      </c>
      <c r="N92">
        <f t="shared" si="15"/>
        <v>1.452726163353589E-2</v>
      </c>
      <c r="O92">
        <f t="shared" si="16"/>
        <v>8.1727439765645796E-2</v>
      </c>
      <c r="P92">
        <f t="shared" si="17"/>
        <v>8.1727439765645796E-2</v>
      </c>
    </row>
    <row r="93" spans="1:16" x14ac:dyDescent="0.2">
      <c r="A93" s="69"/>
      <c r="B93" t="s">
        <v>43</v>
      </c>
      <c r="C93" s="19">
        <f>Rate_Calculations_include_0hr!Q16</f>
        <v>6.406752646681384</v>
      </c>
      <c r="D93" s="8">
        <f>Rate_Calculations_exclude_0hr!K16</f>
        <v>6.3714389815399537</v>
      </c>
      <c r="E93" s="19">
        <f>Rate_Calcs_nonneg_correction!K16</f>
        <v>6.3714389815399537</v>
      </c>
      <c r="F93" s="19">
        <f>Rate_Calcs_LinRegSlopes!M16</f>
        <v>6.4137628035332801</v>
      </c>
      <c r="H93">
        <f t="shared" si="10"/>
        <v>7.0101568518960988E-3</v>
      </c>
      <c r="I93">
        <f t="shared" si="11"/>
        <v>7.0101568518960988E-3</v>
      </c>
      <c r="J93">
        <f t="shared" si="12"/>
        <v>4.2323821993326405E-2</v>
      </c>
      <c r="K93">
        <f t="shared" si="13"/>
        <v>4.2323821993326405E-2</v>
      </c>
      <c r="M93">
        <f t="shared" si="14"/>
        <v>1.094182534973825E-3</v>
      </c>
      <c r="N93">
        <f t="shared" si="15"/>
        <v>1.094182534973825E-3</v>
      </c>
      <c r="O93">
        <f t="shared" si="16"/>
        <v>6.6427414773886587E-3</v>
      </c>
      <c r="P93">
        <f t="shared" si="17"/>
        <v>6.6427414773886587E-3</v>
      </c>
    </row>
    <row r="94" spans="1:16" x14ac:dyDescent="0.2">
      <c r="A94" s="69"/>
      <c r="B94" t="s">
        <v>44</v>
      </c>
      <c r="C94" s="19">
        <f>Rate_Calculations_include_0hr!Q17</f>
        <v>6.7872796914362095</v>
      </c>
      <c r="D94" s="8">
        <f>Rate_Calculations_exclude_0hr!K17</f>
        <v>7.2751500873421469</v>
      </c>
      <c r="E94" s="19">
        <f>Rate_Calcs_nonneg_correction!K17</f>
        <v>7.2751500873421469</v>
      </c>
      <c r="F94" s="19">
        <f>Rate_Calcs_LinRegSlopes!M17</f>
        <v>6.6904319701645587</v>
      </c>
      <c r="H94">
        <f t="shared" si="10"/>
        <v>9.6847721271650755E-2</v>
      </c>
      <c r="I94">
        <f t="shared" si="11"/>
        <v>9.6847721271650755E-2</v>
      </c>
      <c r="J94">
        <f t="shared" si="12"/>
        <v>0.58471811717758815</v>
      </c>
      <c r="K94">
        <f t="shared" si="13"/>
        <v>0.58471811717758815</v>
      </c>
      <c r="M94">
        <f t="shared" si="14"/>
        <v>1.4269004030266723E-2</v>
      </c>
      <c r="N94">
        <f t="shared" si="15"/>
        <v>1.4269004030266723E-2</v>
      </c>
      <c r="O94">
        <f t="shared" si="16"/>
        <v>8.0371966235435424E-2</v>
      </c>
      <c r="P94">
        <f t="shared" si="17"/>
        <v>8.0371966235435424E-2</v>
      </c>
    </row>
    <row r="95" spans="1:16" x14ac:dyDescent="0.2">
      <c r="A95" s="69"/>
      <c r="B95" t="s">
        <v>45</v>
      </c>
      <c r="C95" s="19">
        <f>Rate_Calculations_include_0hr!Q18</f>
        <v>4.0331107365211247</v>
      </c>
      <c r="D95" s="8">
        <f>Rate_Calculations_exclude_0hr!K18</f>
        <v>3.1050993208614215</v>
      </c>
      <c r="E95" s="19">
        <f>Rate_Calcs_nonneg_correction!K18</f>
        <v>3.1050993208614215</v>
      </c>
      <c r="F95" s="19">
        <f>Rate_Calcs_LinRegSlopes!M18</f>
        <v>4.2173313649399251</v>
      </c>
      <c r="H95">
        <f t="shared" si="10"/>
        <v>0.18422062841880038</v>
      </c>
      <c r="I95">
        <f t="shared" si="11"/>
        <v>0.18422062841880038</v>
      </c>
      <c r="J95">
        <f t="shared" si="12"/>
        <v>1.1122320440785036</v>
      </c>
      <c r="K95">
        <f t="shared" si="13"/>
        <v>1.1122320440785036</v>
      </c>
      <c r="M95">
        <f t="shared" si="14"/>
        <v>4.5677056856044861E-2</v>
      </c>
      <c r="N95">
        <f t="shared" si="15"/>
        <v>4.5677056856044861E-2</v>
      </c>
      <c r="O95">
        <f t="shared" si="16"/>
        <v>0.35819531974582586</v>
      </c>
      <c r="P95">
        <f t="shared" si="17"/>
        <v>0.35819531974582586</v>
      </c>
    </row>
    <row r="96" spans="1:16" x14ac:dyDescent="0.2">
      <c r="A96" s="69"/>
      <c r="B96" t="s">
        <v>46</v>
      </c>
      <c r="C96" s="19">
        <f>Rate_Calculations_include_0hr!Q19</f>
        <v>4.1590160222240717</v>
      </c>
      <c r="D96" s="8">
        <f>Rate_Calculations_exclude_0hr!K19</f>
        <v>3.1106071032172955</v>
      </c>
      <c r="E96" s="19">
        <f>Rate_Calcs_nonneg_correction!K19</f>
        <v>3.1106071032172955</v>
      </c>
      <c r="F96" s="19">
        <f>Rate_Calcs_LinRegSlopes!M19</f>
        <v>4.36713689944626</v>
      </c>
      <c r="H96">
        <f t="shared" si="10"/>
        <v>0.20812087722218831</v>
      </c>
      <c r="I96">
        <f t="shared" si="11"/>
        <v>0.20812087722218831</v>
      </c>
      <c r="J96">
        <f t="shared" si="12"/>
        <v>1.2565297962289645</v>
      </c>
      <c r="K96">
        <f t="shared" si="13"/>
        <v>1.2565297962289645</v>
      </c>
      <c r="M96">
        <f t="shared" si="14"/>
        <v>5.0040893353157548E-2</v>
      </c>
      <c r="N96">
        <f t="shared" si="15"/>
        <v>5.0040893353157548E-2</v>
      </c>
      <c r="O96">
        <f t="shared" si="16"/>
        <v>0.40395001828721411</v>
      </c>
      <c r="P96">
        <f t="shared" si="17"/>
        <v>0.40395001828721411</v>
      </c>
    </row>
    <row r="97" spans="1:16" x14ac:dyDescent="0.2">
      <c r="A97" s="69"/>
      <c r="B97" t="s">
        <v>47</v>
      </c>
      <c r="C97" s="19">
        <f>Rate_Calculations_include_0hr!Q20</f>
        <v>3.9514736980084826</v>
      </c>
      <c r="D97" s="8">
        <f>Rate_Calculations_exclude_0hr!K20</f>
        <v>2.7463610069728723</v>
      </c>
      <c r="E97" s="19">
        <f>Rate_Calcs_nonneg_correction!K20</f>
        <v>2.7463610069728723</v>
      </c>
      <c r="F97" s="19">
        <f>Rate_Calcs_LinRegSlopes!M20</f>
        <v>4.1907020237723751</v>
      </c>
      <c r="H97">
        <f t="shared" si="10"/>
        <v>0.23922832576389252</v>
      </c>
      <c r="I97">
        <f t="shared" si="11"/>
        <v>0.23922832576389252</v>
      </c>
      <c r="J97">
        <f t="shared" si="12"/>
        <v>1.4443410167995028</v>
      </c>
      <c r="K97">
        <f t="shared" si="13"/>
        <v>1.4443410167995028</v>
      </c>
      <c r="M97">
        <f t="shared" si="14"/>
        <v>6.0541545774292278E-2</v>
      </c>
      <c r="N97">
        <f t="shared" si="15"/>
        <v>6.0541545774292278E-2</v>
      </c>
      <c r="O97">
        <f t="shared" si="16"/>
        <v>0.52591083733434663</v>
      </c>
      <c r="P97">
        <f t="shared" si="17"/>
        <v>0.52591083733434663</v>
      </c>
    </row>
    <row r="98" spans="1:16" x14ac:dyDescent="0.2">
      <c r="A98" s="69"/>
      <c r="B98" t="s">
        <v>48</v>
      </c>
      <c r="C98" s="19">
        <f>Rate_Calculations_include_0hr!Q21</f>
        <v>5.5637657777658065</v>
      </c>
      <c r="D98" s="8">
        <f>Rate_Calculations_exclude_0hr!K21</f>
        <v>4.5861035949922799</v>
      </c>
      <c r="E98" s="19">
        <f>Rate_Calcs_nonneg_correction!K21</f>
        <v>4.5861035949922799</v>
      </c>
      <c r="F98" s="19">
        <f>Rate_Calcs_LinRegSlopes!M21</f>
        <v>5.7578426378697323</v>
      </c>
      <c r="H98">
        <f t="shared" si="10"/>
        <v>0.19407686010392577</v>
      </c>
      <c r="I98">
        <f t="shared" si="11"/>
        <v>0.19407686010392577</v>
      </c>
      <c r="J98">
        <f t="shared" si="12"/>
        <v>1.1717390428774523</v>
      </c>
      <c r="K98">
        <f t="shared" si="13"/>
        <v>1.1717390428774523</v>
      </c>
      <c r="M98">
        <f t="shared" si="14"/>
        <v>3.4882284383628302E-2</v>
      </c>
      <c r="N98">
        <f t="shared" si="15"/>
        <v>3.4882284383628302E-2</v>
      </c>
      <c r="O98">
        <f t="shared" si="16"/>
        <v>0.25549772668827486</v>
      </c>
      <c r="P98">
        <f t="shared" si="17"/>
        <v>0.25549772668827486</v>
      </c>
    </row>
    <row r="99" spans="1:16" x14ac:dyDescent="0.2">
      <c r="A99" s="69"/>
      <c r="B99" t="s">
        <v>49</v>
      </c>
      <c r="C99" s="19">
        <f>Rate_Calculations_include_0hr!Q22</f>
        <v>6.6256934492385717</v>
      </c>
      <c r="D99" s="8">
        <f>Rate_Calculations_exclude_0hr!K22</f>
        <v>5.9700229532178959</v>
      </c>
      <c r="E99" s="19">
        <f>Rate_Calcs_nonneg_correction!K22</f>
        <v>5.9700229532178959</v>
      </c>
      <c r="F99" s="19">
        <f>Rate_Calcs_LinRegSlopes!M22</f>
        <v>6.7558513640813862</v>
      </c>
      <c r="H99">
        <f t="shared" si="10"/>
        <v>0.13015791484281447</v>
      </c>
      <c r="I99">
        <f t="shared" si="11"/>
        <v>0.13015791484281447</v>
      </c>
      <c r="J99">
        <f t="shared" si="12"/>
        <v>0.78582841086349031</v>
      </c>
      <c r="K99">
        <f t="shared" si="13"/>
        <v>0.78582841086349031</v>
      </c>
      <c r="M99">
        <f t="shared" si="14"/>
        <v>1.9644421499423928E-2</v>
      </c>
      <c r="N99">
        <f t="shared" si="15"/>
        <v>1.9644421499423928E-2</v>
      </c>
      <c r="O99">
        <f t="shared" si="16"/>
        <v>0.13162904347627705</v>
      </c>
      <c r="P99">
        <f t="shared" si="17"/>
        <v>0.13162904347627705</v>
      </c>
    </row>
    <row r="100" spans="1:16" x14ac:dyDescent="0.2">
      <c r="A100" s="69"/>
      <c r="B100" t="s">
        <v>50</v>
      </c>
      <c r="C100" s="19">
        <f>Rate_Calculations_include_0hr!Q23</f>
        <v>5.8631087920999718</v>
      </c>
      <c r="D100" s="8">
        <f>Rate_Calculations_exclude_0hr!K23</f>
        <v>5.1875357114972891</v>
      </c>
      <c r="E100" s="19">
        <f>Rate_Calcs_nonneg_correction!K23</f>
        <v>5.1875357114972891</v>
      </c>
      <c r="F100" s="19">
        <f>Rate_Calcs_LinRegSlopes!M23</f>
        <v>5.9972175922196103</v>
      </c>
      <c r="H100">
        <f t="shared" si="10"/>
        <v>0.13410880011963844</v>
      </c>
      <c r="I100">
        <f t="shared" si="11"/>
        <v>0.13410880011963844</v>
      </c>
      <c r="J100">
        <f t="shared" si="12"/>
        <v>0.80968188072232117</v>
      </c>
      <c r="K100">
        <f t="shared" si="13"/>
        <v>0.80968188072232117</v>
      </c>
      <c r="M100">
        <f t="shared" si="14"/>
        <v>2.2873326229310015E-2</v>
      </c>
      <c r="N100">
        <f t="shared" si="15"/>
        <v>2.2873326229310015E-2</v>
      </c>
      <c r="O100">
        <f t="shared" si="16"/>
        <v>0.15608217962293719</v>
      </c>
      <c r="P100">
        <f t="shared" si="17"/>
        <v>0.15608217962293719</v>
      </c>
    </row>
    <row r="101" spans="1:16" x14ac:dyDescent="0.2">
      <c r="A101" s="69"/>
      <c r="B101" t="s">
        <v>51</v>
      </c>
      <c r="C101" s="19">
        <f>Rate_Calculations_include_0hr!Q24</f>
        <v>5.0727900349442443</v>
      </c>
      <c r="D101" s="8">
        <f>Rate_Calculations_exclude_0hr!K24</f>
        <v>4.2270335139985002</v>
      </c>
      <c r="E101" s="19">
        <f>Rate_Calcs_nonneg_correction!K24</f>
        <v>4.2270335139985002</v>
      </c>
      <c r="F101" s="19">
        <f>Rate_Calcs_LinRegSlopes!M24</f>
        <v>5.2406821482833505</v>
      </c>
      <c r="H101">
        <f t="shared" si="10"/>
        <v>0.16789211333910625</v>
      </c>
      <c r="I101">
        <f t="shared" si="11"/>
        <v>0.16789211333910625</v>
      </c>
      <c r="J101">
        <f t="shared" si="12"/>
        <v>1.0136486342848503</v>
      </c>
      <c r="K101">
        <f t="shared" si="13"/>
        <v>1.0136486342848503</v>
      </c>
      <c r="M101">
        <f t="shared" si="14"/>
        <v>3.3096602103097214E-2</v>
      </c>
      <c r="N101">
        <f t="shared" si="15"/>
        <v>3.3096602103097214E-2</v>
      </c>
      <c r="O101">
        <f t="shared" si="16"/>
        <v>0.23980141887401416</v>
      </c>
      <c r="P101">
        <f t="shared" si="17"/>
        <v>0.23980141887401416</v>
      </c>
    </row>
    <row r="102" spans="1:16" x14ac:dyDescent="0.2">
      <c r="A102" s="69"/>
      <c r="B102" t="s">
        <v>52</v>
      </c>
      <c r="C102" s="19">
        <f>Rate_Calculations_include_0hr!Q25</f>
        <v>4.8240197125360824</v>
      </c>
      <c r="D102" s="8">
        <f>Rate_Calculations_exclude_0hr!K25</f>
        <v>3.8251616519762504</v>
      </c>
      <c r="E102" s="19">
        <f>Rate_Calcs_nonneg_correction!K25</f>
        <v>3.8251616519762504</v>
      </c>
      <c r="F102" s="19">
        <f>Rate_Calcs_LinRegSlopes!M25</f>
        <v>5.022304191059126</v>
      </c>
      <c r="H102">
        <f t="shared" si="10"/>
        <v>0.19828447852304354</v>
      </c>
      <c r="I102">
        <f t="shared" si="11"/>
        <v>0.19828447852304354</v>
      </c>
      <c r="J102">
        <f t="shared" si="12"/>
        <v>1.1971425390828756</v>
      </c>
      <c r="K102">
        <f t="shared" si="13"/>
        <v>1.1971425390828756</v>
      </c>
      <c r="M102">
        <f t="shared" si="14"/>
        <v>4.1103579657389394E-2</v>
      </c>
      <c r="N102">
        <f t="shared" si="15"/>
        <v>4.1103579657389394E-2</v>
      </c>
      <c r="O102">
        <f t="shared" si="16"/>
        <v>0.31296521506859143</v>
      </c>
      <c r="P102">
        <f t="shared" si="17"/>
        <v>0.31296521506859143</v>
      </c>
    </row>
    <row r="103" spans="1:16" x14ac:dyDescent="0.2">
      <c r="A103" s="69"/>
      <c r="B103" t="s">
        <v>53</v>
      </c>
      <c r="C103" s="19">
        <f>Rate_Calculations_include_0hr!Q26</f>
        <v>5.8828034006767815</v>
      </c>
      <c r="D103" s="8">
        <f>Rate_Calculations_exclude_0hr!K26</f>
        <v>5.8655402879770895</v>
      </c>
      <c r="E103" s="19">
        <f>Rate_Calcs_nonneg_correction!K26</f>
        <v>5.8655402879770895</v>
      </c>
      <c r="F103" s="19">
        <f>Rate_Calcs_LinRegSlopes!M26</f>
        <v>5.8862303213119569</v>
      </c>
      <c r="H103">
        <f t="shared" si="10"/>
        <v>3.4269206351753567E-3</v>
      </c>
      <c r="I103">
        <f t="shared" si="11"/>
        <v>3.4269206351753567E-3</v>
      </c>
      <c r="J103">
        <f t="shared" si="12"/>
        <v>2.0690033334867408E-2</v>
      </c>
      <c r="K103">
        <f t="shared" si="13"/>
        <v>2.0690033334867408E-2</v>
      </c>
      <c r="M103">
        <f t="shared" si="14"/>
        <v>5.8253189878504353E-4</v>
      </c>
      <c r="N103">
        <f t="shared" si="15"/>
        <v>5.8253189878504353E-4</v>
      </c>
      <c r="O103">
        <f t="shared" si="16"/>
        <v>3.5273874731159673E-3</v>
      </c>
      <c r="P103">
        <f t="shared" si="17"/>
        <v>3.5273874731159673E-3</v>
      </c>
    </row>
    <row r="104" spans="1:16" x14ac:dyDescent="0.2">
      <c r="A104" s="69"/>
      <c r="B104" t="s">
        <v>54</v>
      </c>
      <c r="C104" s="19">
        <f>Rate_Calculations_include_0hr!Q27</f>
        <v>4.9061070363698205</v>
      </c>
      <c r="D104" s="8">
        <f>Rate_Calculations_exclude_0hr!K27</f>
        <v>4.3683874263782458</v>
      </c>
      <c r="E104" s="19">
        <f>Rate_Calcs_nonneg_correction!K27</f>
        <v>4.3683874263782458</v>
      </c>
      <c r="F104" s="19">
        <f>Rate_Calcs_LinRegSlopes!M27</f>
        <v>5.0128503832664117</v>
      </c>
      <c r="H104">
        <f t="shared" si="10"/>
        <v>0.10674334689659126</v>
      </c>
      <c r="I104">
        <f t="shared" si="11"/>
        <v>0.10674334689659126</v>
      </c>
      <c r="J104">
        <f t="shared" si="12"/>
        <v>0.64446295688816591</v>
      </c>
      <c r="K104">
        <f t="shared" si="13"/>
        <v>0.64446295688816591</v>
      </c>
      <c r="M104">
        <f t="shared" si="14"/>
        <v>2.1757239722917654E-2</v>
      </c>
      <c r="N104">
        <f t="shared" si="15"/>
        <v>2.1757239722917654E-2</v>
      </c>
      <c r="O104">
        <f t="shared" si="16"/>
        <v>0.1475288004439842</v>
      </c>
      <c r="P104">
        <f t="shared" si="17"/>
        <v>0.1475288004439842</v>
      </c>
    </row>
    <row r="105" spans="1:16" x14ac:dyDescent="0.2">
      <c r="A105" s="69"/>
      <c r="B105" t="s">
        <v>55</v>
      </c>
      <c r="C105" s="19">
        <f>Rate_Calculations_include_0hr!Q28</f>
        <v>4.8797252717361186</v>
      </c>
      <c r="D105" s="8">
        <f>Rate_Calculations_exclude_0hr!K28</f>
        <v>4.1001136105466873</v>
      </c>
      <c r="E105" s="19">
        <f>Rate_Calcs_nonneg_correction!K28</f>
        <v>4.1001136105466873</v>
      </c>
      <c r="F105" s="19">
        <f>Rate_Calcs_LinRegSlopes!M28</f>
        <v>5.0344868918233505</v>
      </c>
      <c r="H105">
        <f t="shared" si="10"/>
        <v>0.15476162008723193</v>
      </c>
      <c r="I105">
        <f t="shared" si="11"/>
        <v>0.15476162008723193</v>
      </c>
      <c r="J105">
        <f t="shared" si="12"/>
        <v>0.93437328127666319</v>
      </c>
      <c r="K105">
        <f t="shared" si="13"/>
        <v>0.93437328127666319</v>
      </c>
      <c r="M105">
        <f t="shared" si="14"/>
        <v>3.1715232204490587E-2</v>
      </c>
      <c r="N105">
        <f t="shared" si="15"/>
        <v>3.1715232204490587E-2</v>
      </c>
      <c r="O105">
        <f t="shared" si="16"/>
        <v>0.22788960746677428</v>
      </c>
      <c r="P105">
        <f t="shared" si="17"/>
        <v>0.22788960746677428</v>
      </c>
    </row>
    <row r="106" spans="1:16" x14ac:dyDescent="0.2">
      <c r="A106" s="69"/>
      <c r="B106" t="s">
        <v>56</v>
      </c>
      <c r="C106" s="19">
        <f>Rate_Calculations_include_0hr!Q29</f>
        <v>4.9430934925125598</v>
      </c>
      <c r="D106" s="8">
        <f>Rate_Calculations_exclude_0hr!K29</f>
        <v>4.2387246463404669</v>
      </c>
      <c r="E106" s="19">
        <f>Rate_Calcs_nonneg_correction!K29</f>
        <v>4.2387246463404669</v>
      </c>
      <c r="F106" s="19">
        <f>Rate_Calcs_LinRegSlopes!M29</f>
        <v>5.0829185736385325</v>
      </c>
      <c r="H106">
        <f t="shared" si="10"/>
        <v>0.13982508112597269</v>
      </c>
      <c r="I106">
        <f t="shared" si="11"/>
        <v>0.13982508112597269</v>
      </c>
      <c r="J106">
        <f t="shared" si="12"/>
        <v>0.84419392729806564</v>
      </c>
      <c r="K106">
        <f t="shared" si="13"/>
        <v>0.84419392729806564</v>
      </c>
      <c r="M106">
        <f t="shared" si="14"/>
        <v>2.8286958629807346E-2</v>
      </c>
      <c r="N106">
        <f t="shared" si="15"/>
        <v>2.8286958629807346E-2</v>
      </c>
      <c r="O106">
        <f t="shared" si="16"/>
        <v>0.1991622475470084</v>
      </c>
      <c r="P106">
        <f t="shared" si="17"/>
        <v>0.1991622475470084</v>
      </c>
    </row>
    <row r="107" spans="1:16" x14ac:dyDescent="0.2">
      <c r="A107" s="69"/>
      <c r="B107" t="s">
        <v>57</v>
      </c>
      <c r="C107" s="19">
        <f>Rate_Calculations_include_0hr!Q30</f>
        <v>5.1810841070618894</v>
      </c>
      <c r="D107" s="8">
        <f>Rate_Calculations_exclude_0hr!K30</f>
        <v>4.6397516258831581</v>
      </c>
      <c r="E107" s="19">
        <f>Rate_Calcs_nonneg_correction!K30</f>
        <v>4.6397516258831581</v>
      </c>
      <c r="F107" s="19">
        <f>Rate_Calcs_LinRegSlopes!M30</f>
        <v>5.2885446492313655</v>
      </c>
      <c r="H107">
        <f t="shared" si="10"/>
        <v>0.10746054216947609</v>
      </c>
      <c r="I107">
        <f t="shared" si="11"/>
        <v>0.10746054216947609</v>
      </c>
      <c r="J107">
        <f t="shared" si="12"/>
        <v>0.64879302334820732</v>
      </c>
      <c r="K107">
        <f t="shared" si="13"/>
        <v>0.64879302334820732</v>
      </c>
      <c r="M107">
        <f t="shared" si="14"/>
        <v>2.0740937600878914E-2</v>
      </c>
      <c r="N107">
        <f t="shared" si="15"/>
        <v>2.0740937600878914E-2</v>
      </c>
      <c r="O107">
        <f t="shared" si="16"/>
        <v>0.13983356775584127</v>
      </c>
      <c r="P107">
        <f t="shared" si="17"/>
        <v>0.13983356775584127</v>
      </c>
    </row>
    <row r="108" spans="1:16" x14ac:dyDescent="0.2">
      <c r="A108" s="69"/>
      <c r="B108" t="s">
        <v>58</v>
      </c>
      <c r="C108" s="19">
        <f>Rate_Calculations_include_0hr!Q31</f>
        <v>5.8436453592854471</v>
      </c>
      <c r="D108" s="8">
        <f>Rate_Calculations_exclude_0hr!K31</f>
        <v>5.5973298872759818</v>
      </c>
      <c r="E108" s="19">
        <f>Rate_Calcs_nonneg_correction!K31</f>
        <v>5.5973298872759818</v>
      </c>
      <c r="F108" s="19">
        <f>Rate_Calcs_LinRegSlopes!M31</f>
        <v>5.8925417309002297</v>
      </c>
      <c r="H108">
        <f t="shared" si="10"/>
        <v>4.8896371614782552E-2</v>
      </c>
      <c r="I108">
        <f t="shared" si="11"/>
        <v>4.8896371614782552E-2</v>
      </c>
      <c r="J108">
        <f t="shared" si="12"/>
        <v>0.2952118436242479</v>
      </c>
      <c r="K108">
        <f t="shared" si="13"/>
        <v>0.2952118436242479</v>
      </c>
      <c r="M108">
        <f t="shared" si="14"/>
        <v>8.3674433694178752E-3</v>
      </c>
      <c r="N108">
        <f t="shared" si="15"/>
        <v>8.3674433694178752E-3</v>
      </c>
      <c r="O108">
        <f t="shared" si="16"/>
        <v>5.2741548125532556E-2</v>
      </c>
      <c r="P108">
        <f t="shared" si="17"/>
        <v>5.2741548125532556E-2</v>
      </c>
    </row>
    <row r="109" spans="1:16" x14ac:dyDescent="0.2">
      <c r="A109" s="69"/>
      <c r="B109" t="s">
        <v>59</v>
      </c>
      <c r="C109" s="19">
        <f>Rate_Calculations_include_0hr!Q32</f>
        <v>3.4825754743029278</v>
      </c>
      <c r="D109" s="8">
        <f>Rate_Calculations_exclude_0hr!K32</f>
        <v>3.3795908003159063</v>
      </c>
      <c r="E109" s="19">
        <f>Rate_Calcs_nonneg_correction!K32</f>
        <v>3.3795908003159063</v>
      </c>
      <c r="F109" s="19">
        <f>Rate_Calcs_LinRegSlopes!M32</f>
        <v>3.5030190820422868</v>
      </c>
      <c r="H109">
        <f t="shared" si="10"/>
        <v>2.0443607739359049E-2</v>
      </c>
      <c r="I109">
        <f t="shared" si="11"/>
        <v>2.0443607739359049E-2</v>
      </c>
      <c r="J109">
        <f t="shared" si="12"/>
        <v>0.12342828172638054</v>
      </c>
      <c r="K109">
        <f t="shared" si="13"/>
        <v>0.12342828172638054</v>
      </c>
      <c r="M109">
        <f t="shared" si="14"/>
        <v>5.8702554733436295E-3</v>
      </c>
      <c r="N109">
        <f t="shared" si="15"/>
        <v>5.8702554733436295E-3</v>
      </c>
      <c r="O109">
        <f t="shared" si="16"/>
        <v>3.6521664609467847E-2</v>
      </c>
      <c r="P109">
        <f t="shared" si="17"/>
        <v>3.6521664609467847E-2</v>
      </c>
    </row>
    <row r="110" spans="1:16" x14ac:dyDescent="0.2">
      <c r="A110" s="69"/>
      <c r="B110" t="s">
        <v>60</v>
      </c>
      <c r="C110" s="19">
        <f>Rate_Calculations_include_0hr!Q33</f>
        <v>4.2924490748455009</v>
      </c>
      <c r="D110" s="8">
        <f>Rate_Calculations_exclude_0hr!K33</f>
        <v>3.9105746648513611</v>
      </c>
      <c r="E110" s="19">
        <f>Rate_Calcs_nonneg_correction!K33</f>
        <v>3.9105746648513611</v>
      </c>
      <c r="F110" s="19">
        <f>Rate_Calcs_LinRegSlopes!M33</f>
        <v>4.3682554093356512</v>
      </c>
      <c r="H110">
        <f t="shared" si="10"/>
        <v>7.5806334490150284E-2</v>
      </c>
      <c r="I110">
        <f t="shared" si="11"/>
        <v>7.5806334490150284E-2</v>
      </c>
      <c r="J110">
        <f t="shared" si="12"/>
        <v>0.45768074448429008</v>
      </c>
      <c r="K110">
        <f t="shared" si="13"/>
        <v>0.45768074448429008</v>
      </c>
      <c r="M110">
        <f t="shared" si="14"/>
        <v>1.7660392276844614E-2</v>
      </c>
      <c r="N110">
        <f t="shared" si="15"/>
        <v>1.7660392276844614E-2</v>
      </c>
      <c r="O110">
        <f t="shared" si="16"/>
        <v>0.11703669759791846</v>
      </c>
      <c r="P110">
        <f t="shared" si="17"/>
        <v>0.11703669759791846</v>
      </c>
    </row>
    <row r="111" spans="1:16" x14ac:dyDescent="0.2">
      <c r="A111" s="69"/>
      <c r="B111" t="s">
        <v>61</v>
      </c>
      <c r="C111" s="19">
        <f>Rate_Calculations_include_0hr!Q34</f>
        <v>4.3174791050410022</v>
      </c>
      <c r="D111" s="8">
        <f>Rate_Calculations_exclude_0hr!K34</f>
        <v>3.5880637842858136</v>
      </c>
      <c r="E111" s="19">
        <f>Rate_Calcs_nonneg_correction!K34</f>
        <v>3.5880637842858136</v>
      </c>
      <c r="F111" s="19">
        <f>Rate_Calcs_LinRegSlopes!M34</f>
        <v>4.4622761910469944</v>
      </c>
      <c r="H111">
        <f t="shared" si="10"/>
        <v>0.14479708600599217</v>
      </c>
      <c r="I111">
        <f t="shared" si="11"/>
        <v>0.14479708600599217</v>
      </c>
      <c r="J111">
        <f t="shared" si="12"/>
        <v>0.87421240676118073</v>
      </c>
      <c r="K111">
        <f t="shared" si="13"/>
        <v>0.87421240676118073</v>
      </c>
      <c r="M111">
        <f t="shared" si="14"/>
        <v>3.3537414422441555E-2</v>
      </c>
      <c r="N111">
        <f t="shared" si="15"/>
        <v>3.3537414422441555E-2</v>
      </c>
      <c r="O111">
        <f t="shared" si="16"/>
        <v>0.24364461150045816</v>
      </c>
      <c r="P111">
        <f t="shared" si="17"/>
        <v>0.24364461150045816</v>
      </c>
    </row>
    <row r="112" spans="1:16" x14ac:dyDescent="0.2">
      <c r="A112" s="69"/>
      <c r="B112" t="s">
        <v>62</v>
      </c>
      <c r="C112" s="19">
        <f>Rate_Calculations_include_0hr!Q35</f>
        <v>4.2573636657037568</v>
      </c>
      <c r="D112" s="8">
        <f>Rate_Calculations_exclude_0hr!K35</f>
        <v>4.064556613130442</v>
      </c>
      <c r="E112" s="19">
        <f>Rate_Calcs_nonneg_correction!K35</f>
        <v>4.064556613130442</v>
      </c>
      <c r="F112" s="19">
        <f>Rate_Calcs_LinRegSlopes!M35</f>
        <v>4.2956380185719096</v>
      </c>
      <c r="H112">
        <f t="shared" si="10"/>
        <v>3.8274352868152839E-2</v>
      </c>
      <c r="I112">
        <f t="shared" si="11"/>
        <v>3.8274352868152839E-2</v>
      </c>
      <c r="J112">
        <f t="shared" si="12"/>
        <v>0.2310814054414676</v>
      </c>
      <c r="K112">
        <f t="shared" si="13"/>
        <v>0.2310814054414676</v>
      </c>
      <c r="M112">
        <f t="shared" si="14"/>
        <v>8.9901535019151248E-3</v>
      </c>
      <c r="N112">
        <f t="shared" si="15"/>
        <v>8.9901535019151248E-3</v>
      </c>
      <c r="O112">
        <f t="shared" si="16"/>
        <v>5.6852795381165382E-2</v>
      </c>
      <c r="P112">
        <f t="shared" si="17"/>
        <v>5.6852795381165382E-2</v>
      </c>
    </row>
    <row r="113" spans="1:16" x14ac:dyDescent="0.2">
      <c r="A113" s="69"/>
      <c r="B113" t="s">
        <v>63</v>
      </c>
      <c r="C113" s="19">
        <f>Rate_Calculations_include_0hr!Q36</f>
        <v>4.2197950234786594</v>
      </c>
      <c r="D113" s="8">
        <f>Rate_Calculations_exclude_0hr!K36</f>
        <v>3.8365734164769512</v>
      </c>
      <c r="E113" s="19">
        <f>Rate_Calcs_nonneg_correction!K36</f>
        <v>3.8365734164769512</v>
      </c>
      <c r="F113" s="19">
        <f>Rate_Calcs_LinRegSlopes!M36</f>
        <v>4.2958687916179583</v>
      </c>
      <c r="H113">
        <f t="shared" si="10"/>
        <v>7.6073768139298892E-2</v>
      </c>
      <c r="I113">
        <f t="shared" si="11"/>
        <v>7.6073768139298892E-2</v>
      </c>
      <c r="J113">
        <f t="shared" si="12"/>
        <v>0.45929537514100716</v>
      </c>
      <c r="K113">
        <f t="shared" si="13"/>
        <v>0.45929537514100716</v>
      </c>
      <c r="M113">
        <f t="shared" si="14"/>
        <v>1.8027834934168482E-2</v>
      </c>
      <c r="N113">
        <f t="shared" si="15"/>
        <v>1.8027834934168482E-2</v>
      </c>
      <c r="O113">
        <f t="shared" si="16"/>
        <v>0.1197149970253323</v>
      </c>
      <c r="P113">
        <f t="shared" si="17"/>
        <v>0.1197149970253323</v>
      </c>
    </row>
    <row r="114" spans="1:16" x14ac:dyDescent="0.2">
      <c r="A114" s="69"/>
      <c r="B114" t="s">
        <v>64</v>
      </c>
      <c r="C114" s="19">
        <f>Rate_Calculations_include_0hr!Q37</f>
        <v>4.0014476554175316</v>
      </c>
      <c r="D114" s="8">
        <f>Rate_Calculations_exclude_0hr!K37</f>
        <v>3.1343428883780207</v>
      </c>
      <c r="E114" s="19">
        <f>Rate_Calcs_nonneg_correction!K37</f>
        <v>3.1343428883780207</v>
      </c>
      <c r="F114" s="19">
        <f>Rate_Calcs_LinRegSlopes!M37</f>
        <v>4.1735776339861683</v>
      </c>
      <c r="H114">
        <f t="shared" si="10"/>
        <v>0.17212997856863677</v>
      </c>
      <c r="I114">
        <f t="shared" si="11"/>
        <v>0.17212997856863677</v>
      </c>
      <c r="J114">
        <f t="shared" si="12"/>
        <v>1.0392347456081477</v>
      </c>
      <c r="K114">
        <f t="shared" si="13"/>
        <v>1.0392347456081477</v>
      </c>
      <c r="M114">
        <f t="shared" si="14"/>
        <v>4.3016926220586997E-2</v>
      </c>
      <c r="N114">
        <f t="shared" si="15"/>
        <v>4.3016926220586997E-2</v>
      </c>
      <c r="O114">
        <f t="shared" si="16"/>
        <v>0.33156383414896173</v>
      </c>
      <c r="P114">
        <f t="shared" si="17"/>
        <v>0.33156383414896173</v>
      </c>
    </row>
    <row r="115" spans="1:16" x14ac:dyDescent="0.2">
      <c r="A115" s="69"/>
      <c r="B115" t="s">
        <v>65</v>
      </c>
      <c r="C115" s="19">
        <f>Rate_Calculations_include_0hr!Q38</f>
        <v>3.8928174442004622</v>
      </c>
      <c r="D115" s="8">
        <f>Rate_Calculations_exclude_0hr!K38</f>
        <v>3.0129611450984819</v>
      </c>
      <c r="E115" s="19">
        <f>Rate_Calcs_nonneg_correction!K38</f>
        <v>3.0129611450984819</v>
      </c>
      <c r="F115" s="19">
        <f>Rate_Calcs_LinRegSlopes!M38</f>
        <v>4.0674787442703346</v>
      </c>
      <c r="H115">
        <f t="shared" si="10"/>
        <v>0.17466130006987246</v>
      </c>
      <c r="I115">
        <f t="shared" si="11"/>
        <v>0.17466130006987246</v>
      </c>
      <c r="J115">
        <f t="shared" si="12"/>
        <v>1.0545175991718527</v>
      </c>
      <c r="K115">
        <f t="shared" si="13"/>
        <v>1.0545175991718527</v>
      </c>
      <c r="M115">
        <f t="shared" si="14"/>
        <v>4.4867580505241436E-2</v>
      </c>
      <c r="N115">
        <f t="shared" si="15"/>
        <v>4.4867580505241436E-2</v>
      </c>
      <c r="O115">
        <f t="shared" si="16"/>
        <v>0.34999375975603053</v>
      </c>
      <c r="P115">
        <f t="shared" si="17"/>
        <v>0.34999375975603053</v>
      </c>
    </row>
    <row r="116" spans="1:16" x14ac:dyDescent="0.2">
      <c r="A116" s="69"/>
      <c r="B116" t="s">
        <v>66</v>
      </c>
      <c r="C116" s="19">
        <f>Rate_Calculations_include_0hr!Q39</f>
        <v>5.0444674111936774</v>
      </c>
      <c r="D116" s="8">
        <f>Rate_Calculations_exclude_0hr!K39</f>
        <v>4.2860938607852299</v>
      </c>
      <c r="E116" s="19">
        <f>Rate_Calcs_nonneg_correction!K39</f>
        <v>4.2860938607852299</v>
      </c>
      <c r="F116" s="19">
        <f>Rate_Calcs_LinRegSlopes!M39</f>
        <v>5.1950130291407621</v>
      </c>
      <c r="H116">
        <f t="shared" si="10"/>
        <v>0.15054561794708476</v>
      </c>
      <c r="I116">
        <f t="shared" si="11"/>
        <v>0.15054561794708476</v>
      </c>
      <c r="J116">
        <f t="shared" si="12"/>
        <v>0.90891916835553221</v>
      </c>
      <c r="K116">
        <f t="shared" si="13"/>
        <v>0.90891916835553221</v>
      </c>
      <c r="M116">
        <f t="shared" si="14"/>
        <v>2.9843709092663363E-2</v>
      </c>
      <c r="N116">
        <f t="shared" si="15"/>
        <v>2.9843709092663363E-2</v>
      </c>
      <c r="O116">
        <f t="shared" si="16"/>
        <v>0.21206235744660396</v>
      </c>
      <c r="P116">
        <f t="shared" si="17"/>
        <v>0.21206235744660396</v>
      </c>
    </row>
    <row r="117" spans="1:16" x14ac:dyDescent="0.2">
      <c r="A117" s="69"/>
      <c r="B117" t="s">
        <v>67</v>
      </c>
      <c r="C117" s="19">
        <f>Rate_Calculations_include_0hr!Q40</f>
        <v>5.4838642413332783</v>
      </c>
      <c r="D117" s="8">
        <f>Rate_Calculations_exclude_0hr!K40</f>
        <v>4.6069243257960846</v>
      </c>
      <c r="E117" s="19">
        <f>Rate_Calcs_nonneg_correction!K40</f>
        <v>4.6069243257960846</v>
      </c>
      <c r="F117" s="19">
        <f>Rate_Calcs_LinRegSlopes!M40</f>
        <v>5.6579466067004631</v>
      </c>
      <c r="H117">
        <f t="shared" si="10"/>
        <v>0.1740823653671848</v>
      </c>
      <c r="I117">
        <f t="shared" si="11"/>
        <v>0.1740823653671848</v>
      </c>
      <c r="J117">
        <f t="shared" si="12"/>
        <v>1.0510222809043785</v>
      </c>
      <c r="K117">
        <f t="shared" si="13"/>
        <v>1.0510222809043785</v>
      </c>
      <c r="M117">
        <f t="shared" si="14"/>
        <v>3.1744470268808223E-2</v>
      </c>
      <c r="N117">
        <f t="shared" si="15"/>
        <v>3.1744470268808223E-2</v>
      </c>
      <c r="O117">
        <f t="shared" si="16"/>
        <v>0.22813968855951636</v>
      </c>
      <c r="P117">
        <f t="shared" si="17"/>
        <v>0.22813968855951636</v>
      </c>
    </row>
    <row r="118" spans="1:16" x14ac:dyDescent="0.2">
      <c r="A118" s="69"/>
      <c r="B118" t="s">
        <v>68</v>
      </c>
      <c r="C118" s="19">
        <f>Rate_Calculations_include_0hr!Q41</f>
        <v>5.3646800215910018</v>
      </c>
      <c r="D118" s="8">
        <f>Rate_Calculations_exclude_0hr!K41</f>
        <v>4.4035443913774346</v>
      </c>
      <c r="E118" s="19">
        <f>Rate_Calcs_nonneg_correction!K41</f>
        <v>4.4035443913774346</v>
      </c>
      <c r="F118" s="19">
        <f>Rate_Calcs_LinRegSlopes!M41</f>
        <v>5.5554761764721077</v>
      </c>
      <c r="H118">
        <f t="shared" si="10"/>
        <v>0.19079615488110591</v>
      </c>
      <c r="I118">
        <f t="shared" si="11"/>
        <v>0.19079615488110591</v>
      </c>
      <c r="J118">
        <f t="shared" si="12"/>
        <v>1.1519317850946731</v>
      </c>
      <c r="K118">
        <f t="shared" si="13"/>
        <v>1.1519317850946731</v>
      </c>
      <c r="M118">
        <f t="shared" si="14"/>
        <v>3.5565244173597799E-2</v>
      </c>
      <c r="N118">
        <f t="shared" si="15"/>
        <v>3.5565244173597799E-2</v>
      </c>
      <c r="O118">
        <f t="shared" si="16"/>
        <v>0.26159195473316149</v>
      </c>
      <c r="P118">
        <f t="shared" si="17"/>
        <v>0.26159195473316149</v>
      </c>
    </row>
    <row r="119" spans="1:16" x14ac:dyDescent="0.2">
      <c r="A119" s="69"/>
      <c r="B119" t="s">
        <v>69</v>
      </c>
      <c r="C119" s="19">
        <f>Rate_Calculations_include_0hr!Q42</f>
        <v>5.8004124878533236</v>
      </c>
      <c r="D119" s="8">
        <f>Rate_Calculations_exclude_0hr!K42</f>
        <v>4.9145416035298002</v>
      </c>
      <c r="E119" s="19">
        <f>Rate_Calcs_nonneg_correction!K42</f>
        <v>4.9145416035298002</v>
      </c>
      <c r="F119" s="19">
        <f>Rate_Calcs_LinRegSlopes!M42</f>
        <v>5.9762677502500523</v>
      </c>
      <c r="H119">
        <f t="shared" si="10"/>
        <v>0.17585526239672866</v>
      </c>
      <c r="I119">
        <f t="shared" si="11"/>
        <v>0.17585526239672866</v>
      </c>
      <c r="J119">
        <f t="shared" si="12"/>
        <v>1.0617261467202521</v>
      </c>
      <c r="K119">
        <f t="shared" si="13"/>
        <v>1.0617261467202521</v>
      </c>
      <c r="M119">
        <f t="shared" si="14"/>
        <v>3.0317716673596604E-2</v>
      </c>
      <c r="N119">
        <f t="shared" si="15"/>
        <v>3.0317716673596604E-2</v>
      </c>
      <c r="O119">
        <f t="shared" si="16"/>
        <v>0.21603767601797944</v>
      </c>
      <c r="P119">
        <f t="shared" si="17"/>
        <v>0.21603767601797944</v>
      </c>
    </row>
    <row r="120" spans="1:16" x14ac:dyDescent="0.2">
      <c r="A120" s="69"/>
      <c r="B120" t="s">
        <v>70</v>
      </c>
      <c r="C120" s="19">
        <f>Rate_Calculations_include_0hr!Q43</f>
        <v>5.7930399007567779</v>
      </c>
      <c r="D120" s="8">
        <f>Rate_Calculations_exclude_0hr!K43</f>
        <v>4.7651653729359698</v>
      </c>
      <c r="E120" s="19">
        <f>Rate_Calcs_nonneg_correction!K43</f>
        <v>4.7651653729359698</v>
      </c>
      <c r="F120" s="19">
        <f>Rate_Calcs_LinRegSlopes!M43</f>
        <v>5.9970844720363425</v>
      </c>
      <c r="H120">
        <f t="shared" si="10"/>
        <v>0.20404457127956466</v>
      </c>
      <c r="I120">
        <f t="shared" si="11"/>
        <v>0.20404457127956466</v>
      </c>
      <c r="J120">
        <f t="shared" si="12"/>
        <v>1.2319190991003728</v>
      </c>
      <c r="K120">
        <f t="shared" si="13"/>
        <v>1.2319190991003728</v>
      </c>
      <c r="M120">
        <f t="shared" si="14"/>
        <v>3.5222365938289008E-2</v>
      </c>
      <c r="N120">
        <f t="shared" si="15"/>
        <v>3.5222365938289008E-2</v>
      </c>
      <c r="O120">
        <f t="shared" si="16"/>
        <v>0.25852599074465032</v>
      </c>
      <c r="P120">
        <f t="shared" si="17"/>
        <v>0.25852599074465032</v>
      </c>
    </row>
    <row r="121" spans="1:16" x14ac:dyDescent="0.2">
      <c r="A121" s="69"/>
      <c r="B121" t="s">
        <v>71</v>
      </c>
      <c r="C121" s="19">
        <f>Rate_Calculations_include_0hr!Q44</f>
        <v>5.3369069503857487</v>
      </c>
      <c r="D121" s="8">
        <f>Rate_Calculations_exclude_0hr!K44</f>
        <v>4.2181032435831218</v>
      </c>
      <c r="E121" s="19">
        <f>Rate_Calcs_nonneg_correction!K44</f>
        <v>4.2181032435831218</v>
      </c>
      <c r="F121" s="19">
        <f>Rate_Calcs_LinRegSlopes!M44</f>
        <v>5.5590019790314322</v>
      </c>
      <c r="H121">
        <f t="shared" si="10"/>
        <v>0.22209502864568353</v>
      </c>
      <c r="I121">
        <f t="shared" si="11"/>
        <v>0.22209502864568353</v>
      </c>
      <c r="J121">
        <f t="shared" si="12"/>
        <v>1.3408987354483104</v>
      </c>
      <c r="K121">
        <f t="shared" si="13"/>
        <v>1.3408987354483104</v>
      </c>
      <c r="M121">
        <f t="shared" si="14"/>
        <v>4.1614933651715744E-2</v>
      </c>
      <c r="N121">
        <f t="shared" si="15"/>
        <v>4.1614933651715744E-2</v>
      </c>
      <c r="O121">
        <f t="shared" si="16"/>
        <v>0.31789139762953428</v>
      </c>
      <c r="P121">
        <f t="shared" si="17"/>
        <v>0.31789139762953428</v>
      </c>
    </row>
    <row r="122" spans="1:16" x14ac:dyDescent="0.2">
      <c r="A122" s="69"/>
      <c r="B122" t="s">
        <v>72</v>
      </c>
      <c r="C122" s="19">
        <f>Rate_Calculations_include_0hr!Q45</f>
        <v>5.5052653703400889</v>
      </c>
      <c r="D122" s="8">
        <f>Rate_Calculations_exclude_0hr!K45</f>
        <v>4.8696094142560193</v>
      </c>
      <c r="E122" s="19">
        <f>Rate_Calcs_nonneg_correction!K45</f>
        <v>4.8696094142560193</v>
      </c>
      <c r="F122" s="19">
        <f>Rate_Calcs_LinRegSlopes!M45</f>
        <v>5.6314501755180677</v>
      </c>
      <c r="H122">
        <f t="shared" si="10"/>
        <v>0.12618480517797881</v>
      </c>
      <c r="I122">
        <f t="shared" si="11"/>
        <v>0.12618480517797881</v>
      </c>
      <c r="J122">
        <f t="shared" si="12"/>
        <v>0.76184076126204836</v>
      </c>
      <c r="K122">
        <f t="shared" si="13"/>
        <v>0.76184076126204836</v>
      </c>
      <c r="M122">
        <f t="shared" si="14"/>
        <v>2.2920748899372987E-2</v>
      </c>
      <c r="N122">
        <f t="shared" si="15"/>
        <v>2.2920748899372987E-2</v>
      </c>
      <c r="O122">
        <f t="shared" si="16"/>
        <v>0.15644802210044245</v>
      </c>
      <c r="P122">
        <f t="shared" si="17"/>
        <v>0.15644802210044245</v>
      </c>
    </row>
    <row r="123" spans="1:16" x14ac:dyDescent="0.2">
      <c r="A123" s="69"/>
      <c r="B123" t="s">
        <v>73</v>
      </c>
      <c r="C123" s="19">
        <f>Rate_Calculations_include_0hr!Q46</f>
        <v>5.9700660104646897</v>
      </c>
      <c r="D123" s="8">
        <f>Rate_Calculations_exclude_0hr!K46</f>
        <v>5.4549971215312896</v>
      </c>
      <c r="E123" s="19">
        <f>Rate_Calcs_nonneg_correction!K46</f>
        <v>5.4549971215312896</v>
      </c>
      <c r="F123" s="19">
        <f>Rate_Calcs_LinRegSlopes!M46</f>
        <v>6.072312936307549</v>
      </c>
      <c r="H123">
        <f t="shared" si="10"/>
        <v>0.10224692584285933</v>
      </c>
      <c r="I123">
        <f t="shared" si="11"/>
        <v>0.10224692584285933</v>
      </c>
      <c r="J123">
        <f t="shared" si="12"/>
        <v>0.61731581477625941</v>
      </c>
      <c r="K123">
        <f t="shared" si="13"/>
        <v>0.61731581477625941</v>
      </c>
      <c r="M123">
        <f t="shared" si="14"/>
        <v>1.7126598879080194E-2</v>
      </c>
      <c r="N123">
        <f t="shared" si="15"/>
        <v>1.7126598879080194E-2</v>
      </c>
      <c r="O123">
        <f t="shared" si="16"/>
        <v>0.1131651953288237</v>
      </c>
      <c r="P123">
        <f t="shared" si="17"/>
        <v>0.1131651953288237</v>
      </c>
    </row>
    <row r="124" spans="1:16" x14ac:dyDescent="0.2">
      <c r="A124" s="69"/>
      <c r="B124" t="s">
        <v>74</v>
      </c>
      <c r="C124" s="19">
        <f>Rate_Calculations_include_0hr!Q47</f>
        <v>5.4106496812568894</v>
      </c>
      <c r="D124" s="8">
        <f>Rate_Calculations_exclude_0hr!K47</f>
        <v>4.1548527439743044</v>
      </c>
      <c r="E124" s="19">
        <f>Rate_Calcs_nonneg_correction!K47</f>
        <v>4.1548527439743044</v>
      </c>
      <c r="F124" s="19">
        <f>Rate_Calcs_LinRegSlopes!M47</f>
        <v>5.6599393958539306</v>
      </c>
      <c r="H124">
        <f t="shared" si="10"/>
        <v>0.24928971459704119</v>
      </c>
      <c r="I124">
        <f t="shared" si="11"/>
        <v>0.24928971459704119</v>
      </c>
      <c r="J124">
        <f t="shared" si="12"/>
        <v>1.5050866518796262</v>
      </c>
      <c r="K124">
        <f t="shared" si="13"/>
        <v>1.5050866518796262</v>
      </c>
      <c r="M124">
        <f t="shared" si="14"/>
        <v>4.6073896719022366E-2</v>
      </c>
      <c r="N124">
        <f t="shared" si="15"/>
        <v>4.6073896719022366E-2</v>
      </c>
      <c r="O124">
        <f t="shared" si="16"/>
        <v>0.36224789291568077</v>
      </c>
      <c r="P124">
        <f t="shared" si="17"/>
        <v>0.36224789291568077</v>
      </c>
    </row>
    <row r="125" spans="1:16" x14ac:dyDescent="0.2">
      <c r="A125" s="69"/>
      <c r="B125" t="s">
        <v>75</v>
      </c>
      <c r="C125" s="19">
        <f>Rate_Calculations_include_0hr!Q48</f>
        <v>6.9766697492088783</v>
      </c>
      <c r="D125" s="8">
        <f>Rate_Calculations_exclude_0hr!K48</f>
        <v>4.7247728717982032</v>
      </c>
      <c r="E125" s="19">
        <f>Rate_Calcs_nonneg_correction!K48</f>
        <v>4.7247728717982032</v>
      </c>
      <c r="F125" s="19">
        <f>Rate_Calcs_LinRegSlopes!M48</f>
        <v>7.4236964246253896</v>
      </c>
      <c r="H125">
        <f t="shared" si="10"/>
        <v>0.44702667541651131</v>
      </c>
      <c r="I125">
        <f t="shared" si="11"/>
        <v>0.44702667541651131</v>
      </c>
      <c r="J125">
        <f t="shared" si="12"/>
        <v>2.6989235528271864</v>
      </c>
      <c r="K125">
        <f t="shared" si="13"/>
        <v>2.6989235528271864</v>
      </c>
      <c r="M125">
        <f t="shared" si="14"/>
        <v>6.4074507105227677E-2</v>
      </c>
      <c r="N125">
        <f t="shared" si="15"/>
        <v>6.4074507105227677E-2</v>
      </c>
      <c r="O125">
        <f t="shared" si="16"/>
        <v>0.57122821055311424</v>
      </c>
      <c r="P125">
        <f t="shared" si="17"/>
        <v>0.57122821055311424</v>
      </c>
    </row>
    <row r="126" spans="1:16" x14ac:dyDescent="0.2">
      <c r="A126" s="69"/>
      <c r="B126" t="s">
        <v>76</v>
      </c>
      <c r="C126" s="19">
        <f>Rate_Calculations_include_0hr!Q49</f>
        <v>7.9992302324695386</v>
      </c>
      <c r="D126" s="8">
        <f>Rate_Calculations_exclude_0hr!K49</f>
        <v>5.8874298185691831</v>
      </c>
      <c r="E126" s="19">
        <f>Rate_Calcs_nonneg_correction!K49</f>
        <v>5.8874298185691831</v>
      </c>
      <c r="F126" s="19">
        <f>Rate_Calcs_LinRegSlopes!M49</f>
        <v>8.4184461955266805</v>
      </c>
      <c r="H126">
        <f t="shared" si="10"/>
        <v>0.41921596305714193</v>
      </c>
      <c r="I126">
        <f t="shared" si="11"/>
        <v>0.41921596305714193</v>
      </c>
      <c r="J126">
        <f t="shared" si="12"/>
        <v>2.5310163769574974</v>
      </c>
      <c r="K126">
        <f t="shared" si="13"/>
        <v>2.5310163769574974</v>
      </c>
      <c r="M126">
        <f t="shared" si="14"/>
        <v>5.2407038036673778E-2</v>
      </c>
      <c r="N126">
        <f t="shared" si="15"/>
        <v>5.2407038036673778E-2</v>
      </c>
      <c r="O126">
        <f t="shared" si="16"/>
        <v>0.42990174914265189</v>
      </c>
      <c r="P126">
        <f t="shared" si="17"/>
        <v>0.42990174914265189</v>
      </c>
    </row>
    <row r="127" spans="1:16" x14ac:dyDescent="0.2">
      <c r="A127" s="69"/>
      <c r="B127" t="s">
        <v>77</v>
      </c>
      <c r="C127" s="19">
        <f>Rate_Calculations_include_0hr!Q50</f>
        <v>7.4562949812614301</v>
      </c>
      <c r="D127" s="8">
        <f>Rate_Calculations_exclude_0hr!K50</f>
        <v>5.2987868002787355</v>
      </c>
      <c r="E127" s="19">
        <f>Rate_Calcs_nonneg_correction!K50</f>
        <v>5.2987868002787355</v>
      </c>
      <c r="F127" s="19">
        <f>Rate_Calcs_LinRegSlopes!M50</f>
        <v>7.8845844464689137</v>
      </c>
      <c r="H127">
        <f t="shared" si="10"/>
        <v>0.42828946520748357</v>
      </c>
      <c r="I127">
        <f t="shared" si="11"/>
        <v>0.42828946520748357</v>
      </c>
      <c r="J127">
        <f t="shared" si="12"/>
        <v>2.5857976461901782</v>
      </c>
      <c r="K127">
        <f t="shared" si="13"/>
        <v>2.5857976461901782</v>
      </c>
      <c r="M127">
        <f t="shared" si="14"/>
        <v>5.7439984105219381E-2</v>
      </c>
      <c r="N127">
        <f t="shared" si="15"/>
        <v>5.7439984105219381E-2</v>
      </c>
      <c r="O127">
        <f t="shared" si="16"/>
        <v>0.48799805382887945</v>
      </c>
      <c r="P127">
        <f t="shared" si="17"/>
        <v>0.48799805382887945</v>
      </c>
    </row>
    <row r="128" spans="1:16" x14ac:dyDescent="0.2">
      <c r="A128" s="69"/>
      <c r="B128" t="s">
        <v>78</v>
      </c>
      <c r="C128" s="19">
        <f>Rate_Calculations_include_0hr!Q51</f>
        <v>8.0555657103598897</v>
      </c>
      <c r="D128" s="8">
        <f>Rate_Calculations_exclude_0hr!K51</f>
        <v>7.0278009638321199</v>
      </c>
      <c r="E128" s="19">
        <f>Rate_Calcs_nonneg_correction!K51</f>
        <v>7.0278009638321199</v>
      </c>
      <c r="F128" s="19">
        <f>Rate_Calcs_LinRegSlopes!M51</f>
        <v>8.2595884888269406</v>
      </c>
      <c r="H128">
        <f t="shared" si="10"/>
        <v>0.20402277846705097</v>
      </c>
      <c r="I128">
        <f t="shared" si="11"/>
        <v>0.20402277846705097</v>
      </c>
      <c r="J128">
        <f t="shared" si="12"/>
        <v>1.2317875249948207</v>
      </c>
      <c r="K128">
        <f t="shared" si="13"/>
        <v>1.2317875249948207</v>
      </c>
      <c r="M128">
        <f t="shared" si="14"/>
        <v>2.5326933675764909E-2</v>
      </c>
      <c r="N128">
        <f t="shared" si="15"/>
        <v>2.5326933675764909E-2</v>
      </c>
      <c r="O128">
        <f t="shared" si="16"/>
        <v>0.17527353596581532</v>
      </c>
      <c r="P128">
        <f t="shared" si="17"/>
        <v>0.17527353596581532</v>
      </c>
    </row>
    <row r="129" spans="1:16" x14ac:dyDescent="0.2">
      <c r="A129" s="69"/>
      <c r="B129" t="s">
        <v>79</v>
      </c>
      <c r="C129" s="19">
        <f>Rate_Calculations_include_0hr!Q52</f>
        <v>8.9656399317054198</v>
      </c>
      <c r="D129" s="8">
        <f>Rate_Calculations_exclude_0hr!K52</f>
        <v>7.6897447424555505</v>
      </c>
      <c r="E129" s="19">
        <f>Rate_Calcs_nonneg_correction!K52</f>
        <v>7.6897447424555505</v>
      </c>
      <c r="F129" s="19">
        <f>Rate_Calcs_LinRegSlopes!M52</f>
        <v>9.2189193737401354</v>
      </c>
      <c r="H129">
        <f t="shared" si="10"/>
        <v>0.25327944203471553</v>
      </c>
      <c r="I129">
        <f t="shared" si="11"/>
        <v>0.25327944203471553</v>
      </c>
      <c r="J129">
        <f t="shared" si="12"/>
        <v>1.5291746312845849</v>
      </c>
      <c r="K129">
        <f t="shared" si="13"/>
        <v>1.5291746312845849</v>
      </c>
      <c r="M129">
        <f t="shared" si="14"/>
        <v>2.8250012711199455E-2</v>
      </c>
      <c r="N129">
        <f t="shared" si="15"/>
        <v>2.8250012711199455E-2</v>
      </c>
      <c r="O129">
        <f t="shared" si="16"/>
        <v>0.19885895858700203</v>
      </c>
      <c r="P129">
        <f t="shared" si="17"/>
        <v>0.19885895858700203</v>
      </c>
    </row>
    <row r="130" spans="1:16" x14ac:dyDescent="0.2">
      <c r="A130" s="69"/>
      <c r="B130" t="s">
        <v>80</v>
      </c>
      <c r="C130" s="19">
        <f>Rate_Calculations_include_0hr!Q53</f>
        <v>8.6440194376586099</v>
      </c>
      <c r="D130" s="8">
        <f>Rate_Calculations_exclude_0hr!K53</f>
        <v>7.6550708437295576</v>
      </c>
      <c r="E130" s="19">
        <f>Rate_Calcs_nonneg_correction!K53</f>
        <v>7.6550708437295576</v>
      </c>
      <c r="F130" s="19">
        <f>Rate_Calcs_LinRegSlopes!M53</f>
        <v>8.8403367764038343</v>
      </c>
      <c r="H130">
        <f t="shared" si="10"/>
        <v>0.19631733874522439</v>
      </c>
      <c r="I130">
        <f t="shared" si="11"/>
        <v>0.19631733874522439</v>
      </c>
      <c r="J130">
        <f t="shared" si="12"/>
        <v>1.1852659326742767</v>
      </c>
      <c r="K130">
        <f t="shared" si="13"/>
        <v>1.1852659326742767</v>
      </c>
      <c r="M130">
        <f t="shared" si="14"/>
        <v>2.2711348599003211E-2</v>
      </c>
      <c r="N130">
        <f t="shared" si="15"/>
        <v>2.2711348599003211E-2</v>
      </c>
      <c r="O130">
        <f t="shared" si="16"/>
        <v>0.15483409061395623</v>
      </c>
      <c r="P130">
        <f t="shared" si="17"/>
        <v>0.15483409061395623</v>
      </c>
    </row>
    <row r="131" spans="1:16" x14ac:dyDescent="0.2">
      <c r="A131" s="69"/>
      <c r="B131" t="s">
        <v>81</v>
      </c>
      <c r="C131" s="19">
        <f>Rate_Calculations_include_0hr!Q54</f>
        <v>6.7169943534939094</v>
      </c>
      <c r="D131" s="8">
        <f>Rate_Calculations_exclude_0hr!K54</f>
        <v>6.2685234715037925</v>
      </c>
      <c r="E131" s="19">
        <f>Rate_Calcs_nonneg_correction!K54</f>
        <v>6.2685234715037925</v>
      </c>
      <c r="F131" s="19">
        <f>Rate_Calcs_LinRegSlopes!M54</f>
        <v>6.8060208313083228</v>
      </c>
      <c r="H131">
        <f t="shared" si="10"/>
        <v>8.9026477814413418E-2</v>
      </c>
      <c r="I131">
        <f t="shared" si="11"/>
        <v>8.9026477814413418E-2</v>
      </c>
      <c r="J131">
        <f t="shared" si="12"/>
        <v>0.53749735980453028</v>
      </c>
      <c r="K131">
        <f t="shared" si="13"/>
        <v>0.53749735980453028</v>
      </c>
      <c r="M131">
        <f t="shared" si="14"/>
        <v>1.3253915833367559E-2</v>
      </c>
      <c r="N131">
        <f t="shared" si="15"/>
        <v>1.3253915833367559E-2</v>
      </c>
      <c r="O131">
        <f t="shared" si="16"/>
        <v>8.5745449027661833E-2</v>
      </c>
      <c r="P131">
        <f t="shared" si="17"/>
        <v>8.5745449027661833E-2</v>
      </c>
    </row>
    <row r="132" spans="1:16" x14ac:dyDescent="0.2">
      <c r="A132" s="69"/>
      <c r="B132" t="s">
        <v>82</v>
      </c>
      <c r="C132" s="19">
        <f>Rate_Calculations_include_0hr!Q55</f>
        <v>5.6997515525390723</v>
      </c>
      <c r="D132" s="8">
        <f>Rate_Calculations_exclude_0hr!K55</f>
        <v>4.7298980418970382</v>
      </c>
      <c r="E132" s="19">
        <f>Rate_Calcs_nonneg_correction!K55</f>
        <v>4.7298980418970382</v>
      </c>
      <c r="F132" s="19">
        <f>Rate_Calcs_LinRegSlopes!M55</f>
        <v>5.8922783040312865</v>
      </c>
      <c r="H132">
        <f t="shared" si="10"/>
        <v>0.19252675149221421</v>
      </c>
      <c r="I132">
        <f t="shared" si="11"/>
        <v>0.19252675149221421</v>
      </c>
      <c r="J132">
        <f t="shared" si="12"/>
        <v>1.1623802621342483</v>
      </c>
      <c r="K132">
        <f t="shared" si="13"/>
        <v>1.1623802621342483</v>
      </c>
      <c r="M132">
        <f t="shared" si="14"/>
        <v>3.3778095363902166E-2</v>
      </c>
      <c r="N132">
        <f t="shared" si="15"/>
        <v>3.3778095363902166E-2</v>
      </c>
      <c r="O132">
        <f t="shared" si="16"/>
        <v>0.24575165296122281</v>
      </c>
      <c r="P132">
        <f t="shared" si="17"/>
        <v>0.24575165296122281</v>
      </c>
    </row>
    <row r="133" spans="1:16" x14ac:dyDescent="0.2">
      <c r="A133" s="69"/>
      <c r="B133" t="s">
        <v>83</v>
      </c>
      <c r="C133" s="19">
        <f>Rate_Calculations_include_0hr!Q56</f>
        <v>5.9786718249612534</v>
      </c>
      <c r="D133" s="8">
        <f>Rate_Calculations_exclude_0hr!K56</f>
        <v>5.328186361147937</v>
      </c>
      <c r="E133" s="19">
        <f>Rate_Calcs_nonneg_correction!K56</f>
        <v>5.328186361147937</v>
      </c>
      <c r="F133" s="19">
        <f>Rate_Calcs_LinRegSlopes!M56</f>
        <v>6.1078004530135237</v>
      </c>
      <c r="H133">
        <f t="shared" ref="H133:H196" si="19">MIN(I133:K133)</f>
        <v>0.12912862805227032</v>
      </c>
      <c r="I133">
        <f t="shared" ref="I133:I196" si="20">ABS($F133-C133)</f>
        <v>0.12912862805227032</v>
      </c>
      <c r="J133">
        <f t="shared" ref="J133:J196" si="21">ABS($F133-D133)</f>
        <v>0.77961409186558672</v>
      </c>
      <c r="K133">
        <f t="shared" ref="K133:K196" si="22">ABS($F133-E133)</f>
        <v>0.77961409186558672</v>
      </c>
      <c r="M133">
        <f t="shared" ref="M133:M196" si="23">MIN(N133:P133)</f>
        <v>2.1598213086918713E-2</v>
      </c>
      <c r="N133">
        <f t="shared" ref="N133:N196" si="24">ABS($F133-C133)/C133</f>
        <v>2.1598213086918713E-2</v>
      </c>
      <c r="O133">
        <f t="shared" ref="O133:O196" si="25">ABS($F133-D133)/D133</f>
        <v>0.1463188482952428</v>
      </c>
      <c r="P133">
        <f t="shared" ref="P133:P196" si="26">ABS($F133-E133)/E133</f>
        <v>0.1463188482952428</v>
      </c>
    </row>
    <row r="134" spans="1:16" x14ac:dyDescent="0.2">
      <c r="A134" s="69"/>
      <c r="B134" t="s">
        <v>84</v>
      </c>
      <c r="C134" s="19">
        <f>Rate_Calculations_include_0hr!Q57</f>
        <v>6.6831429883502285</v>
      </c>
      <c r="D134" s="8">
        <f>Rate_Calculations_exclude_0hr!K57</f>
        <v>6.7561550979231688</v>
      </c>
      <c r="E134" s="19">
        <f>Rate_Calcs_nonneg_correction!K57</f>
        <v>6.7561550979231688</v>
      </c>
      <c r="F134" s="19">
        <f>Rate_Calcs_LinRegSlopes!M57</f>
        <v>6.6686492693283066</v>
      </c>
      <c r="H134">
        <f t="shared" si="19"/>
        <v>1.4493719021921869E-2</v>
      </c>
      <c r="I134">
        <f t="shared" si="20"/>
        <v>1.4493719021921869E-2</v>
      </c>
      <c r="J134">
        <f t="shared" si="21"/>
        <v>8.7505828594862223E-2</v>
      </c>
      <c r="K134">
        <f t="shared" si="22"/>
        <v>8.7505828594862223E-2</v>
      </c>
      <c r="M134">
        <f t="shared" si="23"/>
        <v>2.168698028335875E-3</v>
      </c>
      <c r="N134">
        <f t="shared" si="24"/>
        <v>2.168698028335875E-3</v>
      </c>
      <c r="O134">
        <f t="shared" si="25"/>
        <v>1.2952015950871431E-2</v>
      </c>
      <c r="P134">
        <f t="shared" si="26"/>
        <v>1.2952015950871431E-2</v>
      </c>
    </row>
    <row r="135" spans="1:16" x14ac:dyDescent="0.2">
      <c r="A135" s="69"/>
      <c r="B135" t="s">
        <v>85</v>
      </c>
      <c r="C135" s="19">
        <f>Rate_Calculations_include_0hr!Q58</f>
        <v>4.4339090641614192</v>
      </c>
      <c r="D135" s="8">
        <f>Rate_Calculations_exclude_0hr!K58</f>
        <v>3.8819081428795252</v>
      </c>
      <c r="E135" s="19">
        <f>Rate_Calcs_nonneg_correction!K58</f>
        <v>3.8819081428795252</v>
      </c>
      <c r="F135" s="19">
        <f>Rate_Calcs_LinRegSlopes!M58</f>
        <v>4.5434874108178738</v>
      </c>
      <c r="H135">
        <f t="shared" si="19"/>
        <v>0.10957834665645461</v>
      </c>
      <c r="I135">
        <f t="shared" si="20"/>
        <v>0.10957834665645461</v>
      </c>
      <c r="J135">
        <f t="shared" si="21"/>
        <v>0.66157926793834854</v>
      </c>
      <c r="K135">
        <f t="shared" si="22"/>
        <v>0.66157926793834854</v>
      </c>
      <c r="M135">
        <f t="shared" si="23"/>
        <v>2.4713710874713E-2</v>
      </c>
      <c r="N135">
        <f t="shared" si="24"/>
        <v>2.4713710874713E-2</v>
      </c>
      <c r="O135">
        <f t="shared" si="25"/>
        <v>0.17042630675119522</v>
      </c>
      <c r="P135">
        <f t="shared" si="26"/>
        <v>0.17042630675119522</v>
      </c>
    </row>
    <row r="136" spans="1:16" x14ac:dyDescent="0.2">
      <c r="A136" s="69"/>
      <c r="B136" t="s">
        <v>86</v>
      </c>
      <c r="C136" s="19">
        <f>Rate_Calculations_include_0hr!Q59</f>
        <v>6.5876979586094997</v>
      </c>
      <c r="D136" s="8">
        <f>Rate_Calculations_exclude_0hr!K59</f>
        <v>6.5833987174078468</v>
      </c>
      <c r="E136" s="19">
        <f>Rate_Calcs_nonneg_correction!K59</f>
        <v>6.5833987174078468</v>
      </c>
      <c r="F136" s="19">
        <f>Rate_Calcs_LinRegSlopes!M59</f>
        <v>6.5885514059944459</v>
      </c>
      <c r="H136">
        <f t="shared" si="19"/>
        <v>8.5344738494619321E-4</v>
      </c>
      <c r="I136">
        <f t="shared" si="20"/>
        <v>8.5344738494619321E-4</v>
      </c>
      <c r="J136">
        <f t="shared" si="21"/>
        <v>5.152688586599119E-3</v>
      </c>
      <c r="K136">
        <f t="shared" si="22"/>
        <v>5.152688586599119E-3</v>
      </c>
      <c r="M136">
        <f t="shared" si="23"/>
        <v>1.2955168714601101E-4</v>
      </c>
      <c r="N136">
        <f t="shared" si="24"/>
        <v>1.2955168714601101E-4</v>
      </c>
      <c r="O136">
        <f t="shared" si="25"/>
        <v>7.826791005342516E-4</v>
      </c>
      <c r="P136">
        <f t="shared" si="26"/>
        <v>7.826791005342516E-4</v>
      </c>
    </row>
    <row r="137" spans="1:16" x14ac:dyDescent="0.2">
      <c r="A137" s="69"/>
      <c r="B137" t="s">
        <v>87</v>
      </c>
      <c r="C137" s="19">
        <f>Rate_Calculations_include_0hr!Q60</f>
        <v>7.0576140800141616</v>
      </c>
      <c r="D137" s="8">
        <f>Rate_Calculations_exclude_0hr!K60</f>
        <v>6.7850467579817231</v>
      </c>
      <c r="E137" s="19">
        <f>Rate_Calcs_nonneg_correction!K60</f>
        <v>6.7850467579817231</v>
      </c>
      <c r="F137" s="19">
        <f>Rate_Calcs_LinRegSlopes!M60</f>
        <v>7.1117217369933057</v>
      </c>
      <c r="H137">
        <f t="shared" si="19"/>
        <v>5.4107656979144103E-2</v>
      </c>
      <c r="I137">
        <f t="shared" si="20"/>
        <v>5.4107656979144103E-2</v>
      </c>
      <c r="J137">
        <f t="shared" si="21"/>
        <v>0.3266749790115826</v>
      </c>
      <c r="K137">
        <f t="shared" si="22"/>
        <v>0.3266749790115826</v>
      </c>
      <c r="M137">
        <f t="shared" si="23"/>
        <v>7.6665649843857047E-3</v>
      </c>
      <c r="N137">
        <f t="shared" si="24"/>
        <v>7.6665649843857047E-3</v>
      </c>
      <c r="O137">
        <f t="shared" si="25"/>
        <v>4.8146312127811362E-2</v>
      </c>
      <c r="P137">
        <f t="shared" si="26"/>
        <v>4.8146312127811362E-2</v>
      </c>
    </row>
    <row r="138" spans="1:16" x14ac:dyDescent="0.2">
      <c r="A138" s="69"/>
      <c r="B138" t="s">
        <v>88</v>
      </c>
      <c r="C138" s="19">
        <f>Rate_Calculations_include_0hr!Q61</f>
        <v>7.3974252580957378</v>
      </c>
      <c r="D138" s="8">
        <f>Rate_Calculations_exclude_0hr!K61</f>
        <v>7.0824654451361564</v>
      </c>
      <c r="E138" s="19">
        <f>Rate_Calcs_nonneg_correction!K61</f>
        <v>7.0824654451361564</v>
      </c>
      <c r="F138" s="19">
        <f>Rate_Calcs_LinRegSlopes!M61</f>
        <v>7.4599482978892029</v>
      </c>
      <c r="H138">
        <f t="shared" si="19"/>
        <v>6.2523039793465074E-2</v>
      </c>
      <c r="I138">
        <f t="shared" si="20"/>
        <v>6.2523039793465074E-2</v>
      </c>
      <c r="J138">
        <f t="shared" si="21"/>
        <v>0.37748285275304649</v>
      </c>
      <c r="K138">
        <f t="shared" si="22"/>
        <v>0.37748285275304649</v>
      </c>
      <c r="M138">
        <f t="shared" si="23"/>
        <v>8.4520002044008342E-3</v>
      </c>
      <c r="N138">
        <f t="shared" si="24"/>
        <v>8.4520002044008342E-3</v>
      </c>
      <c r="O138">
        <f t="shared" si="25"/>
        <v>5.3298227245468698E-2</v>
      </c>
      <c r="P138">
        <f t="shared" si="26"/>
        <v>5.3298227245468698E-2</v>
      </c>
    </row>
    <row r="139" spans="1:16" x14ac:dyDescent="0.2">
      <c r="A139" s="69"/>
      <c r="B139" t="s">
        <v>89</v>
      </c>
      <c r="C139" s="19">
        <f>Rate_Calculations_include_0hr!Q62</f>
        <v>6.4962553535671725</v>
      </c>
      <c r="D139" s="8">
        <f>Rate_Calculations_exclude_0hr!K62</f>
        <v>6.1236152435900904</v>
      </c>
      <c r="E139" s="19">
        <f>Rate_Calcs_nonneg_correction!K62</f>
        <v>6.1236152435900904</v>
      </c>
      <c r="F139" s="19">
        <f>Rate_Calcs_LinRegSlopes!M62</f>
        <v>6.5702285763914077</v>
      </c>
      <c r="H139">
        <f t="shared" si="19"/>
        <v>7.397322282423513E-2</v>
      </c>
      <c r="I139">
        <f t="shared" si="20"/>
        <v>7.397322282423513E-2</v>
      </c>
      <c r="J139">
        <f t="shared" si="21"/>
        <v>0.44661333280131732</v>
      </c>
      <c r="K139">
        <f t="shared" si="22"/>
        <v>0.44661333280131732</v>
      </c>
      <c r="M139">
        <f t="shared" si="23"/>
        <v>1.1387055895765479E-2</v>
      </c>
      <c r="N139">
        <f t="shared" si="24"/>
        <v>1.1387055895765479E-2</v>
      </c>
      <c r="O139">
        <f t="shared" si="25"/>
        <v>7.2932951375220864E-2</v>
      </c>
      <c r="P139">
        <f t="shared" si="26"/>
        <v>7.2932951375220864E-2</v>
      </c>
    </row>
    <row r="140" spans="1:16" x14ac:dyDescent="0.2">
      <c r="A140" s="69"/>
      <c r="B140" t="s">
        <v>90</v>
      </c>
      <c r="C140" s="19">
        <f>Rate_Calculations_include_0hr!Q63</f>
        <v>7.3631828956542726</v>
      </c>
      <c r="D140" s="8">
        <f>Rate_Calculations_exclude_0hr!K63</f>
        <v>7.0212864728975379</v>
      </c>
      <c r="E140" s="19">
        <f>Rate_Calcs_nonneg_correction!K63</f>
        <v>7.0212864728975379</v>
      </c>
      <c r="F140" s="19">
        <f>Rate_Calcs_LinRegSlopes!M63</f>
        <v>7.431053153273476</v>
      </c>
      <c r="H140">
        <f t="shared" si="19"/>
        <v>6.78702576192034E-2</v>
      </c>
      <c r="I140">
        <f t="shared" si="20"/>
        <v>6.78702576192034E-2</v>
      </c>
      <c r="J140">
        <f t="shared" si="21"/>
        <v>0.40976668037593811</v>
      </c>
      <c r="K140">
        <f t="shared" si="22"/>
        <v>0.40976668037593811</v>
      </c>
      <c r="M140">
        <f t="shared" si="23"/>
        <v>9.2175161993137793E-3</v>
      </c>
      <c r="N140">
        <f t="shared" si="24"/>
        <v>9.2175161993137793E-3</v>
      </c>
      <c r="O140">
        <f t="shared" si="25"/>
        <v>5.836062692466043E-2</v>
      </c>
      <c r="P140">
        <f t="shared" si="26"/>
        <v>5.836062692466043E-2</v>
      </c>
    </row>
    <row r="141" spans="1:16" x14ac:dyDescent="0.2">
      <c r="A141" s="69"/>
      <c r="B141" t="s">
        <v>91</v>
      </c>
      <c r="C141" s="19">
        <f>Rate_Calculations_include_0hr!Q64</f>
        <v>7.6989433944139973</v>
      </c>
      <c r="D141" s="8">
        <f>Rate_Calculations_exclude_0hr!K64</f>
        <v>7.2377118980152089</v>
      </c>
      <c r="E141" s="19">
        <f>Rate_Calcs_nonneg_correction!K64</f>
        <v>7.2377118980152089</v>
      </c>
      <c r="F141" s="19">
        <f>Rate_Calcs_LinRegSlopes!M64</f>
        <v>7.7905029966767856</v>
      </c>
      <c r="H141">
        <f t="shared" si="19"/>
        <v>9.1559602262788253E-2</v>
      </c>
      <c r="I141">
        <f t="shared" si="20"/>
        <v>9.1559602262788253E-2</v>
      </c>
      <c r="J141">
        <f t="shared" si="21"/>
        <v>0.55279109866157672</v>
      </c>
      <c r="K141">
        <f t="shared" si="22"/>
        <v>0.55279109866157672</v>
      </c>
      <c r="M141">
        <f t="shared" si="23"/>
        <v>1.1892489342007597E-2</v>
      </c>
      <c r="N141">
        <f t="shared" si="24"/>
        <v>1.1892489342007597E-2</v>
      </c>
      <c r="O141">
        <f t="shared" si="25"/>
        <v>7.6376499431148687E-2</v>
      </c>
      <c r="P141">
        <f t="shared" si="26"/>
        <v>7.6376499431148687E-2</v>
      </c>
    </row>
    <row r="142" spans="1:16" x14ac:dyDescent="0.2">
      <c r="A142" s="69"/>
      <c r="B142" t="s">
        <v>92</v>
      </c>
      <c r="C142" s="19">
        <f>Rate_Calculations_include_0hr!Q65</f>
        <v>7.6024434486853325</v>
      </c>
      <c r="D142" s="8">
        <f>Rate_Calculations_exclude_0hr!K65</f>
        <v>7.4223919709151751</v>
      </c>
      <c r="E142" s="19">
        <f>Rate_Calcs_nonneg_correction!K65</f>
        <v>7.4223919709151751</v>
      </c>
      <c r="F142" s="19">
        <f>Rate_Calcs_LinRegSlopes!M65</f>
        <v>7.6381856775230803</v>
      </c>
      <c r="H142">
        <f t="shared" si="19"/>
        <v>3.5742228837747803E-2</v>
      </c>
      <c r="I142">
        <f t="shared" si="20"/>
        <v>3.5742228837747803E-2</v>
      </c>
      <c r="J142">
        <f t="shared" si="21"/>
        <v>0.2157937066079052</v>
      </c>
      <c r="K142">
        <f t="shared" si="22"/>
        <v>0.2157937066079052</v>
      </c>
      <c r="M142">
        <f t="shared" si="23"/>
        <v>4.7014133125749986E-3</v>
      </c>
      <c r="N142">
        <f t="shared" si="24"/>
        <v>4.7014133125749986E-3</v>
      </c>
      <c r="O142">
        <f t="shared" si="25"/>
        <v>2.9073337470386654E-2</v>
      </c>
      <c r="P142">
        <f t="shared" si="26"/>
        <v>2.9073337470386654E-2</v>
      </c>
    </row>
    <row r="143" spans="1:16" x14ac:dyDescent="0.2">
      <c r="A143" s="69"/>
      <c r="B143" t="s">
        <v>93</v>
      </c>
      <c r="C143" s="19">
        <f>Rate_Calculations_include_0hr!Q66</f>
        <v>7.1674872623425676</v>
      </c>
      <c r="D143" s="8">
        <f>Rate_Calculations_exclude_0hr!K66</f>
        <v>7.5286566728290634</v>
      </c>
      <c r="E143" s="19">
        <f>Rate_Calcs_nonneg_correction!K66</f>
        <v>7.5286566728290634</v>
      </c>
      <c r="F143" s="19">
        <f>Rate_Calcs_LinRegSlopes!M66</f>
        <v>7.0957911014519484</v>
      </c>
      <c r="H143">
        <f t="shared" si="19"/>
        <v>7.1696160890619254E-2</v>
      </c>
      <c r="I143">
        <f t="shared" si="20"/>
        <v>7.1696160890619254E-2</v>
      </c>
      <c r="J143">
        <f t="shared" si="21"/>
        <v>0.43286557137711501</v>
      </c>
      <c r="K143">
        <f t="shared" si="22"/>
        <v>0.43286557137711501</v>
      </c>
      <c r="M143">
        <f t="shared" si="23"/>
        <v>1.0002970115804101E-2</v>
      </c>
      <c r="N143">
        <f t="shared" si="24"/>
        <v>1.0002970115804101E-2</v>
      </c>
      <c r="O143">
        <f t="shared" si="25"/>
        <v>5.749572469406497E-2</v>
      </c>
      <c r="P143">
        <f t="shared" si="26"/>
        <v>5.749572469406497E-2</v>
      </c>
    </row>
    <row r="144" spans="1:16" x14ac:dyDescent="0.2">
      <c r="A144" s="69"/>
      <c r="B144" t="s">
        <v>94</v>
      </c>
      <c r="C144" s="19">
        <f>Rate_Calculations_include_0hr!Q67</f>
        <v>7.934000919701802</v>
      </c>
      <c r="D144" s="8">
        <f>Rate_Calculations_exclude_0hr!K67</f>
        <v>8.4761770861498302</v>
      </c>
      <c r="E144" s="19">
        <f>Rate_Calcs_nonneg_correction!K67</f>
        <v>8.4761770861498302</v>
      </c>
      <c r="F144" s="19">
        <f>Rate_Calcs_LinRegSlopes!M67</f>
        <v>7.8263728965855677</v>
      </c>
      <c r="H144">
        <f t="shared" si="19"/>
        <v>0.10762802311623432</v>
      </c>
      <c r="I144">
        <f t="shared" si="20"/>
        <v>0.10762802311623432</v>
      </c>
      <c r="J144">
        <f t="shared" si="21"/>
        <v>0.64980418956426256</v>
      </c>
      <c r="K144">
        <f t="shared" si="22"/>
        <v>0.64980418956426256</v>
      </c>
      <c r="M144">
        <f t="shared" si="23"/>
        <v>1.356541601211202E-2</v>
      </c>
      <c r="N144">
        <f t="shared" si="24"/>
        <v>1.356541601211202E-2</v>
      </c>
      <c r="O144">
        <f t="shared" si="25"/>
        <v>7.6662413132690441E-2</v>
      </c>
      <c r="P144">
        <f t="shared" si="26"/>
        <v>7.6662413132690441E-2</v>
      </c>
    </row>
    <row r="145" spans="1:16" x14ac:dyDescent="0.2">
      <c r="A145" s="69"/>
      <c r="B145" t="s">
        <v>95</v>
      </c>
      <c r="C145" s="19">
        <f>Rate_Calculations_include_0hr!Q68</f>
        <v>8.5708984915436677</v>
      </c>
      <c r="D145" s="8">
        <f>Rate_Calculations_exclude_0hr!K68</f>
        <v>8.7220190539145754</v>
      </c>
      <c r="E145" s="19">
        <f>Rate_Calcs_nonneg_correction!K68</f>
        <v>8.7220190539145754</v>
      </c>
      <c r="F145" s="19">
        <f>Rate_Calcs_LinRegSlopes!M68</f>
        <v>8.5408993724625937</v>
      </c>
      <c r="H145">
        <f t="shared" si="19"/>
        <v>2.9999119081073999E-2</v>
      </c>
      <c r="I145">
        <f t="shared" si="20"/>
        <v>2.9999119081073999E-2</v>
      </c>
      <c r="J145">
        <f t="shared" si="21"/>
        <v>0.18111968145198176</v>
      </c>
      <c r="K145">
        <f t="shared" si="22"/>
        <v>0.18111968145198176</v>
      </c>
      <c r="M145">
        <f t="shared" si="23"/>
        <v>3.5001136824420595E-3</v>
      </c>
      <c r="N145">
        <f t="shared" si="24"/>
        <v>3.5001136824420595E-3</v>
      </c>
      <c r="O145">
        <f t="shared" si="25"/>
        <v>2.0765797498538196E-2</v>
      </c>
      <c r="P145">
        <f t="shared" si="26"/>
        <v>2.0765797498538196E-2</v>
      </c>
    </row>
    <row r="146" spans="1:16" x14ac:dyDescent="0.2">
      <c r="A146" s="69"/>
      <c r="B146" t="s">
        <v>96</v>
      </c>
      <c r="C146" s="19">
        <f>Rate_Calculations_include_0hr!Q69</f>
        <v>3.1440642008801096</v>
      </c>
      <c r="D146" s="8">
        <f>Rate_Calculations_exclude_0hr!K69</f>
        <v>2.3092729731159345</v>
      </c>
      <c r="E146" s="19">
        <f>Rate_Calcs_nonneg_correction!K69</f>
        <v>2.3092729731159345</v>
      </c>
      <c r="F146" s="19">
        <f>Rate_Calcs_LinRegSlopes!M69</f>
        <v>3.3097795810814348</v>
      </c>
      <c r="H146">
        <f t="shared" si="19"/>
        <v>0.16571538020132515</v>
      </c>
      <c r="I146">
        <f t="shared" si="20"/>
        <v>0.16571538020132515</v>
      </c>
      <c r="J146">
        <f t="shared" si="21"/>
        <v>1.0005066079655003</v>
      </c>
      <c r="K146">
        <f t="shared" si="22"/>
        <v>1.0005066079655003</v>
      </c>
      <c r="M146">
        <f t="shared" si="23"/>
        <v>5.2707377971142215E-2</v>
      </c>
      <c r="N146">
        <f t="shared" si="24"/>
        <v>5.2707377971142215E-2</v>
      </c>
      <c r="O146">
        <f t="shared" si="25"/>
        <v>0.43325610251069741</v>
      </c>
      <c r="P146">
        <f t="shared" si="26"/>
        <v>0.43325610251069741</v>
      </c>
    </row>
    <row r="147" spans="1:16" x14ac:dyDescent="0.2">
      <c r="A147" s="69"/>
      <c r="B147" t="s">
        <v>97</v>
      </c>
      <c r="C147" s="19">
        <f>Rate_Calculations_include_0hr!Q70</f>
        <v>3.3963126751367572</v>
      </c>
      <c r="D147" s="8">
        <f>Rate_Calculations_exclude_0hr!K70</f>
        <v>3.0060933329065587</v>
      </c>
      <c r="E147" s="19">
        <f>Rate_Calcs_nonneg_correction!K70</f>
        <v>3.0060933329065587</v>
      </c>
      <c r="F147" s="19">
        <f>Rate_Calcs_LinRegSlopes!M70</f>
        <v>3.4737755718573915</v>
      </c>
      <c r="H147">
        <f t="shared" si="19"/>
        <v>7.7462896720634333E-2</v>
      </c>
      <c r="I147">
        <f t="shared" si="20"/>
        <v>7.7462896720634333E-2</v>
      </c>
      <c r="J147">
        <f t="shared" si="21"/>
        <v>0.46768223895083283</v>
      </c>
      <c r="K147">
        <f t="shared" si="22"/>
        <v>0.46768223895083283</v>
      </c>
      <c r="M147">
        <f t="shared" si="23"/>
        <v>2.2807940295872547E-2</v>
      </c>
      <c r="N147">
        <f t="shared" si="24"/>
        <v>2.2807940295872547E-2</v>
      </c>
      <c r="O147">
        <f t="shared" si="25"/>
        <v>0.15557808329877634</v>
      </c>
      <c r="P147">
        <f t="shared" si="26"/>
        <v>0.15557808329877634</v>
      </c>
    </row>
    <row r="148" spans="1:16" x14ac:dyDescent="0.2">
      <c r="A148" s="69"/>
      <c r="B148" t="s">
        <v>98</v>
      </c>
      <c r="C148" s="19">
        <f>Rate_Calculations_include_0hr!Q71</f>
        <v>3.4249044065184138</v>
      </c>
      <c r="D148" s="8">
        <f>Rate_Calculations_exclude_0hr!K71</f>
        <v>3.5416221866230928</v>
      </c>
      <c r="E148" s="19">
        <f>Rate_Calcs_nonneg_correction!K71</f>
        <v>3.5416221866230928</v>
      </c>
      <c r="F148" s="19">
        <f>Rate_Calcs_LinRegSlopes!M71</f>
        <v>3.4017346238673607</v>
      </c>
      <c r="H148">
        <f t="shared" si="19"/>
        <v>2.3169782651053072E-2</v>
      </c>
      <c r="I148">
        <f t="shared" si="20"/>
        <v>2.3169782651053072E-2</v>
      </c>
      <c r="J148">
        <f t="shared" si="21"/>
        <v>0.13988756275573211</v>
      </c>
      <c r="K148">
        <f t="shared" si="22"/>
        <v>0.13988756275573211</v>
      </c>
      <c r="M148">
        <f t="shared" si="23"/>
        <v>6.7650888611534453E-3</v>
      </c>
      <c r="N148">
        <f t="shared" si="24"/>
        <v>6.7650888611534453E-3</v>
      </c>
      <c r="O148">
        <f t="shared" si="25"/>
        <v>3.9498160838300413E-2</v>
      </c>
      <c r="P148">
        <f t="shared" si="26"/>
        <v>3.9498160838300413E-2</v>
      </c>
    </row>
    <row r="149" spans="1:16" x14ac:dyDescent="0.2">
      <c r="A149" s="69"/>
      <c r="B149" t="s">
        <v>99</v>
      </c>
      <c r="C149" s="19">
        <f>Rate_Calculations_include_0hr!Q72</f>
        <v>6.829131642006196</v>
      </c>
      <c r="D149" s="8">
        <f>Rate_Calculations_exclude_0hr!K72</f>
        <v>5.9596419918815755</v>
      </c>
      <c r="E149" s="19">
        <f>Rate_Calcs_nonneg_correction!K72</f>
        <v>5.9596419918815755</v>
      </c>
      <c r="F149" s="19">
        <f>Rate_Calcs_LinRegSlopes!M72</f>
        <v>7.0017350464974362</v>
      </c>
      <c r="H149">
        <f t="shared" si="19"/>
        <v>0.17260340449124012</v>
      </c>
      <c r="I149">
        <f t="shared" si="20"/>
        <v>0.17260340449124012</v>
      </c>
      <c r="J149">
        <f t="shared" si="21"/>
        <v>1.0420930546158607</v>
      </c>
      <c r="K149">
        <f t="shared" si="22"/>
        <v>1.0420930546158607</v>
      </c>
      <c r="M149">
        <f t="shared" si="23"/>
        <v>2.5274575676584025E-2</v>
      </c>
      <c r="N149">
        <f t="shared" si="24"/>
        <v>2.5274575676584025E-2</v>
      </c>
      <c r="O149">
        <f t="shared" si="25"/>
        <v>0.17485833142920915</v>
      </c>
      <c r="P149">
        <f t="shared" si="26"/>
        <v>0.17485833142920915</v>
      </c>
    </row>
    <row r="150" spans="1:16" x14ac:dyDescent="0.2">
      <c r="A150" s="69"/>
      <c r="B150" t="s">
        <v>100</v>
      </c>
      <c r="C150" s="19">
        <f>Rate_Calculations_include_0hr!Q73</f>
        <v>6.337761552227108</v>
      </c>
      <c r="D150" s="8">
        <f>Rate_Calculations_exclude_0hr!K73</f>
        <v>4.4216205129290511</v>
      </c>
      <c r="E150" s="19">
        <f>Rate_Calcs_nonneg_correction!K73</f>
        <v>4.4216205129290511</v>
      </c>
      <c r="F150" s="19">
        <f>Rate_Calcs_LinRegSlopes!M73</f>
        <v>6.7181369446435939</v>
      </c>
      <c r="H150">
        <f t="shared" si="19"/>
        <v>0.38037539241648588</v>
      </c>
      <c r="I150">
        <f t="shared" si="20"/>
        <v>0.38037539241648588</v>
      </c>
      <c r="J150">
        <f t="shared" si="21"/>
        <v>2.2965164317145428</v>
      </c>
      <c r="K150">
        <f t="shared" si="22"/>
        <v>2.2965164317145428</v>
      </c>
      <c r="M150">
        <f t="shared" si="23"/>
        <v>6.0017308837190454E-2</v>
      </c>
      <c r="N150">
        <f t="shared" si="24"/>
        <v>6.0017308837190454E-2</v>
      </c>
      <c r="O150">
        <f t="shared" si="25"/>
        <v>0.51938343080312022</v>
      </c>
      <c r="P150">
        <f t="shared" si="26"/>
        <v>0.51938343080312022</v>
      </c>
    </row>
    <row r="151" spans="1:16" x14ac:dyDescent="0.2">
      <c r="A151" s="69"/>
      <c r="B151" t="s">
        <v>101</v>
      </c>
      <c r="C151" s="19">
        <f>Rate_Calculations_include_0hr!Q74</f>
        <v>7.0571278069379382</v>
      </c>
      <c r="D151" s="8">
        <f>Rate_Calculations_exclude_0hr!K74</f>
        <v>5.0229257854029745</v>
      </c>
      <c r="E151" s="19">
        <f>Rate_Calcs_nonneg_correction!K74</f>
        <v>5.0229257854029745</v>
      </c>
      <c r="F151" s="19">
        <f>Rate_Calcs_LinRegSlopes!M74</f>
        <v>7.4609396226272606</v>
      </c>
      <c r="H151">
        <f t="shared" si="19"/>
        <v>0.40381181568932245</v>
      </c>
      <c r="I151">
        <f t="shared" si="20"/>
        <v>0.40381181568932245</v>
      </c>
      <c r="J151">
        <f t="shared" si="21"/>
        <v>2.4380138372242861</v>
      </c>
      <c r="K151">
        <f t="shared" si="22"/>
        <v>2.4380138372242861</v>
      </c>
      <c r="M151">
        <f t="shared" si="23"/>
        <v>5.7220419799161169E-2</v>
      </c>
      <c r="N151">
        <f t="shared" si="24"/>
        <v>5.7220419799161169E-2</v>
      </c>
      <c r="O151">
        <f t="shared" si="25"/>
        <v>0.4853772365718303</v>
      </c>
      <c r="P151">
        <f t="shared" si="26"/>
        <v>0.4853772365718303</v>
      </c>
    </row>
    <row r="153" spans="1:16" ht="17" thickBot="1" x14ac:dyDescent="0.25"/>
    <row r="154" spans="1:16" x14ac:dyDescent="0.2">
      <c r="B154" t="s">
        <v>3</v>
      </c>
      <c r="C154" s="40" t="str">
        <f>C2</f>
        <v>Include 0hr</v>
      </c>
      <c r="D154" s="40" t="str">
        <f t="shared" ref="D154:F154" si="27">D2</f>
        <v>Exclude 0hr</v>
      </c>
      <c r="E154" s="40" t="str">
        <f t="shared" si="27"/>
        <v>Nonnegative Correction</v>
      </c>
      <c r="F154" s="40" t="str">
        <f t="shared" si="27"/>
        <v>LinReg Slope</v>
      </c>
    </row>
    <row r="155" spans="1:16" x14ac:dyDescent="0.2">
      <c r="C155" s="41"/>
      <c r="D155" s="41"/>
      <c r="E155" s="41"/>
      <c r="F155" s="41"/>
    </row>
    <row r="156" spans="1:16" x14ac:dyDescent="0.2">
      <c r="A156" s="63" t="s">
        <v>237</v>
      </c>
      <c r="B156" t="s">
        <v>0</v>
      </c>
      <c r="C156" s="8">
        <f>Rate_Calculations_include_0hr!Y3</f>
        <v>0.12118615676275396</v>
      </c>
      <c r="D156" s="8">
        <f>Rate_Calculations_exclude_0hr!P3</f>
        <v>0.79261610591939902</v>
      </c>
      <c r="E156" s="8">
        <f>Rate_Calcs_nonneg_correction!P3</f>
        <v>1.0349884194449068</v>
      </c>
      <c r="F156" s="8">
        <f>Rate_Calcs_LinRegSlopes!S3</f>
        <v>0.30258610965251143</v>
      </c>
      <c r="H156">
        <f t="shared" si="19"/>
        <v>0.18139995288975747</v>
      </c>
      <c r="I156">
        <f t="shared" si="20"/>
        <v>0.18139995288975747</v>
      </c>
      <c r="J156">
        <f t="shared" si="21"/>
        <v>0.49002999626688759</v>
      </c>
      <c r="K156">
        <f t="shared" si="22"/>
        <v>0.7324023097923954</v>
      </c>
      <c r="M156">
        <f t="shared" si="23"/>
        <v>0.61824380378755339</v>
      </c>
      <c r="N156">
        <f t="shared" si="24"/>
        <v>1.4968702509881884</v>
      </c>
      <c r="O156">
        <f t="shared" si="25"/>
        <v>0.61824380378755339</v>
      </c>
      <c r="P156">
        <f t="shared" si="26"/>
        <v>0.70764299970158429</v>
      </c>
    </row>
    <row r="157" spans="1:16" x14ac:dyDescent="0.2">
      <c r="A157" s="63"/>
      <c r="B157" t="s">
        <v>1</v>
      </c>
      <c r="C157" s="8">
        <f>Rate_Calculations_include_0hr!Y4</f>
        <v>0.22366147101117273</v>
      </c>
      <c r="D157" s="8">
        <f>Rate_Calculations_exclude_0hr!P4</f>
        <v>0.67801162518914071</v>
      </c>
      <c r="E157" s="8">
        <f>Rate_Calcs_nonneg_correction!P4</f>
        <v>1.1253345672114861</v>
      </c>
      <c r="F157" s="8">
        <f>Rate_Calcs_LinRegSlopes!S4</f>
        <v>0.40265364891694211</v>
      </c>
      <c r="H157">
        <f t="shared" si="19"/>
        <v>0.17899217790576938</v>
      </c>
      <c r="I157">
        <f t="shared" si="20"/>
        <v>0.17899217790576938</v>
      </c>
      <c r="J157">
        <f t="shared" si="21"/>
        <v>0.2753579762721986</v>
      </c>
      <c r="K157">
        <f t="shared" si="22"/>
        <v>0.72268091829454395</v>
      </c>
      <c r="M157">
        <f t="shared" si="23"/>
        <v>0.40612574481356967</v>
      </c>
      <c r="N157">
        <f t="shared" si="24"/>
        <v>0.80028168059767457</v>
      </c>
      <c r="O157">
        <f t="shared" si="25"/>
        <v>0.40612574481356967</v>
      </c>
      <c r="P157">
        <f t="shared" si="26"/>
        <v>0.64219205501285315</v>
      </c>
    </row>
    <row r="158" spans="1:16" x14ac:dyDescent="0.2">
      <c r="A158" s="63"/>
      <c r="B158" t="s">
        <v>2</v>
      </c>
      <c r="C158" s="8">
        <f>Rate_Calculations_include_0hr!Y5</f>
        <v>5.0814296226922989E-2</v>
      </c>
      <c r="D158" s="8">
        <f>Rate_Calculations_exclude_0hr!P5</f>
        <v>1.0805347475246894</v>
      </c>
      <c r="E158" s="8">
        <f>Rate_Calcs_nonneg_correction!P5</f>
        <v>1.1821633399785354</v>
      </c>
      <c r="F158" s="8">
        <f>Rate_Calcs_LinRegSlopes!S5</f>
        <v>0.27539971434138705</v>
      </c>
      <c r="H158">
        <f t="shared" si="19"/>
        <v>0.22458541811446406</v>
      </c>
      <c r="I158">
        <f t="shared" si="20"/>
        <v>0.22458541811446406</v>
      </c>
      <c r="J158">
        <f t="shared" si="21"/>
        <v>0.80513503318330226</v>
      </c>
      <c r="K158">
        <f t="shared" si="22"/>
        <v>0.9067636256371483</v>
      </c>
      <c r="M158">
        <f t="shared" si="23"/>
        <v>0.74512646171511066</v>
      </c>
      <c r="N158">
        <f t="shared" si="24"/>
        <v>4.4197289894860683</v>
      </c>
      <c r="O158">
        <f t="shared" si="25"/>
        <v>0.74512646171511066</v>
      </c>
      <c r="P158">
        <f t="shared" si="26"/>
        <v>0.76703751078392635</v>
      </c>
    </row>
    <row r="159" spans="1:16" x14ac:dyDescent="0.2">
      <c r="A159" s="63"/>
      <c r="B159" t="s">
        <v>33</v>
      </c>
      <c r="C159" s="8">
        <f>Rate_Calculations_include_0hr!Y6</f>
        <v>0.45942149997239395</v>
      </c>
      <c r="D159" s="8">
        <f>Rate_Calculations_exclude_0hr!P6</f>
        <v>0.35273926108634784</v>
      </c>
      <c r="E159" s="8">
        <f>Rate_Calcs_nonneg_correction!P6</f>
        <v>1.2715822610311358</v>
      </c>
      <c r="F159" s="8">
        <f>Rate_Calcs_LinRegSlopes!S6</f>
        <v>0.62064447983517146</v>
      </c>
      <c r="H159">
        <f t="shared" si="19"/>
        <v>0.1612229798627775</v>
      </c>
      <c r="I159">
        <f t="shared" si="20"/>
        <v>0.1612229798627775</v>
      </c>
      <c r="J159">
        <f t="shared" si="21"/>
        <v>0.26790521874882361</v>
      </c>
      <c r="K159">
        <f t="shared" si="22"/>
        <v>0.65093778119596435</v>
      </c>
      <c r="M159">
        <f t="shared" si="23"/>
        <v>0.3509260665259793</v>
      </c>
      <c r="N159">
        <f t="shared" si="24"/>
        <v>0.3509260665259793</v>
      </c>
      <c r="O159">
        <f t="shared" si="25"/>
        <v>0.75949929113006365</v>
      </c>
      <c r="P159">
        <f t="shared" si="26"/>
        <v>0.51191165616616408</v>
      </c>
    </row>
    <row r="160" spans="1:16" x14ac:dyDescent="0.2">
      <c r="A160" s="63"/>
      <c r="B160" t="s">
        <v>34</v>
      </c>
      <c r="C160" s="8">
        <f>Rate_Calculations_include_0hr!Y7</f>
        <v>0.39569089218391057</v>
      </c>
      <c r="D160" s="8">
        <f>Rate_Calculations_exclude_0hr!P7</f>
        <v>0.53926527433622484</v>
      </c>
      <c r="E160" s="8">
        <f>Rate_Calcs_nonneg_correction!P7</f>
        <v>1.330647058704046</v>
      </c>
      <c r="F160" s="8">
        <f>Rate_Calcs_LinRegSlopes!S7</f>
        <v>0.58129013119535189</v>
      </c>
      <c r="H160">
        <f t="shared" si="19"/>
        <v>4.2024856859127047E-2</v>
      </c>
      <c r="I160">
        <f t="shared" si="20"/>
        <v>0.18559923901144132</v>
      </c>
      <c r="J160">
        <f t="shared" si="21"/>
        <v>4.2024856859127047E-2</v>
      </c>
      <c r="K160">
        <f t="shared" si="22"/>
        <v>0.74935692750869409</v>
      </c>
      <c r="M160">
        <f t="shared" si="23"/>
        <v>7.792984057958291E-2</v>
      </c>
      <c r="N160">
        <f t="shared" si="24"/>
        <v>0.46905107668027363</v>
      </c>
      <c r="O160">
        <f t="shared" si="25"/>
        <v>7.792984057958291E-2</v>
      </c>
      <c r="P160">
        <f t="shared" si="26"/>
        <v>0.56315228189698441</v>
      </c>
    </row>
    <row r="161" spans="1:16" x14ac:dyDescent="0.2">
      <c r="A161" s="63"/>
      <c r="B161" t="s">
        <v>35</v>
      </c>
      <c r="C161" s="8">
        <f>Rate_Calculations_include_0hr!Y8</f>
        <v>0.55051726281085256</v>
      </c>
      <c r="D161" s="8">
        <f>Rate_Calculations_exclude_0hr!P8</f>
        <v>0.19048297467036909</v>
      </c>
      <c r="E161" s="8">
        <f>Rate_Calcs_nonneg_correction!P8</f>
        <v>1.2915175002920742</v>
      </c>
      <c r="F161" s="8">
        <f>Rate_Calcs_LinRegSlopes!S8</f>
        <v>0.69761408414707526</v>
      </c>
      <c r="H161">
        <f t="shared" si="19"/>
        <v>0.14709682133622271</v>
      </c>
      <c r="I161">
        <f t="shared" si="20"/>
        <v>0.14709682133622271</v>
      </c>
      <c r="J161">
        <f t="shared" si="21"/>
        <v>0.50713110947670614</v>
      </c>
      <c r="K161">
        <f t="shared" si="22"/>
        <v>0.59390341614499897</v>
      </c>
      <c r="M161">
        <f t="shared" si="23"/>
        <v>0.267197472764378</v>
      </c>
      <c r="N161">
        <f t="shared" si="24"/>
        <v>0.267197472764378</v>
      </c>
      <c r="O161">
        <f t="shared" si="25"/>
        <v>2.6623435000125175</v>
      </c>
      <c r="P161">
        <f t="shared" si="26"/>
        <v>0.45984929821755327</v>
      </c>
    </row>
    <row r="162" spans="1:16" x14ac:dyDescent="0.2">
      <c r="A162" s="63"/>
      <c r="B162" t="s">
        <v>36</v>
      </c>
      <c r="C162" s="8">
        <f>Rate_Calculations_include_0hr!Y9</f>
        <v>-7.0776611118778948E-2</v>
      </c>
      <c r="D162" s="8">
        <f>Rate_Calculations_exclude_0hr!P9</f>
        <v>0.54262068524397189</v>
      </c>
      <c r="E162" s="8">
        <f>Rate_Calcs_nonneg_correction!P9</f>
        <v>0.40106746300641394</v>
      </c>
      <c r="F162" s="8">
        <f>Rate_Calcs_LinRegSlopes!S9</f>
        <v>2.2889706325428087E-2</v>
      </c>
      <c r="H162">
        <f t="shared" si="19"/>
        <v>9.3666317444207031E-2</v>
      </c>
      <c r="I162">
        <f t="shared" si="20"/>
        <v>9.3666317444207031E-2</v>
      </c>
      <c r="J162">
        <f t="shared" si="21"/>
        <v>0.51973097891854381</v>
      </c>
      <c r="K162">
        <f t="shared" si="22"/>
        <v>0.37817775668098585</v>
      </c>
      <c r="M162">
        <f t="shared" si="23"/>
        <v>-1.3234077750206781</v>
      </c>
      <c r="N162">
        <f t="shared" si="24"/>
        <v>-1.3234077750206781</v>
      </c>
      <c r="O162">
        <f t="shared" si="25"/>
        <v>0.95781637717121593</v>
      </c>
      <c r="P162">
        <f t="shared" si="26"/>
        <v>0.94292803970223327</v>
      </c>
    </row>
    <row r="163" spans="1:16" x14ac:dyDescent="0.2">
      <c r="A163" s="63"/>
      <c r="B163" t="s">
        <v>37</v>
      </c>
      <c r="C163" s="8">
        <f>Rate_Calculations_include_0hr!Y10</f>
        <v>-8.7866603614229211E-2</v>
      </c>
      <c r="D163" s="8">
        <f>Rate_Calculations_exclude_0hr!P10</f>
        <v>0.67364396104242386</v>
      </c>
      <c r="E163" s="8">
        <f>Rate_Calcs_nonneg_correction!P10</f>
        <v>0.49791075381396538</v>
      </c>
      <c r="F163" s="8">
        <f>Rate_Calcs_LinRegSlopes!S10</f>
        <v>2.8416742773501761E-2</v>
      </c>
      <c r="H163">
        <f t="shared" si="19"/>
        <v>0.11628334638773097</v>
      </c>
      <c r="I163">
        <f t="shared" si="20"/>
        <v>0.11628334638773097</v>
      </c>
      <c r="J163">
        <f t="shared" si="21"/>
        <v>0.64522721826892204</v>
      </c>
      <c r="K163">
        <f t="shared" si="22"/>
        <v>0.46949401104046362</v>
      </c>
      <c r="M163">
        <f t="shared" si="23"/>
        <v>-1.3234077750206783</v>
      </c>
      <c r="N163">
        <f t="shared" si="24"/>
        <v>-1.3234077750206783</v>
      </c>
      <c r="O163">
        <f t="shared" si="25"/>
        <v>0.95781637717121582</v>
      </c>
      <c r="P163">
        <f t="shared" si="26"/>
        <v>0.94292803970223327</v>
      </c>
    </row>
    <row r="164" spans="1:16" x14ac:dyDescent="0.2">
      <c r="A164" s="63"/>
      <c r="B164" t="s">
        <v>38</v>
      </c>
      <c r="C164" s="8">
        <f>Rate_Calculations_include_0hr!Y11</f>
        <v>-8.5117709642507838E-2</v>
      </c>
      <c r="D164" s="8">
        <f>Rate_Calculations_exclude_0hr!P11</f>
        <v>0.65256910725922646</v>
      </c>
      <c r="E164" s="8">
        <f>Rate_Calcs_nonneg_correction!P11</f>
        <v>0.48233368797421083</v>
      </c>
      <c r="F164" s="8">
        <f>Rate_Calcs_LinRegSlopes!S11</f>
        <v>2.7527729090339573E-2</v>
      </c>
      <c r="H164">
        <f t="shared" si="19"/>
        <v>0.11264543873284741</v>
      </c>
      <c r="I164">
        <f t="shared" si="20"/>
        <v>0.11264543873284741</v>
      </c>
      <c r="J164">
        <f t="shared" si="21"/>
        <v>0.62504137816888683</v>
      </c>
      <c r="K164">
        <f t="shared" si="22"/>
        <v>0.45480595888387126</v>
      </c>
      <c r="M164">
        <f t="shared" si="23"/>
        <v>-1.3234077750206781</v>
      </c>
      <c r="N164">
        <f t="shared" si="24"/>
        <v>-1.3234077750206781</v>
      </c>
      <c r="O164">
        <f t="shared" si="25"/>
        <v>0.95781637717121582</v>
      </c>
      <c r="P164">
        <f t="shared" si="26"/>
        <v>0.94292803970223327</v>
      </c>
    </row>
    <row r="165" spans="1:16" x14ac:dyDescent="0.2">
      <c r="A165" s="63"/>
      <c r="B165" t="s">
        <v>39</v>
      </c>
      <c r="C165" s="8">
        <f>Rate_Calculations_include_0hr!Y12</f>
        <v>-7.5608035586255257E-2</v>
      </c>
      <c r="D165" s="8">
        <f>Rate_Calculations_exclude_0hr!P12</f>
        <v>0.57966160616129025</v>
      </c>
      <c r="E165" s="8">
        <f>Rate_Calcs_nonneg_correction!P12</f>
        <v>0.4284455349887798</v>
      </c>
      <c r="F165" s="8">
        <f>Rate_Calcs_LinRegSlopes!S12</f>
        <v>2.4452226562635081E-2</v>
      </c>
      <c r="H165">
        <f t="shared" si="19"/>
        <v>0.10006026214889034</v>
      </c>
      <c r="I165">
        <f t="shared" si="20"/>
        <v>0.10006026214889034</v>
      </c>
      <c r="J165">
        <f t="shared" si="21"/>
        <v>0.55520937959865513</v>
      </c>
      <c r="K165">
        <f t="shared" si="22"/>
        <v>0.40399330842614473</v>
      </c>
      <c r="M165">
        <f t="shared" si="23"/>
        <v>-1.3234077750206783</v>
      </c>
      <c r="N165">
        <f t="shared" si="24"/>
        <v>-1.3234077750206783</v>
      </c>
      <c r="O165">
        <f t="shared" si="25"/>
        <v>0.95781637717121582</v>
      </c>
      <c r="P165">
        <f t="shared" si="26"/>
        <v>0.94292803970223327</v>
      </c>
    </row>
    <row r="166" spans="1:16" x14ac:dyDescent="0.2">
      <c r="A166" s="63"/>
      <c r="B166" t="s">
        <v>40</v>
      </c>
      <c r="C166" s="8">
        <f>Rate_Calculations_include_0hr!Y13</f>
        <v>-0.10037298830314074</v>
      </c>
      <c r="D166" s="8">
        <f>Rate_Calculations_exclude_0hr!P13</f>
        <v>0.76952624365741229</v>
      </c>
      <c r="E166" s="8">
        <f>Rate_Calcs_nonneg_correction!P13</f>
        <v>0.56878026705113072</v>
      </c>
      <c r="F166" s="8">
        <f>Rate_Calcs_LinRegSlopes!S13</f>
        <v>3.2461404819295304E-2</v>
      </c>
      <c r="H166">
        <f t="shared" si="19"/>
        <v>0.13283439312243606</v>
      </c>
      <c r="I166">
        <f t="shared" si="20"/>
        <v>0.13283439312243606</v>
      </c>
      <c r="J166">
        <f t="shared" si="21"/>
        <v>0.73706483883811702</v>
      </c>
      <c r="K166">
        <f t="shared" si="22"/>
        <v>0.53631886223183545</v>
      </c>
      <c r="M166">
        <f t="shared" si="23"/>
        <v>-1.3234077750206783</v>
      </c>
      <c r="N166">
        <f t="shared" si="24"/>
        <v>-1.3234077750206783</v>
      </c>
      <c r="O166">
        <f t="shared" si="25"/>
        <v>0.95781637717121593</v>
      </c>
      <c r="P166">
        <f t="shared" si="26"/>
        <v>0.94292803970223327</v>
      </c>
    </row>
    <row r="167" spans="1:16" x14ac:dyDescent="0.2">
      <c r="A167" s="63"/>
      <c r="B167" t="s">
        <v>41</v>
      </c>
      <c r="C167" s="8">
        <f>Rate_Calculations_include_0hr!Y14</f>
        <v>-0.10634552597032744</v>
      </c>
      <c r="D167" s="8">
        <f>Rate_Calculations_exclude_0hr!P14</f>
        <v>0.81531569910584367</v>
      </c>
      <c r="E167" s="8">
        <f>Rate_Calcs_nonneg_correction!P14</f>
        <v>0.60262464716518882</v>
      </c>
      <c r="F167" s="8">
        <f>Rate_Calcs_LinRegSlopes!S14</f>
        <v>3.4392969937467349E-2</v>
      </c>
      <c r="H167">
        <f t="shared" si="19"/>
        <v>0.1407384959077948</v>
      </c>
      <c r="I167">
        <f t="shared" si="20"/>
        <v>0.1407384959077948</v>
      </c>
      <c r="J167">
        <f t="shared" si="21"/>
        <v>0.78092272916837635</v>
      </c>
      <c r="K167">
        <f t="shared" si="22"/>
        <v>0.5682316772277215</v>
      </c>
      <c r="M167">
        <f t="shared" si="23"/>
        <v>-1.3234077750206783</v>
      </c>
      <c r="N167">
        <f t="shared" si="24"/>
        <v>-1.3234077750206783</v>
      </c>
      <c r="O167">
        <f t="shared" si="25"/>
        <v>0.95781637717121593</v>
      </c>
      <c r="P167">
        <f t="shared" si="26"/>
        <v>0.94292803970223327</v>
      </c>
    </row>
    <row r="168" spans="1:16" x14ac:dyDescent="0.2">
      <c r="A168" s="63"/>
      <c r="B168" t="s">
        <v>42</v>
      </c>
      <c r="C168" s="8">
        <f>Rate_Calculations_include_0hr!Y15</f>
        <v>-0.16138110228196945</v>
      </c>
      <c r="D168" s="8">
        <f>Rate_Calculations_exclude_0hr!P15</f>
        <v>1.2372551174950996</v>
      </c>
      <c r="E168" s="8">
        <f>Rate_Calcs_nonneg_correction!P15</f>
        <v>0.91449291293116075</v>
      </c>
      <c r="F168" s="8">
        <f>Rate_Calcs_LinRegSlopes!S15</f>
        <v>5.2191903219396235E-2</v>
      </c>
      <c r="H168">
        <f t="shared" si="19"/>
        <v>0.21357300550136568</v>
      </c>
      <c r="I168">
        <f t="shared" si="20"/>
        <v>0.21357300550136568</v>
      </c>
      <c r="J168">
        <f t="shared" si="21"/>
        <v>1.1850632142757034</v>
      </c>
      <c r="K168">
        <f t="shared" si="22"/>
        <v>0.86230100971176449</v>
      </c>
      <c r="M168">
        <f t="shared" si="23"/>
        <v>-1.3234077750206783</v>
      </c>
      <c r="N168">
        <f t="shared" si="24"/>
        <v>-1.3234077750206783</v>
      </c>
      <c r="O168">
        <f t="shared" si="25"/>
        <v>0.95781637717121593</v>
      </c>
      <c r="P168">
        <f t="shared" si="26"/>
        <v>0.94292803970223327</v>
      </c>
    </row>
    <row r="169" spans="1:16" x14ac:dyDescent="0.2">
      <c r="A169" s="63"/>
      <c r="B169" t="s">
        <v>43</v>
      </c>
      <c r="C169" s="8">
        <f>Rate_Calculations_include_0hr!Y16</f>
        <v>-0.14039242068352931</v>
      </c>
      <c r="D169" s="8">
        <f>Rate_Calculations_exclude_0hr!P16</f>
        <v>1.0763418919070578</v>
      </c>
      <c r="E169" s="8">
        <f>Rate_Calcs_nonneg_correction!P16</f>
        <v>0.79555705053999926</v>
      </c>
      <c r="F169" s="8">
        <f>Rate_Calcs_LinRegSlopes!S16</f>
        <v>4.5404000403027285E-2</v>
      </c>
      <c r="H169">
        <f t="shared" si="19"/>
        <v>0.18579642108655658</v>
      </c>
      <c r="I169">
        <f t="shared" si="20"/>
        <v>0.18579642108655658</v>
      </c>
      <c r="J169">
        <f t="shared" si="21"/>
        <v>1.0309378915040304</v>
      </c>
      <c r="K169">
        <f t="shared" si="22"/>
        <v>0.75015305013697198</v>
      </c>
      <c r="M169">
        <f t="shared" si="23"/>
        <v>-1.3234077750206783</v>
      </c>
      <c r="N169">
        <f t="shared" si="24"/>
        <v>-1.3234077750206783</v>
      </c>
      <c r="O169">
        <f t="shared" si="25"/>
        <v>0.9578163771712157</v>
      </c>
      <c r="P169">
        <f t="shared" si="26"/>
        <v>0.94292803970223327</v>
      </c>
    </row>
    <row r="170" spans="1:16" x14ac:dyDescent="0.2">
      <c r="A170" s="63"/>
      <c r="B170" t="s">
        <v>44</v>
      </c>
      <c r="C170" s="8">
        <f>Rate_Calculations_include_0hr!Y17</f>
        <v>-0.15193955617423058</v>
      </c>
      <c r="D170" s="8">
        <f>Rate_Calculations_exclude_0hr!P17</f>
        <v>1.1648699306691013</v>
      </c>
      <c r="E170" s="8">
        <f>Rate_Calcs_nonneg_correction!P17</f>
        <v>0.86099081832064006</v>
      </c>
      <c r="F170" s="8">
        <f>Rate_Calcs_LinRegSlopes!S17</f>
        <v>4.9138433799937299E-2</v>
      </c>
      <c r="H170">
        <f t="shared" si="19"/>
        <v>0.20107798997416787</v>
      </c>
      <c r="I170">
        <f t="shared" si="20"/>
        <v>0.20107798997416787</v>
      </c>
      <c r="J170">
        <f t="shared" si="21"/>
        <v>1.1157314968691641</v>
      </c>
      <c r="K170">
        <f t="shared" si="22"/>
        <v>0.81185238452070274</v>
      </c>
      <c r="M170">
        <f t="shared" si="23"/>
        <v>-1.3234077750206783</v>
      </c>
      <c r="N170">
        <f t="shared" si="24"/>
        <v>-1.3234077750206783</v>
      </c>
      <c r="O170">
        <f t="shared" si="25"/>
        <v>0.95781637717121593</v>
      </c>
      <c r="P170">
        <f t="shared" si="26"/>
        <v>0.94292803970223316</v>
      </c>
    </row>
    <row r="171" spans="1:16" x14ac:dyDescent="0.2">
      <c r="A171" s="63"/>
      <c r="B171" t="s">
        <v>45</v>
      </c>
      <c r="C171" s="8">
        <f>Rate_Calculations_include_0hr!Y18</f>
        <v>-6.414566188121773E-2</v>
      </c>
      <c r="D171" s="8">
        <f>Rate_Calculations_exclude_0hr!P18</f>
        <v>0.4917834077560026</v>
      </c>
      <c r="E171" s="8">
        <f>Rate_Calcs_nonneg_correction!P18</f>
        <v>0.36349208399356714</v>
      </c>
      <c r="F171" s="8">
        <f>Rate_Calcs_LinRegSlopes!S18</f>
        <v>2.0745205786233373E-2</v>
      </c>
      <c r="H171">
        <f t="shared" si="19"/>
        <v>8.4890867667451103E-2</v>
      </c>
      <c r="I171">
        <f t="shared" si="20"/>
        <v>8.4890867667451103E-2</v>
      </c>
      <c r="J171">
        <f t="shared" si="21"/>
        <v>0.4710382019697692</v>
      </c>
      <c r="K171">
        <f t="shared" si="22"/>
        <v>0.34274687820733374</v>
      </c>
      <c r="M171">
        <f t="shared" si="23"/>
        <v>-1.3234077750206785</v>
      </c>
      <c r="N171">
        <f t="shared" si="24"/>
        <v>-1.3234077750206785</v>
      </c>
      <c r="O171">
        <f t="shared" si="25"/>
        <v>0.95781637717121582</v>
      </c>
      <c r="P171">
        <f t="shared" si="26"/>
        <v>0.94292803970223316</v>
      </c>
    </row>
    <row r="172" spans="1:16" x14ac:dyDescent="0.2">
      <c r="A172" s="63"/>
      <c r="B172" t="s">
        <v>46</v>
      </c>
      <c r="C172" s="8">
        <f>Rate_Calculations_include_0hr!Y19</f>
        <v>-6.4735172029511359E-2</v>
      </c>
      <c r="D172" s="8">
        <f>Rate_Calculations_exclude_0hr!P19</f>
        <v>0.49630298555958702</v>
      </c>
      <c r="E172" s="8">
        <f>Rate_Calcs_nonneg_correction!P19</f>
        <v>0.36683264150056427</v>
      </c>
      <c r="F172" s="8">
        <f>Rate_Calcs_LinRegSlopes!S19</f>
        <v>2.0935857951645112E-2</v>
      </c>
      <c r="H172">
        <f t="shared" si="19"/>
        <v>8.5671029981156471E-2</v>
      </c>
      <c r="I172">
        <f t="shared" si="20"/>
        <v>8.5671029981156471E-2</v>
      </c>
      <c r="J172">
        <f t="shared" si="21"/>
        <v>0.47536712760794192</v>
      </c>
      <c r="K172">
        <f t="shared" si="22"/>
        <v>0.34589678354891917</v>
      </c>
      <c r="M172">
        <f t="shared" si="23"/>
        <v>-1.3234077750206783</v>
      </c>
      <c r="N172">
        <f t="shared" si="24"/>
        <v>-1.3234077750206783</v>
      </c>
      <c r="O172">
        <f t="shared" si="25"/>
        <v>0.95781637717121593</v>
      </c>
      <c r="P172">
        <f t="shared" si="26"/>
        <v>0.94292803970223327</v>
      </c>
    </row>
    <row r="173" spans="1:16" x14ac:dyDescent="0.2">
      <c r="A173" s="63"/>
      <c r="B173" t="s">
        <v>47</v>
      </c>
      <c r="C173" s="8">
        <f>Rate_Calculations_include_0hr!Y20</f>
        <v>-7.4304888524263923E-2</v>
      </c>
      <c r="D173" s="8">
        <f>Rate_Calculations_exclude_0hr!P20</f>
        <v>0.56967081201935676</v>
      </c>
      <c r="E173" s="8">
        <f>Rate_Calcs_nonneg_correction!P20</f>
        <v>0.42106103497082892</v>
      </c>
      <c r="F173" s="8">
        <f>Rate_Calcs_LinRegSlopes!S20</f>
        <v>2.403077867079172E-2</v>
      </c>
      <c r="H173">
        <f t="shared" si="19"/>
        <v>9.833566719505564E-2</v>
      </c>
      <c r="I173">
        <f t="shared" si="20"/>
        <v>9.833566719505564E-2</v>
      </c>
      <c r="J173">
        <f t="shared" si="21"/>
        <v>0.54564003334856503</v>
      </c>
      <c r="K173">
        <f t="shared" si="22"/>
        <v>0.39703025630003719</v>
      </c>
      <c r="M173">
        <f t="shared" si="23"/>
        <v>-1.3234077750206781</v>
      </c>
      <c r="N173">
        <f t="shared" si="24"/>
        <v>-1.3234077750206781</v>
      </c>
      <c r="O173">
        <f t="shared" si="25"/>
        <v>0.95781637717121582</v>
      </c>
      <c r="P173">
        <f t="shared" si="26"/>
        <v>0.94292803970223327</v>
      </c>
    </row>
    <row r="174" spans="1:16" x14ac:dyDescent="0.2">
      <c r="A174" s="63"/>
      <c r="B174" t="s">
        <v>48</v>
      </c>
      <c r="C174" s="8">
        <f>Rate_Calculations_include_0hr!Y21</f>
        <v>-7.8149042632822074E-2</v>
      </c>
      <c r="D174" s="8">
        <f>Rate_Calculations_exclude_0hr!P21</f>
        <v>0.59914266018496909</v>
      </c>
      <c r="E174" s="8">
        <f>Rate_Calcs_nonneg_correction!P21</f>
        <v>0.442844574919325</v>
      </c>
      <c r="F174" s="8">
        <f>Rate_Calcs_LinRegSlopes!S21</f>
        <v>2.5274007997877105E-2</v>
      </c>
      <c r="H174">
        <f t="shared" si="19"/>
        <v>0.10342305063069918</v>
      </c>
      <c r="I174">
        <f t="shared" si="20"/>
        <v>0.10342305063069918</v>
      </c>
      <c r="J174">
        <f t="shared" si="21"/>
        <v>0.57386865218709193</v>
      </c>
      <c r="K174">
        <f t="shared" si="22"/>
        <v>0.41757056692144789</v>
      </c>
      <c r="M174">
        <f t="shared" si="23"/>
        <v>-1.3234077750206781</v>
      </c>
      <c r="N174">
        <f t="shared" si="24"/>
        <v>-1.3234077750206781</v>
      </c>
      <c r="O174">
        <f t="shared" si="25"/>
        <v>0.95781637717121582</v>
      </c>
      <c r="P174">
        <f t="shared" si="26"/>
        <v>0.94292803970223327</v>
      </c>
    </row>
    <row r="175" spans="1:16" x14ac:dyDescent="0.2">
      <c r="A175" s="63"/>
      <c r="B175" t="s">
        <v>49</v>
      </c>
      <c r="C175" s="8">
        <f>Rate_Calculations_include_0hr!Y22</f>
        <v>-6.30837686282021E-2</v>
      </c>
      <c r="D175" s="8">
        <f>Rate_Calculations_exclude_0hr!P22</f>
        <v>0.48364222614954927</v>
      </c>
      <c r="E175" s="8">
        <f>Rate_Calcs_nonneg_correction!P22</f>
        <v>0.35747468889314504</v>
      </c>
      <c r="F175" s="8">
        <f>Rate_Calcs_LinRegSlopes!S22</f>
        <v>2.0401781251966105E-2</v>
      </c>
      <c r="H175">
        <f t="shared" si="19"/>
        <v>8.3485549880168208E-2</v>
      </c>
      <c r="I175">
        <f t="shared" si="20"/>
        <v>8.3485549880168208E-2</v>
      </c>
      <c r="J175">
        <f t="shared" si="21"/>
        <v>0.46324044489758315</v>
      </c>
      <c r="K175">
        <f t="shared" si="22"/>
        <v>0.33707290764117892</v>
      </c>
      <c r="M175">
        <f t="shared" si="23"/>
        <v>-1.3234077750206783</v>
      </c>
      <c r="N175">
        <f t="shared" si="24"/>
        <v>-1.3234077750206783</v>
      </c>
      <c r="O175">
        <f t="shared" si="25"/>
        <v>0.95781637717121582</v>
      </c>
      <c r="P175">
        <f t="shared" si="26"/>
        <v>0.94292803970223316</v>
      </c>
    </row>
    <row r="176" spans="1:16" x14ac:dyDescent="0.2">
      <c r="A176" s="63"/>
      <c r="B176" t="s">
        <v>50</v>
      </c>
      <c r="C176" s="8">
        <f>Rate_Calculations_include_0hr!Y23</f>
        <v>-7.6109016252408027E-2</v>
      </c>
      <c r="D176" s="8">
        <f>Rate_Calculations_exclude_0hr!P23</f>
        <v>0.58350245793512834</v>
      </c>
      <c r="E176" s="8">
        <f>Rate_Calcs_nonneg_correction!P23</f>
        <v>0.43128442543031237</v>
      </c>
      <c r="F176" s="8">
        <f>Rate_Calcs_LinRegSlopes!S23</f>
        <v>2.4614247605203931E-2</v>
      </c>
      <c r="H176">
        <f t="shared" si="19"/>
        <v>0.10072326385761196</v>
      </c>
      <c r="I176">
        <f t="shared" si="20"/>
        <v>0.10072326385761196</v>
      </c>
      <c r="J176">
        <f t="shared" si="21"/>
        <v>0.55888821032992442</v>
      </c>
      <c r="K176">
        <f t="shared" si="22"/>
        <v>0.40667017782510845</v>
      </c>
      <c r="M176">
        <f t="shared" si="23"/>
        <v>-1.3234077750206785</v>
      </c>
      <c r="N176">
        <f t="shared" si="24"/>
        <v>-1.3234077750206785</v>
      </c>
      <c r="O176">
        <f t="shared" si="25"/>
        <v>0.95781637717121593</v>
      </c>
      <c r="P176">
        <f t="shared" si="26"/>
        <v>0.94292803970223327</v>
      </c>
    </row>
    <row r="177" spans="1:16" x14ac:dyDescent="0.2">
      <c r="A177" s="63"/>
      <c r="B177" t="s">
        <v>51</v>
      </c>
      <c r="C177" s="8">
        <f>Rate_Calculations_include_0hr!Y24</f>
        <v>-6.5676205788952377E-2</v>
      </c>
      <c r="D177" s="8">
        <f>Rate_Calculations_exclude_0hr!P24</f>
        <v>0.50351757771530159</v>
      </c>
      <c r="E177" s="8">
        <f>Rate_Calcs_nonneg_correction!P24</f>
        <v>0.37216516613739686</v>
      </c>
      <c r="F177" s="8">
        <f>Rate_Calcs_LinRegSlopes!S24</f>
        <v>2.1240195586005279E-2</v>
      </c>
      <c r="H177">
        <f t="shared" si="19"/>
        <v>8.6916401374957653E-2</v>
      </c>
      <c r="I177">
        <f t="shared" si="20"/>
        <v>8.6916401374957653E-2</v>
      </c>
      <c r="J177">
        <f t="shared" si="21"/>
        <v>0.48227738212929633</v>
      </c>
      <c r="K177">
        <f t="shared" si="22"/>
        <v>0.3509249705513916</v>
      </c>
      <c r="M177">
        <f t="shared" si="23"/>
        <v>-1.3234077750206783</v>
      </c>
      <c r="N177">
        <f t="shared" si="24"/>
        <v>-1.3234077750206783</v>
      </c>
      <c r="O177">
        <f t="shared" si="25"/>
        <v>0.95781637717121593</v>
      </c>
      <c r="P177">
        <f t="shared" si="26"/>
        <v>0.94292803970223327</v>
      </c>
    </row>
    <row r="178" spans="1:16" x14ac:dyDescent="0.2">
      <c r="A178" s="63"/>
      <c r="B178" t="s">
        <v>52</v>
      </c>
      <c r="C178" s="8">
        <f>Rate_Calculations_include_0hr!Y25</f>
        <v>-8.9165509995032463E-2</v>
      </c>
      <c r="D178" s="8">
        <f>Rate_Calculations_exclude_0hr!P25</f>
        <v>0.6836022432952491</v>
      </c>
      <c r="E178" s="8">
        <f>Rate_Calcs_nonneg_correction!P25</f>
        <v>0.50527122330518415</v>
      </c>
      <c r="F178" s="8">
        <f>Rate_Calcs_LinRegSlopes!S25</f>
        <v>2.8836819196077515E-2</v>
      </c>
      <c r="H178">
        <f t="shared" si="19"/>
        <v>0.11800232919110998</v>
      </c>
      <c r="I178">
        <f t="shared" si="20"/>
        <v>0.11800232919110998</v>
      </c>
      <c r="J178">
        <f t="shared" si="21"/>
        <v>0.6547654240991716</v>
      </c>
      <c r="K178">
        <f t="shared" si="22"/>
        <v>0.47643440410910665</v>
      </c>
      <c r="M178">
        <f t="shared" si="23"/>
        <v>-1.3234077750206785</v>
      </c>
      <c r="N178">
        <f t="shared" si="24"/>
        <v>-1.3234077750206785</v>
      </c>
      <c r="O178">
        <f t="shared" si="25"/>
        <v>0.95781637717121593</v>
      </c>
      <c r="P178">
        <f t="shared" si="26"/>
        <v>0.94292803970223327</v>
      </c>
    </row>
    <row r="179" spans="1:16" x14ac:dyDescent="0.2">
      <c r="A179" s="63"/>
      <c r="B179" t="s">
        <v>53</v>
      </c>
      <c r="C179" s="8">
        <f>Rate_Calculations_include_0hr!Y26</f>
        <v>-0.12778020804344903</v>
      </c>
      <c r="D179" s="8">
        <f>Rate_Calculations_exclude_0hr!P26</f>
        <v>0.97964826166644259</v>
      </c>
      <c r="E179" s="8">
        <f>Rate_Calcs_nonneg_correction!P26</f>
        <v>0.72408784557954453</v>
      </c>
      <c r="F179" s="8">
        <f>Rate_Calcs_LinRegSlopes!S26</f>
        <v>4.132511277501124E-2</v>
      </c>
      <c r="H179">
        <f t="shared" si="19"/>
        <v>0.16910532081846028</v>
      </c>
      <c r="I179">
        <f t="shared" si="20"/>
        <v>0.16910532081846028</v>
      </c>
      <c r="J179">
        <f t="shared" si="21"/>
        <v>0.93832314889143131</v>
      </c>
      <c r="K179">
        <f t="shared" si="22"/>
        <v>0.68276273280453326</v>
      </c>
      <c r="M179">
        <f t="shared" si="23"/>
        <v>-1.3234077750206785</v>
      </c>
      <c r="N179">
        <f t="shared" si="24"/>
        <v>-1.3234077750206785</v>
      </c>
      <c r="O179">
        <f t="shared" si="25"/>
        <v>0.95781637717121582</v>
      </c>
      <c r="P179">
        <f t="shared" si="26"/>
        <v>0.94292803970223316</v>
      </c>
    </row>
    <row r="180" spans="1:16" x14ac:dyDescent="0.2">
      <c r="A180" s="63"/>
      <c r="B180" t="s">
        <v>54</v>
      </c>
      <c r="C180" s="8">
        <f>Rate_Calculations_include_0hr!Y27</f>
        <v>-9.6327394098021379E-2</v>
      </c>
      <c r="D180" s="8">
        <f>Rate_Calculations_exclude_0hr!P27</f>
        <v>0.73851002141816369</v>
      </c>
      <c r="E180" s="8">
        <f>Rate_Calcs_nonneg_correction!P27</f>
        <v>0.54585523322212104</v>
      </c>
      <c r="F180" s="8">
        <f>Rate_Calcs_LinRegSlopes!S27</f>
        <v>3.1153028198781105E-2</v>
      </c>
      <c r="H180">
        <f t="shared" si="19"/>
        <v>0.12748042229680248</v>
      </c>
      <c r="I180">
        <f t="shared" si="20"/>
        <v>0.12748042229680248</v>
      </c>
      <c r="J180">
        <f t="shared" si="21"/>
        <v>0.70735699321938261</v>
      </c>
      <c r="K180">
        <f t="shared" si="22"/>
        <v>0.51470220502333996</v>
      </c>
      <c r="M180">
        <f t="shared" si="23"/>
        <v>-1.3234077750206781</v>
      </c>
      <c r="N180">
        <f t="shared" si="24"/>
        <v>-1.3234077750206781</v>
      </c>
      <c r="O180">
        <f t="shared" si="25"/>
        <v>0.95781637717121593</v>
      </c>
      <c r="P180">
        <f t="shared" si="26"/>
        <v>0.94292803970223327</v>
      </c>
    </row>
    <row r="181" spans="1:16" x14ac:dyDescent="0.2">
      <c r="A181" s="63"/>
      <c r="B181" t="s">
        <v>55</v>
      </c>
      <c r="C181" s="8">
        <f>Rate_Calculations_include_0hr!Y28</f>
        <v>-0.12184377897021491</v>
      </c>
      <c r="D181" s="8">
        <f>Rate_Calculations_exclude_0hr!P28</f>
        <v>0.9341356387716474</v>
      </c>
      <c r="E181" s="8">
        <f>Rate_Calcs_nonneg_correction!P28</f>
        <v>0.69044808083121767</v>
      </c>
      <c r="F181" s="8">
        <f>Rate_Calcs_LinRegSlopes!S28</f>
        <v>3.940522545686851E-2</v>
      </c>
      <c r="H181">
        <f t="shared" si="19"/>
        <v>0.16124900442708343</v>
      </c>
      <c r="I181">
        <f t="shared" si="20"/>
        <v>0.16124900442708343</v>
      </c>
      <c r="J181">
        <f t="shared" si="21"/>
        <v>0.89473041331477887</v>
      </c>
      <c r="K181">
        <f t="shared" si="22"/>
        <v>0.65104285537434914</v>
      </c>
      <c r="M181">
        <f t="shared" si="23"/>
        <v>-1.3234077750206783</v>
      </c>
      <c r="N181">
        <f t="shared" si="24"/>
        <v>-1.3234077750206783</v>
      </c>
      <c r="O181">
        <f t="shared" si="25"/>
        <v>0.95781637717121582</v>
      </c>
      <c r="P181">
        <f t="shared" si="26"/>
        <v>0.94292803970223316</v>
      </c>
    </row>
    <row r="182" spans="1:16" x14ac:dyDescent="0.2">
      <c r="A182" s="63"/>
      <c r="B182" t="s">
        <v>56</v>
      </c>
      <c r="C182" s="8">
        <f>Rate_Calculations_include_0hr!Y29</f>
        <v>-8.8878519076565521E-2</v>
      </c>
      <c r="D182" s="8">
        <f>Rate_Calculations_exclude_0hr!P29</f>
        <v>0.68140197958700244</v>
      </c>
      <c r="E182" s="8">
        <f>Rate_Calcs_nonneg_correction!P29</f>
        <v>0.50364494143387128</v>
      </c>
      <c r="F182" s="8">
        <f>Rate_Calcs_LinRegSlopes!S29</f>
        <v>2.8744004101684956E-2</v>
      </c>
      <c r="H182">
        <f t="shared" si="19"/>
        <v>0.11762252317825048</v>
      </c>
      <c r="I182">
        <f t="shared" si="20"/>
        <v>0.11762252317825048</v>
      </c>
      <c r="J182">
        <f t="shared" si="21"/>
        <v>0.65265797548531745</v>
      </c>
      <c r="K182">
        <f t="shared" si="22"/>
        <v>0.4749009373321863</v>
      </c>
      <c r="M182">
        <f t="shared" si="23"/>
        <v>-1.3234077750206781</v>
      </c>
      <c r="N182">
        <f t="shared" si="24"/>
        <v>-1.3234077750206781</v>
      </c>
      <c r="O182">
        <f t="shared" si="25"/>
        <v>0.95781637717121582</v>
      </c>
      <c r="P182">
        <f t="shared" si="26"/>
        <v>0.94292803970223316</v>
      </c>
    </row>
    <row r="183" spans="1:16" x14ac:dyDescent="0.2">
      <c r="A183" s="63"/>
      <c r="B183" t="s">
        <v>57</v>
      </c>
      <c r="C183" s="8">
        <f>Rate_Calculations_include_0hr!Y30</f>
        <v>0</v>
      </c>
      <c r="D183" s="8">
        <f>Rate_Calculations_exclude_0hr!P30</f>
        <v>0</v>
      </c>
      <c r="E183" s="8">
        <f>Rate_Calcs_nonneg_correction!P30</f>
        <v>0</v>
      </c>
      <c r="F183" s="8">
        <f>Rate_Calcs_LinRegSlopes!S30</f>
        <v>0</v>
      </c>
      <c r="H183">
        <f t="shared" si="19"/>
        <v>0</v>
      </c>
      <c r="I183">
        <f t="shared" si="20"/>
        <v>0</v>
      </c>
      <c r="J183">
        <f t="shared" si="21"/>
        <v>0</v>
      </c>
      <c r="K183">
        <f t="shared" si="22"/>
        <v>0</v>
      </c>
      <c r="M183" t="e">
        <f t="shared" si="23"/>
        <v>#DIV/0!</v>
      </c>
      <c r="N183" t="e">
        <f t="shared" si="24"/>
        <v>#DIV/0!</v>
      </c>
      <c r="O183" t="e">
        <f t="shared" si="25"/>
        <v>#DIV/0!</v>
      </c>
      <c r="P183" t="e">
        <f t="shared" si="26"/>
        <v>#DIV/0!</v>
      </c>
    </row>
    <row r="184" spans="1:16" x14ac:dyDescent="0.2">
      <c r="A184" s="63"/>
      <c r="B184" t="s">
        <v>58</v>
      </c>
      <c r="C184" s="8">
        <f>Rate_Calculations_include_0hr!Y31</f>
        <v>0</v>
      </c>
      <c r="D184" s="8">
        <f>Rate_Calculations_exclude_0hr!P31</f>
        <v>0</v>
      </c>
      <c r="E184" s="8">
        <f>Rate_Calcs_nonneg_correction!P31</f>
        <v>0</v>
      </c>
      <c r="F184" s="8">
        <f>Rate_Calcs_LinRegSlopes!S31</f>
        <v>0</v>
      </c>
      <c r="H184">
        <f t="shared" si="19"/>
        <v>0</v>
      </c>
      <c r="I184">
        <f t="shared" si="20"/>
        <v>0</v>
      </c>
      <c r="J184">
        <f t="shared" si="21"/>
        <v>0</v>
      </c>
      <c r="K184">
        <f t="shared" si="22"/>
        <v>0</v>
      </c>
      <c r="M184" t="e">
        <f t="shared" si="23"/>
        <v>#DIV/0!</v>
      </c>
      <c r="N184" t="e">
        <f t="shared" si="24"/>
        <v>#DIV/0!</v>
      </c>
      <c r="O184" t="e">
        <f t="shared" si="25"/>
        <v>#DIV/0!</v>
      </c>
      <c r="P184" t="e">
        <f t="shared" si="26"/>
        <v>#DIV/0!</v>
      </c>
    </row>
    <row r="185" spans="1:16" x14ac:dyDescent="0.2">
      <c r="A185" s="63"/>
      <c r="B185" t="s">
        <v>59</v>
      </c>
      <c r="C185" s="8">
        <f>Rate_Calculations_include_0hr!Y32</f>
        <v>0</v>
      </c>
      <c r="D185" s="8">
        <f>Rate_Calculations_exclude_0hr!P32</f>
        <v>0</v>
      </c>
      <c r="E185" s="8">
        <f>Rate_Calcs_nonneg_correction!P32</f>
        <v>0</v>
      </c>
      <c r="F185" s="8">
        <f>Rate_Calcs_LinRegSlopes!S32</f>
        <v>0</v>
      </c>
      <c r="H185">
        <f t="shared" si="19"/>
        <v>0</v>
      </c>
      <c r="I185">
        <f t="shared" si="20"/>
        <v>0</v>
      </c>
      <c r="J185">
        <f t="shared" si="21"/>
        <v>0</v>
      </c>
      <c r="K185">
        <f t="shared" si="22"/>
        <v>0</v>
      </c>
      <c r="M185" t="e">
        <f t="shared" si="23"/>
        <v>#DIV/0!</v>
      </c>
      <c r="N185" t="e">
        <f t="shared" si="24"/>
        <v>#DIV/0!</v>
      </c>
      <c r="O185" t="e">
        <f t="shared" si="25"/>
        <v>#DIV/0!</v>
      </c>
      <c r="P185" t="e">
        <f t="shared" si="26"/>
        <v>#DIV/0!</v>
      </c>
    </row>
    <row r="186" spans="1:16" x14ac:dyDescent="0.2">
      <c r="A186" s="63"/>
      <c r="B186" t="s">
        <v>60</v>
      </c>
      <c r="C186" s="8">
        <f>Rate_Calculations_include_0hr!Y33</f>
        <v>-5.3914211975552642E-2</v>
      </c>
      <c r="D186" s="8">
        <f>Rate_Calculations_exclude_0hr!P33</f>
        <v>0.41334229181257043</v>
      </c>
      <c r="E186" s="8">
        <f>Rate_Calcs_nonneg_correction!P33</f>
        <v>0.30551386786146517</v>
      </c>
      <c r="F186" s="8">
        <f>Rate_Calcs_LinRegSlopes!S33</f>
        <v>1.7436275337006701E-2</v>
      </c>
      <c r="H186">
        <f t="shared" si="19"/>
        <v>7.1350487312559344E-2</v>
      </c>
      <c r="I186">
        <f t="shared" si="20"/>
        <v>7.1350487312559344E-2</v>
      </c>
      <c r="J186">
        <f t="shared" si="21"/>
        <v>0.39590601647556373</v>
      </c>
      <c r="K186">
        <f t="shared" si="22"/>
        <v>0.28807759252445847</v>
      </c>
      <c r="M186">
        <f t="shared" si="23"/>
        <v>-1.3234077750206785</v>
      </c>
      <c r="N186">
        <f t="shared" si="24"/>
        <v>-1.3234077750206785</v>
      </c>
      <c r="O186">
        <f t="shared" si="25"/>
        <v>0.95781637717121582</v>
      </c>
      <c r="P186">
        <f t="shared" si="26"/>
        <v>0.94292803970223327</v>
      </c>
    </row>
    <row r="187" spans="1:16" x14ac:dyDescent="0.2">
      <c r="A187" s="63"/>
      <c r="B187" t="s">
        <v>61</v>
      </c>
      <c r="C187" s="8">
        <f>Rate_Calculations_include_0hr!Y34</f>
        <v>-6.5708115763122507E-2</v>
      </c>
      <c r="D187" s="8">
        <f>Rate_Calculations_exclude_0hr!P34</f>
        <v>0.50376222085060596</v>
      </c>
      <c r="E187" s="8">
        <f>Rate_Calcs_nonneg_correction!P34</f>
        <v>0.37234598932436097</v>
      </c>
      <c r="F187" s="8">
        <f>Rate_Calcs_LinRegSlopes!S34</f>
        <v>2.1250515519752614E-2</v>
      </c>
      <c r="H187">
        <f t="shared" si="19"/>
        <v>8.6958631282875121E-2</v>
      </c>
      <c r="I187">
        <f t="shared" si="20"/>
        <v>8.6958631282875121E-2</v>
      </c>
      <c r="J187">
        <f t="shared" si="21"/>
        <v>0.48251170533085336</v>
      </c>
      <c r="K187">
        <f t="shared" si="22"/>
        <v>0.35109547380460837</v>
      </c>
      <c r="M187">
        <f t="shared" si="23"/>
        <v>-1.3234077750206783</v>
      </c>
      <c r="N187">
        <f t="shared" si="24"/>
        <v>-1.3234077750206783</v>
      </c>
      <c r="O187">
        <f t="shared" si="25"/>
        <v>0.95781637717121593</v>
      </c>
      <c r="P187">
        <f t="shared" si="26"/>
        <v>0.94292803970223327</v>
      </c>
    </row>
    <row r="188" spans="1:16" x14ac:dyDescent="0.2">
      <c r="A188" s="63"/>
      <c r="B188" t="s">
        <v>62</v>
      </c>
      <c r="C188" s="8">
        <f>Rate_Calculations_include_0hr!Y35</f>
        <v>-6.667323679438357E-2</v>
      </c>
      <c r="D188" s="8">
        <f>Rate_Calculations_exclude_0hr!P35</f>
        <v>0.51116148209027423</v>
      </c>
      <c r="E188" s="8">
        <f>Rate_Calcs_nonneg_correction!P35</f>
        <v>0.37781500850150701</v>
      </c>
      <c r="F188" s="8">
        <f>Rate_Calcs_LinRegSlopes!S35</f>
        <v>2.156264316509841E-2</v>
      </c>
      <c r="H188">
        <f t="shared" si="19"/>
        <v>8.8235879959481983E-2</v>
      </c>
      <c r="I188">
        <f t="shared" si="20"/>
        <v>8.8235879959481983E-2</v>
      </c>
      <c r="J188">
        <f t="shared" si="21"/>
        <v>0.48959883892517581</v>
      </c>
      <c r="K188">
        <f t="shared" si="22"/>
        <v>0.35625236533640858</v>
      </c>
      <c r="M188">
        <f t="shared" si="23"/>
        <v>-1.3234077750206783</v>
      </c>
      <c r="N188">
        <f t="shared" si="24"/>
        <v>-1.3234077750206783</v>
      </c>
      <c r="O188">
        <f t="shared" si="25"/>
        <v>0.95781637717121582</v>
      </c>
      <c r="P188">
        <f t="shared" si="26"/>
        <v>0.94292803970223327</v>
      </c>
    </row>
    <row r="189" spans="1:16" x14ac:dyDescent="0.2">
      <c r="A189" s="63"/>
      <c r="B189" t="s">
        <v>63</v>
      </c>
      <c r="C189" s="8">
        <f>Rate_Calculations_include_0hr!Y36</f>
        <v>-7.5772798040366754E-2</v>
      </c>
      <c r="D189" s="8">
        <f>Rate_Calculations_exclude_0hr!P36</f>
        <v>0.5809247849761453</v>
      </c>
      <c r="E189" s="8">
        <f>Rate_Calcs_nonneg_correction!P36</f>
        <v>0.42937918889541182</v>
      </c>
      <c r="F189" s="8">
        <f>Rate_Calcs_LinRegSlopes!S36</f>
        <v>2.4505512021326219E-2</v>
      </c>
      <c r="H189">
        <f t="shared" si="19"/>
        <v>0.10027831006169297</v>
      </c>
      <c r="I189">
        <f t="shared" si="20"/>
        <v>0.10027831006169297</v>
      </c>
      <c r="J189">
        <f t="shared" si="21"/>
        <v>0.55641927295481908</v>
      </c>
      <c r="K189">
        <f t="shared" si="22"/>
        <v>0.4048736768740856</v>
      </c>
      <c r="M189">
        <f t="shared" si="23"/>
        <v>-1.3234077750206781</v>
      </c>
      <c r="N189">
        <f t="shared" si="24"/>
        <v>-1.3234077750206781</v>
      </c>
      <c r="O189">
        <f t="shared" si="25"/>
        <v>0.95781637717121593</v>
      </c>
      <c r="P189">
        <f t="shared" si="26"/>
        <v>0.94292803970223327</v>
      </c>
    </row>
    <row r="190" spans="1:16" x14ac:dyDescent="0.2">
      <c r="A190" s="63"/>
      <c r="B190" t="s">
        <v>64</v>
      </c>
      <c r="C190" s="8">
        <f>Rate_Calculations_include_0hr!Y37</f>
        <v>-5.6866707630891147E-2</v>
      </c>
      <c r="D190" s="8">
        <f>Rate_Calculations_exclude_0hr!P37</f>
        <v>0.43597809183683212</v>
      </c>
      <c r="E190" s="8">
        <f>Rate_Calcs_nonneg_correction!P37</f>
        <v>0.32224467657504979</v>
      </c>
      <c r="F190" s="8">
        <f>Rate_Calcs_LinRegSlopes!S37</f>
        <v>1.8391135387657936E-2</v>
      </c>
      <c r="H190">
        <f t="shared" si="19"/>
        <v>7.5257843018549084E-2</v>
      </c>
      <c r="I190">
        <f t="shared" si="20"/>
        <v>7.5257843018549084E-2</v>
      </c>
      <c r="J190">
        <f t="shared" si="21"/>
        <v>0.41758695644917421</v>
      </c>
      <c r="K190">
        <f t="shared" si="22"/>
        <v>0.30385354118739183</v>
      </c>
      <c r="M190">
        <f t="shared" si="23"/>
        <v>-1.3234077750206783</v>
      </c>
      <c r="N190">
        <f t="shared" si="24"/>
        <v>-1.3234077750206783</v>
      </c>
      <c r="O190">
        <f t="shared" si="25"/>
        <v>0.95781637717121593</v>
      </c>
      <c r="P190">
        <f t="shared" si="26"/>
        <v>0.94292803970223316</v>
      </c>
    </row>
    <row r="191" spans="1:16" x14ac:dyDescent="0.2">
      <c r="A191" s="63"/>
      <c r="B191" t="s">
        <v>65</v>
      </c>
      <c r="C191" s="8">
        <f>Rate_Calculations_include_0hr!Y38</f>
        <v>-6.596012971862486E-2</v>
      </c>
      <c r="D191" s="8">
        <f>Rate_Calculations_exclude_0hr!P38</f>
        <v>0.50569432784279067</v>
      </c>
      <c r="E191" s="8">
        <f>Rate_Calcs_nonneg_correction!P38</f>
        <v>0.373774068405541</v>
      </c>
      <c r="F191" s="8">
        <f>Rate_Calcs_LinRegSlopes!S38</f>
        <v>2.1332018792375788E-2</v>
      </c>
      <c r="H191">
        <f t="shared" si="19"/>
        <v>8.7292148511000645E-2</v>
      </c>
      <c r="I191">
        <f t="shared" si="20"/>
        <v>8.7292148511000645E-2</v>
      </c>
      <c r="J191">
        <f t="shared" si="21"/>
        <v>0.48436230905041489</v>
      </c>
      <c r="K191">
        <f t="shared" si="22"/>
        <v>0.35244204961316522</v>
      </c>
      <c r="M191">
        <f t="shared" si="23"/>
        <v>-1.3234077750206783</v>
      </c>
      <c r="N191">
        <f t="shared" si="24"/>
        <v>-1.3234077750206783</v>
      </c>
      <c r="O191">
        <f t="shared" si="25"/>
        <v>0.95781637717121593</v>
      </c>
      <c r="P191">
        <f t="shared" si="26"/>
        <v>0.94292803970223327</v>
      </c>
    </row>
    <row r="192" spans="1:16" x14ac:dyDescent="0.2">
      <c r="A192" s="63"/>
      <c r="B192" t="s">
        <v>66</v>
      </c>
      <c r="C192" s="8">
        <f>Rate_Calculations_include_0hr!Y39</f>
        <v>-7.1080278178245887E-2</v>
      </c>
      <c r="D192" s="8">
        <f>Rate_Calculations_exclude_0hr!P39</f>
        <v>0.54494879936655172</v>
      </c>
      <c r="E192" s="8">
        <f>Rate_Calcs_nonneg_correction!P39</f>
        <v>0.40278824301005989</v>
      </c>
      <c r="F192" s="8">
        <f>Rate_Calcs_LinRegSlopes!S39</f>
        <v>2.2987914613477368E-2</v>
      </c>
      <c r="H192">
        <f t="shared" si="19"/>
        <v>9.4068192791723251E-2</v>
      </c>
      <c r="I192">
        <f t="shared" si="20"/>
        <v>9.4068192791723251E-2</v>
      </c>
      <c r="J192">
        <f t="shared" si="21"/>
        <v>0.52196088475307434</v>
      </c>
      <c r="K192">
        <f t="shared" si="22"/>
        <v>0.37980032839658251</v>
      </c>
      <c r="M192">
        <f t="shared" si="23"/>
        <v>-1.3234077750206781</v>
      </c>
      <c r="N192">
        <f t="shared" si="24"/>
        <v>-1.3234077750206781</v>
      </c>
      <c r="O192">
        <f t="shared" si="25"/>
        <v>0.95781637717121582</v>
      </c>
      <c r="P192">
        <f t="shared" si="26"/>
        <v>0.94292803970223327</v>
      </c>
    </row>
    <row r="193" spans="1:16" x14ac:dyDescent="0.2">
      <c r="A193" s="63"/>
      <c r="B193" t="s">
        <v>67</v>
      </c>
      <c r="C193" s="8">
        <f>Rate_Calculations_include_0hr!Y40</f>
        <v>-8.668864355811276E-2</v>
      </c>
      <c r="D193" s="8">
        <f>Rate_Calculations_exclude_0hr!P40</f>
        <v>0.664612933945531</v>
      </c>
      <c r="E193" s="8">
        <f>Rate_Calcs_nonneg_correction!P40</f>
        <v>0.49123564682930543</v>
      </c>
      <c r="F193" s="8">
        <f>Rate_Calcs_LinRegSlopes!S40</f>
        <v>2.8035781332689885E-2</v>
      </c>
      <c r="H193">
        <f t="shared" si="19"/>
        <v>0.11472442489080265</v>
      </c>
      <c r="I193">
        <f t="shared" si="20"/>
        <v>0.11472442489080265</v>
      </c>
      <c r="J193">
        <f t="shared" si="21"/>
        <v>0.63657715261284109</v>
      </c>
      <c r="K193">
        <f t="shared" si="22"/>
        <v>0.46319986549661551</v>
      </c>
      <c r="M193">
        <f t="shared" si="23"/>
        <v>-1.3234077750206781</v>
      </c>
      <c r="N193">
        <f t="shared" si="24"/>
        <v>-1.3234077750206781</v>
      </c>
      <c r="O193">
        <f t="shared" si="25"/>
        <v>0.95781637717121582</v>
      </c>
      <c r="P193">
        <f t="shared" si="26"/>
        <v>0.94292803970223316</v>
      </c>
    </row>
    <row r="194" spans="1:16" x14ac:dyDescent="0.2">
      <c r="A194" s="63"/>
      <c r="B194" t="s">
        <v>68</v>
      </c>
      <c r="C194" s="8">
        <f>Rate_Calculations_include_0hr!Y41</f>
        <v>-6.1931742093397489E-2</v>
      </c>
      <c r="D194" s="8">
        <f>Rate_Calculations_exclude_0hr!P41</f>
        <v>0.47481002271604761</v>
      </c>
      <c r="E194" s="8">
        <f>Rate_Calcs_nonneg_correction!P41</f>
        <v>0.35094653852925262</v>
      </c>
      <c r="F194" s="8">
        <f>Rate_Calcs_LinRegSlopes!S41</f>
        <v>2.0029206913580174E-2</v>
      </c>
      <c r="H194">
        <f t="shared" si="19"/>
        <v>8.196094900697766E-2</v>
      </c>
      <c r="I194">
        <f t="shared" si="20"/>
        <v>8.196094900697766E-2</v>
      </c>
      <c r="J194">
        <f t="shared" si="21"/>
        <v>0.45478081580246743</v>
      </c>
      <c r="K194">
        <f t="shared" si="22"/>
        <v>0.33091733161567244</v>
      </c>
      <c r="M194">
        <f t="shared" si="23"/>
        <v>-1.3234077750206783</v>
      </c>
      <c r="N194">
        <f t="shared" si="24"/>
        <v>-1.3234077750206783</v>
      </c>
      <c r="O194">
        <f t="shared" si="25"/>
        <v>0.95781637717121582</v>
      </c>
      <c r="P194">
        <f t="shared" si="26"/>
        <v>0.94292803970223327</v>
      </c>
    </row>
    <row r="195" spans="1:16" x14ac:dyDescent="0.2">
      <c r="A195" s="63"/>
      <c r="B195" t="s">
        <v>69</v>
      </c>
      <c r="C195" s="8">
        <f>Rate_Calculations_include_0hr!Y42</f>
        <v>-6.9541234553616549E-2</v>
      </c>
      <c r="D195" s="8">
        <f>Rate_Calculations_exclude_0hr!P42</f>
        <v>0.53314946491106008</v>
      </c>
      <c r="E195" s="8">
        <f>Rate_Calcs_nonneg_correction!P42</f>
        <v>0.39406699580382692</v>
      </c>
      <c r="F195" s="8">
        <f>Rate_Calcs_LinRegSlopes!S42</f>
        <v>2.2490175939176224E-2</v>
      </c>
      <c r="H195">
        <f t="shared" si="19"/>
        <v>9.2031410492792773E-2</v>
      </c>
      <c r="I195">
        <f t="shared" si="20"/>
        <v>9.2031410492792773E-2</v>
      </c>
      <c r="J195">
        <f t="shared" si="21"/>
        <v>0.51065928897188384</v>
      </c>
      <c r="K195">
        <f t="shared" si="22"/>
        <v>0.37157681986465069</v>
      </c>
      <c r="M195">
        <f t="shared" si="23"/>
        <v>-1.3234077750206781</v>
      </c>
      <c r="N195">
        <f t="shared" si="24"/>
        <v>-1.3234077750206781</v>
      </c>
      <c r="O195">
        <f t="shared" si="25"/>
        <v>0.95781637717121582</v>
      </c>
      <c r="P195">
        <f t="shared" si="26"/>
        <v>0.94292803970223327</v>
      </c>
    </row>
    <row r="196" spans="1:16" x14ac:dyDescent="0.2">
      <c r="A196" s="63"/>
      <c r="B196" t="s">
        <v>70</v>
      </c>
      <c r="C196" s="8">
        <f>Rate_Calculations_include_0hr!Y43</f>
        <v>-7.0523072589387087E-2</v>
      </c>
      <c r="D196" s="8">
        <f>Rate_Calculations_exclude_0hr!P43</f>
        <v>0.54067688985196771</v>
      </c>
      <c r="E196" s="8">
        <f>Rate_Calcs_nonneg_correction!P43</f>
        <v>0.39963074467319354</v>
      </c>
      <c r="F196" s="8">
        <f>Rate_Calcs_LinRegSlopes!S43</f>
        <v>2.2807709993755459E-2</v>
      </c>
      <c r="H196">
        <f t="shared" si="19"/>
        <v>9.3330782583142549E-2</v>
      </c>
      <c r="I196">
        <f t="shared" si="20"/>
        <v>9.3330782583142549E-2</v>
      </c>
      <c r="J196">
        <f t="shared" si="21"/>
        <v>0.51786917985821224</v>
      </c>
      <c r="K196">
        <f t="shared" si="22"/>
        <v>0.37682303467943806</v>
      </c>
      <c r="M196">
        <f t="shared" si="23"/>
        <v>-1.3234077750206783</v>
      </c>
      <c r="N196">
        <f t="shared" si="24"/>
        <v>-1.3234077750206783</v>
      </c>
      <c r="O196">
        <f t="shared" si="25"/>
        <v>0.95781637717121582</v>
      </c>
      <c r="P196">
        <f t="shared" si="26"/>
        <v>0.94292803970223327</v>
      </c>
    </row>
    <row r="197" spans="1:16" x14ac:dyDescent="0.2">
      <c r="A197" s="63"/>
      <c r="B197" t="s">
        <v>71</v>
      </c>
      <c r="C197" s="8">
        <f>Rate_Calculations_include_0hr!Y44</f>
        <v>-5.4695141679149552E-2</v>
      </c>
      <c r="D197" s="8">
        <f>Rate_Calculations_exclude_0hr!P44</f>
        <v>0.41932941954014663</v>
      </c>
      <c r="E197" s="8">
        <f>Rate_Calcs_nonneg_correction!P44</f>
        <v>0.3099391361818476</v>
      </c>
      <c r="F197" s="8">
        <f>Rate_Calcs_LinRegSlopes!S44</f>
        <v>1.7688834074894515E-2</v>
      </c>
      <c r="H197">
        <f t="shared" ref="H197:H260" si="28">MIN(I197:K197)</f>
        <v>7.2383975754044066E-2</v>
      </c>
      <c r="I197">
        <f t="shared" ref="I197:I260" si="29">ABS($F197-C197)</f>
        <v>7.2383975754044066E-2</v>
      </c>
      <c r="J197">
        <f t="shared" ref="J197:J260" si="30">ABS($F197-D197)</f>
        <v>0.40164058546525211</v>
      </c>
      <c r="K197">
        <f t="shared" ref="K197:K260" si="31">ABS($F197-E197)</f>
        <v>0.29225030210695307</v>
      </c>
      <c r="M197">
        <f t="shared" ref="M197:M260" si="32">MIN(N197:P197)</f>
        <v>-1.3234077750206781</v>
      </c>
      <c r="N197">
        <f t="shared" ref="N197:N260" si="33">ABS($F197-C197)/C197</f>
        <v>-1.3234077750206781</v>
      </c>
      <c r="O197">
        <f t="shared" ref="O197:O260" si="34">ABS($F197-D197)/D197</f>
        <v>0.95781637717121593</v>
      </c>
      <c r="P197">
        <f t="shared" ref="P197:P260" si="35">ABS($F197-E197)/E197</f>
        <v>0.94292803970223327</v>
      </c>
    </row>
    <row r="198" spans="1:16" x14ac:dyDescent="0.2">
      <c r="A198" s="63"/>
      <c r="B198" t="s">
        <v>72</v>
      </c>
      <c r="C198" s="8">
        <f>Rate_Calculations_include_0hr!Y45</f>
        <v>-7.7517509769855983E-2</v>
      </c>
      <c r="D198" s="8">
        <f>Rate_Calculations_exclude_0hr!P45</f>
        <v>0.59430090823556236</v>
      </c>
      <c r="E198" s="8">
        <f>Rate_Calcs_nonneg_correction!P45</f>
        <v>0.43926588869585043</v>
      </c>
      <c r="F198" s="8">
        <f>Rate_Calcs_LinRegSlopes!S45</f>
        <v>2.5069765359812805E-2</v>
      </c>
      <c r="H198">
        <f t="shared" si="28"/>
        <v>0.10258727512966878</v>
      </c>
      <c r="I198">
        <f t="shared" si="29"/>
        <v>0.10258727512966878</v>
      </c>
      <c r="J198">
        <f t="shared" si="30"/>
        <v>0.56923114287574961</v>
      </c>
      <c r="K198">
        <f t="shared" si="31"/>
        <v>0.41419612333603761</v>
      </c>
      <c r="M198">
        <f t="shared" si="32"/>
        <v>-1.3234077750206781</v>
      </c>
      <c r="N198">
        <f t="shared" si="33"/>
        <v>-1.3234077750206781</v>
      </c>
      <c r="O198">
        <f t="shared" si="34"/>
        <v>0.95781637717121593</v>
      </c>
      <c r="P198">
        <f t="shared" si="35"/>
        <v>0.94292803970223327</v>
      </c>
    </row>
    <row r="199" spans="1:16" x14ac:dyDescent="0.2">
      <c r="A199" s="63"/>
      <c r="B199" t="s">
        <v>73</v>
      </c>
      <c r="C199" s="8">
        <f>Rate_Calculations_include_0hr!Y46</f>
        <v>-8.3941773508608528E-2</v>
      </c>
      <c r="D199" s="8">
        <f>Rate_Calculations_exclude_0hr!P46</f>
        <v>0.64355359689933189</v>
      </c>
      <c r="E199" s="8">
        <f>Rate_Calcs_nonneg_correction!P46</f>
        <v>0.47567004988211486</v>
      </c>
      <c r="F199" s="8">
        <f>Rate_Calcs_LinRegSlopes!S46</f>
        <v>2.7147422201708786E-2</v>
      </c>
      <c r="H199">
        <f t="shared" si="28"/>
        <v>0.11108919571031731</v>
      </c>
      <c r="I199">
        <f t="shared" si="29"/>
        <v>0.11108919571031731</v>
      </c>
      <c r="J199">
        <f t="shared" si="30"/>
        <v>0.61640617469762315</v>
      </c>
      <c r="K199">
        <f t="shared" si="31"/>
        <v>0.44852262768040607</v>
      </c>
      <c r="M199">
        <f t="shared" si="32"/>
        <v>-1.3234077750206781</v>
      </c>
      <c r="N199">
        <f t="shared" si="33"/>
        <v>-1.3234077750206781</v>
      </c>
      <c r="O199">
        <f t="shared" si="34"/>
        <v>0.95781637717121593</v>
      </c>
      <c r="P199">
        <f t="shared" si="35"/>
        <v>0.94292803970223327</v>
      </c>
    </row>
    <row r="200" spans="1:16" x14ac:dyDescent="0.2">
      <c r="A200" s="63"/>
      <c r="B200" t="s">
        <v>74</v>
      </c>
      <c r="C200" s="8">
        <f>Rate_Calculations_include_0hr!Y47</f>
        <v>-7.3677938978203836E-2</v>
      </c>
      <c r="D200" s="8">
        <f>Rate_Calculations_exclude_0hr!P47</f>
        <v>0.56486419883289585</v>
      </c>
      <c r="E200" s="8">
        <f>Rate_Calcs_nonneg_correction!P47</f>
        <v>0.4175083208764882</v>
      </c>
      <c r="F200" s="8">
        <f>Rate_Calcs_LinRegSlopes!S47</f>
        <v>2.3828018313050196E-2</v>
      </c>
      <c r="H200">
        <f t="shared" si="28"/>
        <v>9.7505957291254025E-2</v>
      </c>
      <c r="I200">
        <f t="shared" si="29"/>
        <v>9.7505957291254025E-2</v>
      </c>
      <c r="J200">
        <f t="shared" si="30"/>
        <v>0.5410361805198457</v>
      </c>
      <c r="K200">
        <f t="shared" si="31"/>
        <v>0.393680302563438</v>
      </c>
      <c r="M200">
        <f t="shared" si="32"/>
        <v>-1.3234077750206781</v>
      </c>
      <c r="N200">
        <f t="shared" si="33"/>
        <v>-1.3234077750206781</v>
      </c>
      <c r="O200">
        <f t="shared" si="34"/>
        <v>0.95781637717121593</v>
      </c>
      <c r="P200">
        <f t="shared" si="35"/>
        <v>0.94292803970223327</v>
      </c>
    </row>
    <row r="201" spans="1:16" x14ac:dyDescent="0.2">
      <c r="A201" s="63"/>
      <c r="B201" t="s">
        <v>75</v>
      </c>
      <c r="C201" s="8">
        <f>Rate_Calculations_include_0hr!Y48</f>
        <v>0</v>
      </c>
      <c r="D201" s="8">
        <f>Rate_Calculations_exclude_0hr!P48</f>
        <v>0</v>
      </c>
      <c r="E201" s="8">
        <f>Rate_Calcs_nonneg_correction!P48</f>
        <v>0</v>
      </c>
      <c r="F201" s="8">
        <f>Rate_Calcs_LinRegSlopes!S48</f>
        <v>0</v>
      </c>
      <c r="H201">
        <f t="shared" si="28"/>
        <v>0</v>
      </c>
      <c r="I201">
        <f t="shared" si="29"/>
        <v>0</v>
      </c>
      <c r="J201">
        <f t="shared" si="30"/>
        <v>0</v>
      </c>
      <c r="K201">
        <f t="shared" si="31"/>
        <v>0</v>
      </c>
      <c r="M201" t="e">
        <f t="shared" si="32"/>
        <v>#DIV/0!</v>
      </c>
      <c r="N201" t="e">
        <f t="shared" si="33"/>
        <v>#DIV/0!</v>
      </c>
      <c r="O201" t="e">
        <f t="shared" si="34"/>
        <v>#DIV/0!</v>
      </c>
      <c r="P201" t="e">
        <f t="shared" si="35"/>
        <v>#DIV/0!</v>
      </c>
    </row>
    <row r="202" spans="1:16" x14ac:dyDescent="0.2">
      <c r="A202" s="63"/>
      <c r="B202" t="s">
        <v>76</v>
      </c>
      <c r="C202" s="8">
        <f>Rate_Calculations_include_0hr!Y49</f>
        <v>0</v>
      </c>
      <c r="D202" s="8">
        <f>Rate_Calculations_exclude_0hr!P49</f>
        <v>0</v>
      </c>
      <c r="E202" s="8">
        <f>Rate_Calcs_nonneg_correction!P49</f>
        <v>0</v>
      </c>
      <c r="F202" s="8">
        <f>Rate_Calcs_LinRegSlopes!S49</f>
        <v>0</v>
      </c>
      <c r="H202">
        <f t="shared" si="28"/>
        <v>0</v>
      </c>
      <c r="I202">
        <f t="shared" si="29"/>
        <v>0</v>
      </c>
      <c r="J202">
        <f t="shared" si="30"/>
        <v>0</v>
      </c>
      <c r="K202">
        <f t="shared" si="31"/>
        <v>0</v>
      </c>
      <c r="M202" t="e">
        <f t="shared" si="32"/>
        <v>#DIV/0!</v>
      </c>
      <c r="N202" t="e">
        <f t="shared" si="33"/>
        <v>#DIV/0!</v>
      </c>
      <c r="O202" t="e">
        <f t="shared" si="34"/>
        <v>#DIV/0!</v>
      </c>
      <c r="P202" t="e">
        <f t="shared" si="35"/>
        <v>#DIV/0!</v>
      </c>
    </row>
    <row r="203" spans="1:16" x14ac:dyDescent="0.2">
      <c r="A203" s="63"/>
      <c r="B203" t="s">
        <v>77</v>
      </c>
      <c r="C203" s="8">
        <f>Rate_Calculations_include_0hr!Y50</f>
        <v>0</v>
      </c>
      <c r="D203" s="8">
        <f>Rate_Calculations_exclude_0hr!P50</f>
        <v>0</v>
      </c>
      <c r="E203" s="8">
        <f>Rate_Calcs_nonneg_correction!P50</f>
        <v>0</v>
      </c>
      <c r="F203" s="8">
        <f>Rate_Calcs_LinRegSlopes!S50</f>
        <v>0</v>
      </c>
      <c r="H203">
        <f t="shared" si="28"/>
        <v>0</v>
      </c>
      <c r="I203">
        <f t="shared" si="29"/>
        <v>0</v>
      </c>
      <c r="J203">
        <f t="shared" si="30"/>
        <v>0</v>
      </c>
      <c r="K203">
        <f t="shared" si="31"/>
        <v>0</v>
      </c>
      <c r="M203" t="e">
        <f t="shared" si="32"/>
        <v>#DIV/0!</v>
      </c>
      <c r="N203" t="e">
        <f t="shared" si="33"/>
        <v>#DIV/0!</v>
      </c>
      <c r="O203" t="e">
        <f t="shared" si="34"/>
        <v>#DIV/0!</v>
      </c>
      <c r="P203" t="e">
        <f t="shared" si="35"/>
        <v>#DIV/0!</v>
      </c>
    </row>
    <row r="204" spans="1:16" x14ac:dyDescent="0.2">
      <c r="A204" s="63"/>
      <c r="B204" t="s">
        <v>78</v>
      </c>
      <c r="C204" s="8">
        <f>Rate_Calculations_include_0hr!Y51</f>
        <v>-4.0406467970963159E-2</v>
      </c>
      <c r="D204" s="8">
        <f>Rate_Calculations_exclude_0hr!P51</f>
        <v>0.3097829211107177</v>
      </c>
      <c r="E204" s="8">
        <f>Rate_Calcs_nonneg_correction!P51</f>
        <v>0.22896998516879136</v>
      </c>
      <c r="F204" s="8">
        <f>Rate_Calcs_LinRegSlopes!S51</f>
        <v>1.3067765902933506E-2</v>
      </c>
      <c r="H204">
        <f t="shared" si="28"/>
        <v>5.3474233873896666E-2</v>
      </c>
      <c r="I204">
        <f t="shared" si="29"/>
        <v>5.3474233873896666E-2</v>
      </c>
      <c r="J204">
        <f t="shared" si="30"/>
        <v>0.29671515520778419</v>
      </c>
      <c r="K204">
        <f t="shared" si="31"/>
        <v>0.21590221926585784</v>
      </c>
      <c r="M204">
        <f t="shared" si="32"/>
        <v>-1.3234077750206785</v>
      </c>
      <c r="N204">
        <f t="shared" si="33"/>
        <v>-1.3234077750206785</v>
      </c>
      <c r="O204">
        <f t="shared" si="34"/>
        <v>0.95781637717121582</v>
      </c>
      <c r="P204">
        <f t="shared" si="35"/>
        <v>0.94292803970223316</v>
      </c>
    </row>
    <row r="205" spans="1:16" x14ac:dyDescent="0.2">
      <c r="A205" s="63"/>
      <c r="B205" t="s">
        <v>79</v>
      </c>
      <c r="C205" s="8">
        <f>Rate_Calculations_include_0hr!Y52</f>
        <v>0</v>
      </c>
      <c r="D205" s="8">
        <f>Rate_Calculations_exclude_0hr!P52</f>
        <v>0</v>
      </c>
      <c r="E205" s="8">
        <f>Rate_Calcs_nonneg_correction!P52</f>
        <v>0</v>
      </c>
      <c r="F205" s="8">
        <f>Rate_Calcs_LinRegSlopes!S52</f>
        <v>0</v>
      </c>
      <c r="H205">
        <f t="shared" si="28"/>
        <v>0</v>
      </c>
      <c r="I205">
        <f t="shared" si="29"/>
        <v>0</v>
      </c>
      <c r="J205">
        <f t="shared" si="30"/>
        <v>0</v>
      </c>
      <c r="K205">
        <f t="shared" si="31"/>
        <v>0</v>
      </c>
      <c r="M205" t="e">
        <f t="shared" si="32"/>
        <v>#DIV/0!</v>
      </c>
      <c r="N205" t="e">
        <f t="shared" si="33"/>
        <v>#DIV/0!</v>
      </c>
      <c r="O205" t="e">
        <f t="shared" si="34"/>
        <v>#DIV/0!</v>
      </c>
      <c r="P205" t="e">
        <f t="shared" si="35"/>
        <v>#DIV/0!</v>
      </c>
    </row>
    <row r="206" spans="1:16" x14ac:dyDescent="0.2">
      <c r="A206" s="63"/>
      <c r="B206" t="s">
        <v>80</v>
      </c>
      <c r="C206" s="8">
        <f>Rate_Calculations_include_0hr!Y53</f>
        <v>0</v>
      </c>
      <c r="D206" s="8">
        <f>Rate_Calculations_exclude_0hr!P53</f>
        <v>0</v>
      </c>
      <c r="E206" s="8">
        <f>Rate_Calcs_nonneg_correction!P53</f>
        <v>0</v>
      </c>
      <c r="F206" s="8">
        <f>Rate_Calcs_LinRegSlopes!S53</f>
        <v>0</v>
      </c>
      <c r="H206">
        <f t="shared" si="28"/>
        <v>0</v>
      </c>
      <c r="I206">
        <f t="shared" si="29"/>
        <v>0</v>
      </c>
      <c r="J206">
        <f t="shared" si="30"/>
        <v>0</v>
      </c>
      <c r="K206">
        <f t="shared" si="31"/>
        <v>0</v>
      </c>
      <c r="M206" t="e">
        <f t="shared" si="32"/>
        <v>#DIV/0!</v>
      </c>
      <c r="N206" t="e">
        <f t="shared" si="33"/>
        <v>#DIV/0!</v>
      </c>
      <c r="O206" t="e">
        <f t="shared" si="34"/>
        <v>#DIV/0!</v>
      </c>
      <c r="P206" t="e">
        <f t="shared" si="35"/>
        <v>#DIV/0!</v>
      </c>
    </row>
    <row r="207" spans="1:16" x14ac:dyDescent="0.2">
      <c r="A207" s="63"/>
      <c r="B207" t="s">
        <v>81</v>
      </c>
      <c r="C207" s="8">
        <f>Rate_Calculations_include_0hr!Y54</f>
        <v>0</v>
      </c>
      <c r="D207" s="8">
        <f>Rate_Calculations_exclude_0hr!P54</f>
        <v>0</v>
      </c>
      <c r="E207" s="8">
        <f>Rate_Calcs_nonneg_correction!P54</f>
        <v>0</v>
      </c>
      <c r="F207" s="8">
        <f>Rate_Calcs_LinRegSlopes!S54</f>
        <v>0</v>
      </c>
      <c r="H207">
        <f t="shared" si="28"/>
        <v>0</v>
      </c>
      <c r="I207">
        <f t="shared" si="29"/>
        <v>0</v>
      </c>
      <c r="J207">
        <f t="shared" si="30"/>
        <v>0</v>
      </c>
      <c r="K207">
        <f t="shared" si="31"/>
        <v>0</v>
      </c>
      <c r="M207" t="e">
        <f t="shared" si="32"/>
        <v>#DIV/0!</v>
      </c>
      <c r="N207" t="e">
        <f t="shared" si="33"/>
        <v>#DIV/0!</v>
      </c>
      <c r="O207" t="e">
        <f t="shared" si="34"/>
        <v>#DIV/0!</v>
      </c>
      <c r="P207" t="e">
        <f t="shared" si="35"/>
        <v>#DIV/0!</v>
      </c>
    </row>
    <row r="208" spans="1:16" x14ac:dyDescent="0.2">
      <c r="A208" s="63"/>
      <c r="B208" t="s">
        <v>82</v>
      </c>
      <c r="C208" s="8">
        <f>Rate_Calculations_include_0hr!Y55</f>
        <v>0</v>
      </c>
      <c r="D208" s="8">
        <f>Rate_Calculations_exclude_0hr!P55</f>
        <v>0</v>
      </c>
      <c r="E208" s="8">
        <f>Rate_Calcs_nonneg_correction!P55</f>
        <v>0</v>
      </c>
      <c r="F208" s="8">
        <f>Rate_Calcs_LinRegSlopes!S55</f>
        <v>0</v>
      </c>
      <c r="H208">
        <f t="shared" si="28"/>
        <v>0</v>
      </c>
      <c r="I208">
        <f t="shared" si="29"/>
        <v>0</v>
      </c>
      <c r="J208">
        <f t="shared" si="30"/>
        <v>0</v>
      </c>
      <c r="K208">
        <f t="shared" si="31"/>
        <v>0</v>
      </c>
      <c r="M208" t="e">
        <f t="shared" si="32"/>
        <v>#DIV/0!</v>
      </c>
      <c r="N208" t="e">
        <f t="shared" si="33"/>
        <v>#DIV/0!</v>
      </c>
      <c r="O208" t="e">
        <f t="shared" si="34"/>
        <v>#DIV/0!</v>
      </c>
      <c r="P208" t="e">
        <f t="shared" si="35"/>
        <v>#DIV/0!</v>
      </c>
    </row>
    <row r="209" spans="1:16" x14ac:dyDescent="0.2">
      <c r="A209" s="63"/>
      <c r="B209" t="s">
        <v>83</v>
      </c>
      <c r="C209" s="8">
        <f>Rate_Calculations_include_0hr!Y56</f>
        <v>0</v>
      </c>
      <c r="D209" s="8">
        <f>Rate_Calculations_exclude_0hr!P56</f>
        <v>0</v>
      </c>
      <c r="E209" s="8">
        <f>Rate_Calcs_nonneg_correction!P56</f>
        <v>0</v>
      </c>
      <c r="F209" s="8">
        <f>Rate_Calcs_LinRegSlopes!S56</f>
        <v>0</v>
      </c>
      <c r="H209">
        <f t="shared" si="28"/>
        <v>0</v>
      </c>
      <c r="I209">
        <f t="shared" si="29"/>
        <v>0</v>
      </c>
      <c r="J209">
        <f t="shared" si="30"/>
        <v>0</v>
      </c>
      <c r="K209">
        <f t="shared" si="31"/>
        <v>0</v>
      </c>
      <c r="M209" t="e">
        <f t="shared" si="32"/>
        <v>#DIV/0!</v>
      </c>
      <c r="N209" t="e">
        <f t="shared" si="33"/>
        <v>#DIV/0!</v>
      </c>
      <c r="O209" t="e">
        <f t="shared" si="34"/>
        <v>#DIV/0!</v>
      </c>
      <c r="P209" t="e">
        <f t="shared" si="35"/>
        <v>#DIV/0!</v>
      </c>
    </row>
    <row r="210" spans="1:16" x14ac:dyDescent="0.2">
      <c r="A210" s="63"/>
      <c r="B210" t="s">
        <v>84</v>
      </c>
      <c r="C210" s="8">
        <f>Rate_Calculations_include_0hr!Y57</f>
        <v>-4.2265309380458721E-2</v>
      </c>
      <c r="D210" s="8">
        <f>Rate_Calculations_exclude_0hr!P57</f>
        <v>0.32403403858351681</v>
      </c>
      <c r="E210" s="8">
        <f>Rate_Calcs_nonneg_correction!P57</f>
        <v>0.23950341982259934</v>
      </c>
      <c r="F210" s="8">
        <f>Rate_Calcs_LinRegSlopes!S57</f>
        <v>1.3668929667294754E-2</v>
      </c>
      <c r="H210">
        <f t="shared" si="28"/>
        <v>5.5934239047753478E-2</v>
      </c>
      <c r="I210">
        <f t="shared" si="29"/>
        <v>5.5934239047753478E-2</v>
      </c>
      <c r="J210">
        <f t="shared" si="30"/>
        <v>0.31036510891622204</v>
      </c>
      <c r="K210">
        <f t="shared" si="31"/>
        <v>0.2258344901553046</v>
      </c>
      <c r="M210">
        <f t="shared" si="32"/>
        <v>-1.3234077750206783</v>
      </c>
      <c r="N210">
        <f t="shared" si="33"/>
        <v>-1.3234077750206783</v>
      </c>
      <c r="O210">
        <f t="shared" si="34"/>
        <v>0.95781637717121582</v>
      </c>
      <c r="P210">
        <f t="shared" si="35"/>
        <v>0.94292803970223327</v>
      </c>
    </row>
    <row r="211" spans="1:16" x14ac:dyDescent="0.2">
      <c r="A211" s="63"/>
      <c r="B211" t="s">
        <v>85</v>
      </c>
      <c r="C211" s="8">
        <f>Rate_Calculations_include_0hr!Y58</f>
        <v>-4.7371340936819259E-2</v>
      </c>
      <c r="D211" s="8">
        <f>Rate_Calculations_exclude_0hr!P58</f>
        <v>0.3631802805156143</v>
      </c>
      <c r="E211" s="8">
        <f>Rate_Calcs_nonneg_correction!P58</f>
        <v>0.26843759864197581</v>
      </c>
      <c r="F211" s="8">
        <f>Rate_Calcs_LinRegSlopes!S58</f>
        <v>1.5320259972122682E-2</v>
      </c>
      <c r="H211">
        <f t="shared" si="28"/>
        <v>6.2691600908941936E-2</v>
      </c>
      <c r="I211">
        <f t="shared" si="29"/>
        <v>6.2691600908941936E-2</v>
      </c>
      <c r="J211">
        <f t="shared" si="30"/>
        <v>0.34786002054349163</v>
      </c>
      <c r="K211">
        <f t="shared" si="31"/>
        <v>0.25311733866985314</v>
      </c>
      <c r="M211">
        <f t="shared" si="32"/>
        <v>-1.3234077750206781</v>
      </c>
      <c r="N211">
        <f t="shared" si="33"/>
        <v>-1.3234077750206781</v>
      </c>
      <c r="O211">
        <f t="shared" si="34"/>
        <v>0.95781637717121593</v>
      </c>
      <c r="P211">
        <f t="shared" si="35"/>
        <v>0.94292803970223338</v>
      </c>
    </row>
    <row r="212" spans="1:16" x14ac:dyDescent="0.2">
      <c r="A212" s="63"/>
      <c r="B212" t="s">
        <v>86</v>
      </c>
      <c r="C212" s="8">
        <f>Rate_Calculations_include_0hr!Y59</f>
        <v>-5.597376524766684E-2</v>
      </c>
      <c r="D212" s="8">
        <f>Rate_Calculations_exclude_0hr!P59</f>
        <v>0.42913220023211235</v>
      </c>
      <c r="E212" s="8">
        <f>Rate_Calcs_nonneg_correction!P59</f>
        <v>0.31718466973677872</v>
      </c>
      <c r="F212" s="8">
        <f>Rate_Calcs_LinRegSlopes!S59</f>
        <v>1.8102350878277704E-2</v>
      </c>
      <c r="H212">
        <f t="shared" si="28"/>
        <v>7.4076116125944544E-2</v>
      </c>
      <c r="I212">
        <f t="shared" si="29"/>
        <v>7.4076116125944544E-2</v>
      </c>
      <c r="J212">
        <f t="shared" si="30"/>
        <v>0.41102984935383463</v>
      </c>
      <c r="K212">
        <f t="shared" si="31"/>
        <v>0.29908231885850101</v>
      </c>
      <c r="M212">
        <f t="shared" si="32"/>
        <v>-1.3234077750206783</v>
      </c>
      <c r="N212">
        <f t="shared" si="33"/>
        <v>-1.3234077750206783</v>
      </c>
      <c r="O212">
        <f t="shared" si="34"/>
        <v>0.95781637717121582</v>
      </c>
      <c r="P212">
        <f t="shared" si="35"/>
        <v>0.94292803970223316</v>
      </c>
    </row>
    <row r="213" spans="1:16" x14ac:dyDescent="0.2">
      <c r="A213" s="63"/>
      <c r="B213" t="s">
        <v>87</v>
      </c>
      <c r="C213" s="8">
        <f>Rate_Calculations_include_0hr!Y60</f>
        <v>-0.10651720452123005</v>
      </c>
      <c r="D213" s="8">
        <f>Rate_Calculations_exclude_0hr!P60</f>
        <v>0.81663190132943053</v>
      </c>
      <c r="E213" s="8">
        <f>Rate_Calcs_nonneg_correction!P60</f>
        <v>0.60359749228697035</v>
      </c>
      <c r="F213" s="8">
        <f>Rate_Calcs_LinRegSlopes!S60</f>
        <v>3.4448492115633549E-2</v>
      </c>
      <c r="H213">
        <f t="shared" si="28"/>
        <v>0.14096569663686359</v>
      </c>
      <c r="I213">
        <f t="shared" si="29"/>
        <v>0.14096569663686359</v>
      </c>
      <c r="J213">
        <f t="shared" si="30"/>
        <v>0.78218340921379703</v>
      </c>
      <c r="K213">
        <f t="shared" si="31"/>
        <v>0.56914900017133685</v>
      </c>
      <c r="M213">
        <f t="shared" si="32"/>
        <v>-1.3234077750206783</v>
      </c>
      <c r="N213">
        <f t="shared" si="33"/>
        <v>-1.3234077750206783</v>
      </c>
      <c r="O213">
        <f t="shared" si="34"/>
        <v>0.95781637717121593</v>
      </c>
      <c r="P213">
        <f t="shared" si="35"/>
        <v>0.94292803970223338</v>
      </c>
    </row>
    <row r="214" spans="1:16" x14ac:dyDescent="0.2">
      <c r="A214" s="63"/>
      <c r="B214" t="s">
        <v>88</v>
      </c>
      <c r="C214" s="8">
        <f>Rate_Calculations_include_0hr!Y61</f>
        <v>-6.6032558232675717E-2</v>
      </c>
      <c r="D214" s="8">
        <f>Rate_Calculations_exclude_0hr!P61</f>
        <v>0.50624961311718053</v>
      </c>
      <c r="E214" s="8">
        <f>Rate_Calcs_nonneg_correction!P61</f>
        <v>0.37418449665182912</v>
      </c>
      <c r="F214" s="8">
        <f>Rate_Calcs_LinRegSlopes!S61</f>
        <v>2.1355442736953025E-2</v>
      </c>
      <c r="H214">
        <f t="shared" si="28"/>
        <v>8.7388000969628746E-2</v>
      </c>
      <c r="I214">
        <f t="shared" si="29"/>
        <v>8.7388000969628746E-2</v>
      </c>
      <c r="J214">
        <f t="shared" si="30"/>
        <v>0.48489417038022753</v>
      </c>
      <c r="K214">
        <f t="shared" si="31"/>
        <v>0.35282905391487612</v>
      </c>
      <c r="M214">
        <f t="shared" si="32"/>
        <v>-1.3234077750206783</v>
      </c>
      <c r="N214">
        <f t="shared" si="33"/>
        <v>-1.3234077750206783</v>
      </c>
      <c r="O214">
        <f t="shared" si="34"/>
        <v>0.95781637717121593</v>
      </c>
      <c r="P214">
        <f t="shared" si="35"/>
        <v>0.94292803970223327</v>
      </c>
    </row>
    <row r="215" spans="1:16" x14ac:dyDescent="0.2">
      <c r="A215" s="63"/>
      <c r="B215" t="s">
        <v>89</v>
      </c>
      <c r="C215" s="8">
        <f>Rate_Calculations_include_0hr!Y62</f>
        <v>-6.9508537058943498E-2</v>
      </c>
      <c r="D215" s="8">
        <f>Rate_Calculations_exclude_0hr!P62</f>
        <v>0.53289878411856695</v>
      </c>
      <c r="E215" s="8">
        <f>Rate_Calcs_nonneg_correction!P62</f>
        <v>0.3938817100006799</v>
      </c>
      <c r="F215" s="8">
        <f>Rate_Calcs_LinRegSlopes!S62</f>
        <v>2.247960131517528E-2</v>
      </c>
      <c r="H215">
        <f t="shared" si="28"/>
        <v>9.1988138374118775E-2</v>
      </c>
      <c r="I215">
        <f t="shared" si="29"/>
        <v>9.1988138374118775E-2</v>
      </c>
      <c r="J215">
        <f t="shared" si="30"/>
        <v>0.51041918280339171</v>
      </c>
      <c r="K215">
        <f t="shared" si="31"/>
        <v>0.37140210868550461</v>
      </c>
      <c r="M215">
        <f t="shared" si="32"/>
        <v>-1.3234077750206783</v>
      </c>
      <c r="N215">
        <f t="shared" si="33"/>
        <v>-1.3234077750206783</v>
      </c>
      <c r="O215">
        <f t="shared" si="34"/>
        <v>0.95781637717121593</v>
      </c>
      <c r="P215">
        <f t="shared" si="35"/>
        <v>0.94292803970223327</v>
      </c>
    </row>
    <row r="216" spans="1:16" x14ac:dyDescent="0.2">
      <c r="A216" s="63"/>
      <c r="B216" t="s">
        <v>90</v>
      </c>
      <c r="C216" s="8">
        <f>Rate_Calculations_include_0hr!Y63</f>
        <v>-8.6233448501360291E-2</v>
      </c>
      <c r="D216" s="8">
        <f>Rate_Calculations_exclude_0hr!P63</f>
        <v>0.66112310517709583</v>
      </c>
      <c r="E216" s="8">
        <f>Rate_Calcs_nonneg_correction!P63</f>
        <v>0.48865620817437533</v>
      </c>
      <c r="F216" s="8">
        <f>Rate_Calcs_LinRegSlopes!S63</f>
        <v>2.7888567712185199E-2</v>
      </c>
      <c r="H216">
        <f t="shared" si="28"/>
        <v>0.11412201621354549</v>
      </c>
      <c r="I216">
        <f t="shared" si="29"/>
        <v>0.11412201621354549</v>
      </c>
      <c r="J216">
        <f t="shared" si="30"/>
        <v>0.63323453746491065</v>
      </c>
      <c r="K216">
        <f t="shared" si="31"/>
        <v>0.46076764046219015</v>
      </c>
      <c r="M216">
        <f t="shared" si="32"/>
        <v>-1.3234077750206785</v>
      </c>
      <c r="N216">
        <f t="shared" si="33"/>
        <v>-1.3234077750206785</v>
      </c>
      <c r="O216">
        <f t="shared" si="34"/>
        <v>0.95781637717121593</v>
      </c>
      <c r="P216">
        <f t="shared" si="35"/>
        <v>0.94292803970223327</v>
      </c>
    </row>
    <row r="217" spans="1:16" x14ac:dyDescent="0.2">
      <c r="A217" s="63"/>
      <c r="B217" t="s">
        <v>91</v>
      </c>
      <c r="C217" s="8">
        <f>Rate_Calculations_include_0hr!Y64</f>
        <v>-6.4881862851112485E-2</v>
      </c>
      <c r="D217" s="8">
        <f>Rate_Calculations_exclude_0hr!P64</f>
        <v>0.49742761519186218</v>
      </c>
      <c r="E217" s="8">
        <f>Rate_Calcs_nonneg_correction!P64</f>
        <v>0.36766388948963719</v>
      </c>
      <c r="F217" s="8">
        <f>Rate_Calcs_LinRegSlopes!S64</f>
        <v>2.098329890387508E-2</v>
      </c>
      <c r="H217">
        <f t="shared" si="28"/>
        <v>8.5865161754987568E-2</v>
      </c>
      <c r="I217">
        <f t="shared" si="29"/>
        <v>8.5865161754987568E-2</v>
      </c>
      <c r="J217">
        <f t="shared" si="30"/>
        <v>0.47644431628798711</v>
      </c>
      <c r="K217">
        <f t="shared" si="31"/>
        <v>0.34668059058576212</v>
      </c>
      <c r="M217">
        <f t="shared" si="32"/>
        <v>-1.3234077750206781</v>
      </c>
      <c r="N217">
        <f t="shared" si="33"/>
        <v>-1.3234077750206781</v>
      </c>
      <c r="O217">
        <f t="shared" si="34"/>
        <v>0.95781637717121593</v>
      </c>
      <c r="P217">
        <f t="shared" si="35"/>
        <v>0.94292803970223327</v>
      </c>
    </row>
    <row r="218" spans="1:16" x14ac:dyDescent="0.2">
      <c r="A218" s="63"/>
      <c r="B218" t="s">
        <v>92</v>
      </c>
      <c r="C218" s="8">
        <f>Rate_Calculations_include_0hr!Y65</f>
        <v>-9.0689085828992128E-2</v>
      </c>
      <c r="D218" s="8">
        <f>Rate_Calculations_exclude_0hr!P65</f>
        <v>0.69528299135560634</v>
      </c>
      <c r="E218" s="8">
        <f>Rate_Calcs_nonneg_correction!P65</f>
        <v>0.51390481969762214</v>
      </c>
      <c r="F218" s="8">
        <f>Rate_Calcs_LinRegSlopes!S65</f>
        <v>2.9329555466613661E-2</v>
      </c>
      <c r="H218">
        <f t="shared" si="28"/>
        <v>0.12001864129560579</v>
      </c>
      <c r="I218">
        <f t="shared" si="29"/>
        <v>0.12001864129560579</v>
      </c>
      <c r="J218">
        <f t="shared" si="30"/>
        <v>0.6659534358889927</v>
      </c>
      <c r="K218">
        <f t="shared" si="31"/>
        <v>0.4845752642310085</v>
      </c>
      <c r="M218">
        <f t="shared" si="32"/>
        <v>-1.3234077750206781</v>
      </c>
      <c r="N218">
        <f t="shared" si="33"/>
        <v>-1.3234077750206781</v>
      </c>
      <c r="O218">
        <f t="shared" si="34"/>
        <v>0.95781637717121593</v>
      </c>
      <c r="P218">
        <f t="shared" si="35"/>
        <v>0.94292803970223327</v>
      </c>
    </row>
    <row r="219" spans="1:16" x14ac:dyDescent="0.2">
      <c r="A219" s="63"/>
      <c r="B219" t="s">
        <v>93</v>
      </c>
      <c r="C219" s="8">
        <f>Rate_Calculations_include_0hr!Y66</f>
        <v>-0.11574323266442078</v>
      </c>
      <c r="D219" s="8">
        <f>Rate_Calculations_exclude_0hr!P66</f>
        <v>0.88736478376055905</v>
      </c>
      <c r="E219" s="8">
        <f>Rate_Calcs_nonneg_correction!P66</f>
        <v>0.6558783184317174</v>
      </c>
      <c r="F219" s="8">
        <f>Rate_Calcs_LinRegSlopes!S66</f>
        <v>3.7432261349701013E-2</v>
      </c>
      <c r="H219">
        <f t="shared" si="28"/>
        <v>0.15317549401412178</v>
      </c>
      <c r="I219">
        <f t="shared" si="29"/>
        <v>0.15317549401412178</v>
      </c>
      <c r="J219">
        <f t="shared" si="30"/>
        <v>0.84993252241085804</v>
      </c>
      <c r="K219">
        <f t="shared" si="31"/>
        <v>0.61844605708201639</v>
      </c>
      <c r="M219">
        <f t="shared" si="32"/>
        <v>-1.3234077750206781</v>
      </c>
      <c r="N219">
        <f t="shared" si="33"/>
        <v>-1.3234077750206781</v>
      </c>
      <c r="O219">
        <f t="shared" si="34"/>
        <v>0.95781637717121582</v>
      </c>
      <c r="P219">
        <f t="shared" si="35"/>
        <v>0.94292803970223327</v>
      </c>
    </row>
    <row r="220" spans="1:16" x14ac:dyDescent="0.2">
      <c r="A220" s="63"/>
      <c r="B220" t="s">
        <v>94</v>
      </c>
      <c r="C220" s="8">
        <f>Rate_Calculations_include_0hr!Y67</f>
        <v>-9.591973889298383E-2</v>
      </c>
      <c r="D220" s="8">
        <f>Rate_Calculations_exclude_0hr!P67</f>
        <v>0.73538466484620935</v>
      </c>
      <c r="E220" s="8">
        <f>Rate_Calcs_nonneg_correction!P67</f>
        <v>0.54354518706024169</v>
      </c>
      <c r="F220" s="8">
        <f>Rate_Calcs_LinRegSlopes!S67</f>
        <v>3.1021189335944326E-2</v>
      </c>
      <c r="H220">
        <f t="shared" si="28"/>
        <v>0.12694092822892816</v>
      </c>
      <c r="I220">
        <f t="shared" si="29"/>
        <v>0.12694092822892816</v>
      </c>
      <c r="J220">
        <f t="shared" si="30"/>
        <v>0.70436347551026501</v>
      </c>
      <c r="K220">
        <f t="shared" si="31"/>
        <v>0.51252399772429735</v>
      </c>
      <c r="M220">
        <f t="shared" si="32"/>
        <v>-1.3234077750206785</v>
      </c>
      <c r="N220">
        <f t="shared" si="33"/>
        <v>-1.3234077750206785</v>
      </c>
      <c r="O220">
        <f t="shared" si="34"/>
        <v>0.95781637717121582</v>
      </c>
      <c r="P220">
        <f t="shared" si="35"/>
        <v>0.94292803970223327</v>
      </c>
    </row>
    <row r="221" spans="1:16" x14ac:dyDescent="0.2">
      <c r="A221" s="63"/>
      <c r="B221" t="s">
        <v>95</v>
      </c>
      <c r="C221" s="8">
        <f>Rate_Calculations_include_0hr!Y68</f>
        <v>-0.10655927430187637</v>
      </c>
      <c r="D221" s="8">
        <f>Rate_Calculations_exclude_0hr!P68</f>
        <v>0.81695443631438547</v>
      </c>
      <c r="E221" s="8">
        <f>Rate_Calcs_nonneg_correction!P68</f>
        <v>0.60383588771063279</v>
      </c>
      <c r="F221" s="8">
        <f>Rate_Calcs_LinRegSlopes!S68</f>
        <v>3.4462097809787977E-2</v>
      </c>
      <c r="H221">
        <f t="shared" si="28"/>
        <v>0.14102137211166435</v>
      </c>
      <c r="I221">
        <f t="shared" si="29"/>
        <v>0.14102137211166435</v>
      </c>
      <c r="J221">
        <f t="shared" si="30"/>
        <v>0.78249233850459754</v>
      </c>
      <c r="K221">
        <f t="shared" si="31"/>
        <v>0.56937378990084486</v>
      </c>
      <c r="M221">
        <f t="shared" si="32"/>
        <v>-1.3234077750206783</v>
      </c>
      <c r="N221">
        <f t="shared" si="33"/>
        <v>-1.3234077750206783</v>
      </c>
      <c r="O221">
        <f t="shared" si="34"/>
        <v>0.95781637717121593</v>
      </c>
      <c r="P221">
        <f t="shared" si="35"/>
        <v>0.94292803970223338</v>
      </c>
    </row>
    <row r="222" spans="1:16" x14ac:dyDescent="0.2">
      <c r="A222" s="63"/>
      <c r="B222" t="s">
        <v>96</v>
      </c>
      <c r="C222" s="8">
        <f>Rate_Calculations_include_0hr!Y69</f>
        <v>0.2933386526938751</v>
      </c>
      <c r="D222" s="8">
        <f>Rate_Calculations_exclude_0hr!P69</f>
        <v>0.56987233027429629</v>
      </c>
      <c r="E222" s="8">
        <f>Rate_Calcs_nonneg_correction!P69</f>
        <v>1.1565496356620464</v>
      </c>
      <c r="F222" s="8">
        <f>Rate_Calcs_LinRegSlopes!S69</f>
        <v>0.46469567164537307</v>
      </c>
      <c r="H222">
        <f t="shared" si="28"/>
        <v>0.10517665862892323</v>
      </c>
      <c r="I222">
        <f t="shared" si="29"/>
        <v>0.17135701895149796</v>
      </c>
      <c r="J222">
        <f t="shared" si="30"/>
        <v>0.10517665862892323</v>
      </c>
      <c r="K222">
        <f t="shared" si="31"/>
        <v>0.69185396401667332</v>
      </c>
      <c r="M222">
        <f t="shared" si="32"/>
        <v>0.18456179224967567</v>
      </c>
      <c r="N222">
        <f t="shared" si="33"/>
        <v>0.58416106223247777</v>
      </c>
      <c r="O222">
        <f t="shared" si="34"/>
        <v>0.18456179224967567</v>
      </c>
      <c r="P222">
        <f t="shared" si="35"/>
        <v>0.59820516360340537</v>
      </c>
    </row>
    <row r="223" spans="1:16" x14ac:dyDescent="0.2">
      <c r="A223" s="63"/>
      <c r="B223" t="s">
        <v>97</v>
      </c>
      <c r="C223" s="8">
        <f>Rate_Calculations_include_0hr!Y70</f>
        <v>0.25749721111210111</v>
      </c>
      <c r="D223" s="8">
        <f>Rate_Calculations_exclude_0hr!P70</f>
        <v>0.76063153348685075</v>
      </c>
      <c r="E223" s="8">
        <f>Rate_Calcs_nonneg_correction!P70</f>
        <v>1.275625955711053</v>
      </c>
      <c r="F223" s="8">
        <f>Rate_Calcs_LinRegSlopes!S70</f>
        <v>0.45960713559824534</v>
      </c>
      <c r="H223">
        <f t="shared" si="28"/>
        <v>0.20210992448614423</v>
      </c>
      <c r="I223">
        <f t="shared" si="29"/>
        <v>0.20210992448614423</v>
      </c>
      <c r="J223">
        <f t="shared" si="30"/>
        <v>0.30102439788860541</v>
      </c>
      <c r="K223">
        <f t="shared" si="31"/>
        <v>0.81601882011280757</v>
      </c>
      <c r="M223">
        <f t="shared" si="32"/>
        <v>0.39575587473827667</v>
      </c>
      <c r="N223">
        <f t="shared" si="33"/>
        <v>0.78490141160463256</v>
      </c>
      <c r="O223">
        <f t="shared" si="34"/>
        <v>0.39575587473827667</v>
      </c>
      <c r="P223">
        <f t="shared" si="35"/>
        <v>0.63970070259188672</v>
      </c>
    </row>
    <row r="224" spans="1:16" x14ac:dyDescent="0.2">
      <c r="A224" s="63"/>
      <c r="B224" t="s">
        <v>98</v>
      </c>
      <c r="C224" s="8">
        <f>Rate_Calculations_include_0hr!Y71</f>
        <v>0.25608510270963564</v>
      </c>
      <c r="D224" s="8">
        <f>Rate_Calculations_exclude_0hr!P71</f>
        <v>0.94318974689204405</v>
      </c>
      <c r="E224" s="8">
        <f>Rate_Calcs_nonneg_correction!P71</f>
        <v>1.4553599523113152</v>
      </c>
      <c r="F224" s="8">
        <f>Rate_Calcs_LinRegSlopes!S71</f>
        <v>0.49415455176207823</v>
      </c>
      <c r="H224">
        <f t="shared" si="28"/>
        <v>0.23806944905244259</v>
      </c>
      <c r="I224">
        <f t="shared" si="29"/>
        <v>0.23806944905244259</v>
      </c>
      <c r="J224">
        <f t="shared" si="30"/>
        <v>0.44903519512996581</v>
      </c>
      <c r="K224">
        <f t="shared" si="31"/>
        <v>0.96120540054923698</v>
      </c>
      <c r="M224">
        <f t="shared" si="32"/>
        <v>0.47608150598498994</v>
      </c>
      <c r="N224">
        <f t="shared" si="33"/>
        <v>0.92964973961167807</v>
      </c>
      <c r="O224">
        <f t="shared" si="34"/>
        <v>0.47608150598498994</v>
      </c>
      <c r="P224">
        <f t="shared" si="35"/>
        <v>0.66045887755995236</v>
      </c>
    </row>
    <row r="225" spans="1:16" x14ac:dyDescent="0.2">
      <c r="A225" s="63"/>
      <c r="B225" t="s">
        <v>99</v>
      </c>
      <c r="C225" s="8">
        <f>Rate_Calculations_include_0hr!Y72</f>
        <v>-3.5899608867988313E-2</v>
      </c>
      <c r="D225" s="8">
        <f>Rate_Calculations_exclude_0hr!P72</f>
        <v>0.27523033465457714</v>
      </c>
      <c r="E225" s="8">
        <f>Rate_Calcs_nonneg_correction!P72</f>
        <v>0.20343111691860052</v>
      </c>
      <c r="F225" s="8">
        <f>Rate_Calcs_LinRegSlopes!S72</f>
        <v>1.1610212628108709E-2</v>
      </c>
      <c r="H225">
        <f t="shared" si="28"/>
        <v>4.7509821496097018E-2</v>
      </c>
      <c r="I225">
        <f t="shared" si="29"/>
        <v>4.7509821496097018E-2</v>
      </c>
      <c r="J225">
        <f t="shared" si="30"/>
        <v>0.26362012202646845</v>
      </c>
      <c r="K225">
        <f t="shared" si="31"/>
        <v>0.19182090429049181</v>
      </c>
      <c r="M225">
        <f t="shared" si="32"/>
        <v>-1.3234077750206781</v>
      </c>
      <c r="N225">
        <f t="shared" si="33"/>
        <v>-1.3234077750206781</v>
      </c>
      <c r="O225">
        <f t="shared" si="34"/>
        <v>0.95781637717121604</v>
      </c>
      <c r="P225">
        <f t="shared" si="35"/>
        <v>0.94292803970223327</v>
      </c>
    </row>
    <row r="226" spans="1:16" x14ac:dyDescent="0.2">
      <c r="A226" s="63"/>
      <c r="B226" t="s">
        <v>100</v>
      </c>
      <c r="C226" s="8">
        <f>Rate_Calculations_include_0hr!Y73</f>
        <v>-3.4880675159290872E-2</v>
      </c>
      <c r="D226" s="8">
        <f>Rate_Calculations_exclude_0hr!P73</f>
        <v>0.26741850955456331</v>
      </c>
      <c r="E226" s="8">
        <f>Rate_Calcs_nonneg_correction!P73</f>
        <v>0.19765715923598159</v>
      </c>
      <c r="F226" s="8">
        <f>Rate_Calcs_LinRegSlopes!S73</f>
        <v>1.1280681544485303E-2</v>
      </c>
      <c r="H226">
        <f t="shared" si="28"/>
        <v>4.6161356703776177E-2</v>
      </c>
      <c r="I226">
        <f t="shared" si="29"/>
        <v>4.6161356703776177E-2</v>
      </c>
      <c r="J226">
        <f t="shared" si="30"/>
        <v>0.25613782801007801</v>
      </c>
      <c r="K226">
        <f t="shared" si="31"/>
        <v>0.18637647769149629</v>
      </c>
      <c r="M226">
        <f t="shared" si="32"/>
        <v>-1.3234077750206783</v>
      </c>
      <c r="N226">
        <f t="shared" si="33"/>
        <v>-1.3234077750206783</v>
      </c>
      <c r="O226">
        <f t="shared" si="34"/>
        <v>0.95781637717121582</v>
      </c>
      <c r="P226">
        <f t="shared" si="35"/>
        <v>0.94292803970223327</v>
      </c>
    </row>
    <row r="227" spans="1:16" x14ac:dyDescent="0.2">
      <c r="A227" s="63"/>
      <c r="B227" t="s">
        <v>101</v>
      </c>
      <c r="C227" s="8">
        <f>Rate_Calculations_include_0hr!Y74</f>
        <v>0</v>
      </c>
      <c r="D227" s="8">
        <f>Rate_Calculations_exclude_0hr!P74</f>
        <v>0</v>
      </c>
      <c r="E227" s="8">
        <f>Rate_Calcs_nonneg_correction!P74</f>
        <v>0</v>
      </c>
      <c r="F227" s="8">
        <f>Rate_Calcs_LinRegSlopes!S74</f>
        <v>0</v>
      </c>
      <c r="H227">
        <f t="shared" si="28"/>
        <v>0</v>
      </c>
      <c r="I227">
        <f t="shared" si="29"/>
        <v>0</v>
      </c>
      <c r="J227">
        <f t="shared" si="30"/>
        <v>0</v>
      </c>
      <c r="K227">
        <f t="shared" si="31"/>
        <v>0</v>
      </c>
      <c r="M227" t="e">
        <f t="shared" si="32"/>
        <v>#DIV/0!</v>
      </c>
      <c r="N227" t="e">
        <f t="shared" si="33"/>
        <v>#DIV/0!</v>
      </c>
      <c r="O227" t="e">
        <f t="shared" si="34"/>
        <v>#DIV/0!</v>
      </c>
      <c r="P227" t="e">
        <f t="shared" si="35"/>
        <v>#DIV/0!</v>
      </c>
    </row>
    <row r="229" spans="1:16" ht="17" thickBot="1" x14ac:dyDescent="0.25"/>
    <row r="230" spans="1:16" x14ac:dyDescent="0.2">
      <c r="B230" t="s">
        <v>3</v>
      </c>
      <c r="C230" s="40" t="str">
        <f>C2</f>
        <v>Include 0hr</v>
      </c>
      <c r="D230" s="40" t="str">
        <f t="shared" ref="D230:F230" si="36">D2</f>
        <v>Exclude 0hr</v>
      </c>
      <c r="E230" s="40" t="str">
        <f t="shared" si="36"/>
        <v>Nonnegative Correction</v>
      </c>
      <c r="F230" s="40" t="str">
        <f t="shared" si="36"/>
        <v>LinReg Slope</v>
      </c>
    </row>
    <row r="231" spans="1:16" x14ac:dyDescent="0.2">
      <c r="C231" s="41"/>
      <c r="D231" s="41"/>
      <c r="E231" s="41"/>
      <c r="F231" s="41"/>
    </row>
    <row r="232" spans="1:16" x14ac:dyDescent="0.2">
      <c r="A232" s="63" t="s">
        <v>238</v>
      </c>
      <c r="B232" t="s">
        <v>0</v>
      </c>
      <c r="C232" s="8">
        <f>Rate_Calculations_include_0hr!AG3</f>
        <v>3.4066635526845417E-3</v>
      </c>
      <c r="D232" s="8">
        <f>Rate_Calculations_exclude_0hr!U3</f>
        <v>3.4066635526845417E-3</v>
      </c>
      <c r="E232" s="8">
        <f>Rate_Calcs_nonneg_correction!U3</f>
        <v>3.4066635526845417E-3</v>
      </c>
      <c r="F232" s="8">
        <f>Rate_Calcs_LinRegSlopes!Y3</f>
        <v>4.4857226761927396E-2</v>
      </c>
      <c r="H232">
        <f t="shared" si="28"/>
        <v>4.1450563209242855E-2</v>
      </c>
      <c r="I232">
        <f t="shared" si="29"/>
        <v>4.1450563209242855E-2</v>
      </c>
      <c r="J232">
        <f t="shared" si="30"/>
        <v>4.1450563209242855E-2</v>
      </c>
      <c r="K232">
        <f t="shared" si="31"/>
        <v>4.1450563209242855E-2</v>
      </c>
      <c r="M232">
        <f t="shared" si="32"/>
        <v>12.167495430119216</v>
      </c>
      <c r="N232">
        <f t="shared" si="33"/>
        <v>12.167495430119216</v>
      </c>
      <c r="O232">
        <f t="shared" si="34"/>
        <v>12.167495430119216</v>
      </c>
      <c r="P232">
        <f t="shared" si="35"/>
        <v>12.167495430119216</v>
      </c>
    </row>
    <row r="233" spans="1:16" x14ac:dyDescent="0.2">
      <c r="A233" s="63"/>
      <c r="B233" t="s">
        <v>1</v>
      </c>
      <c r="C233" s="8">
        <f>Rate_Calculations_include_0hr!AG4</f>
        <v>1.2109325646403052E-2</v>
      </c>
      <c r="D233" s="8">
        <f>Rate_Calculations_exclude_0hr!U4</f>
        <v>1.2109325646403052E-2</v>
      </c>
      <c r="E233" s="8">
        <f>Rate_Calcs_nonneg_correction!U4</f>
        <v>1.2109325646403052E-2</v>
      </c>
      <c r="F233" s="8">
        <f>Rate_Calcs_LinRegSlopes!Y4</f>
        <v>4.1245322704210226E-2</v>
      </c>
      <c r="H233">
        <f t="shared" si="28"/>
        <v>2.9135997057807173E-2</v>
      </c>
      <c r="I233">
        <f t="shared" si="29"/>
        <v>2.9135997057807173E-2</v>
      </c>
      <c r="J233">
        <f t="shared" si="30"/>
        <v>2.9135997057807173E-2</v>
      </c>
      <c r="K233">
        <f t="shared" si="31"/>
        <v>2.9135997057807173E-2</v>
      </c>
      <c r="M233">
        <f t="shared" si="32"/>
        <v>2.4060792407925469</v>
      </c>
      <c r="N233">
        <f t="shared" si="33"/>
        <v>2.4060792407925469</v>
      </c>
      <c r="O233">
        <f t="shared" si="34"/>
        <v>2.4060792407925469</v>
      </c>
      <c r="P233">
        <f t="shared" si="35"/>
        <v>2.4060792407925469</v>
      </c>
    </row>
    <row r="234" spans="1:16" x14ac:dyDescent="0.2">
      <c r="A234" s="63"/>
      <c r="B234" t="s">
        <v>2</v>
      </c>
      <c r="C234" s="8">
        <f>Rate_Calculations_include_0hr!AG5</f>
        <v>1.0233669816604694E-2</v>
      </c>
      <c r="D234" s="8">
        <f>Rate_Calculations_exclude_0hr!U5</f>
        <v>1.0233669816604694E-2</v>
      </c>
      <c r="E234" s="8">
        <f>Rate_Calcs_nonneg_correction!U5</f>
        <v>1.0233669816604694E-2</v>
      </c>
      <c r="F234" s="8">
        <f>Rate_Calcs_LinRegSlopes!Y5</f>
        <v>4.1057192462672858E-2</v>
      </c>
      <c r="H234">
        <f t="shared" si="28"/>
        <v>3.0823522646068163E-2</v>
      </c>
      <c r="I234">
        <f t="shared" si="29"/>
        <v>3.0823522646068163E-2</v>
      </c>
      <c r="J234">
        <f t="shared" si="30"/>
        <v>3.0823522646068163E-2</v>
      </c>
      <c r="K234">
        <f t="shared" si="31"/>
        <v>3.0823522646068163E-2</v>
      </c>
      <c r="M234">
        <f t="shared" si="32"/>
        <v>3.0119715799365832</v>
      </c>
      <c r="N234">
        <f t="shared" si="33"/>
        <v>3.0119715799365832</v>
      </c>
      <c r="O234">
        <f t="shared" si="34"/>
        <v>3.0119715799365832</v>
      </c>
      <c r="P234">
        <f t="shared" si="35"/>
        <v>3.0119715799365832</v>
      </c>
    </row>
    <row r="235" spans="1:16" x14ac:dyDescent="0.2">
      <c r="A235" s="63"/>
      <c r="B235" t="s">
        <v>33</v>
      </c>
      <c r="C235" s="8">
        <f>Rate_Calculations_include_0hr!AG6</f>
        <v>2.2627729894437468E-2</v>
      </c>
      <c r="D235" s="8">
        <f>Rate_Calculations_exclude_0hr!U6</f>
        <v>2.2627729894437468E-2</v>
      </c>
      <c r="E235" s="8">
        <f>Rate_Calcs_nonneg_correction!U6</f>
        <v>2.2627729894437468E-2</v>
      </c>
      <c r="F235" s="8">
        <f>Rate_Calcs_LinRegSlopes!Y6</f>
        <v>6.2398950999975243E-2</v>
      </c>
      <c r="H235">
        <f t="shared" si="28"/>
        <v>3.9771221105537775E-2</v>
      </c>
      <c r="I235">
        <f t="shared" si="29"/>
        <v>3.9771221105537775E-2</v>
      </c>
      <c r="J235">
        <f t="shared" si="30"/>
        <v>3.9771221105537775E-2</v>
      </c>
      <c r="K235">
        <f t="shared" si="31"/>
        <v>3.9771221105537775E-2</v>
      </c>
      <c r="M235">
        <f t="shared" si="32"/>
        <v>1.7576319538494518</v>
      </c>
      <c r="N235">
        <f t="shared" si="33"/>
        <v>1.7576319538494518</v>
      </c>
      <c r="O235">
        <f t="shared" si="34"/>
        <v>1.7576319538494518</v>
      </c>
      <c r="P235">
        <f t="shared" si="35"/>
        <v>1.7576319538494518</v>
      </c>
    </row>
    <row r="236" spans="1:16" x14ac:dyDescent="0.2">
      <c r="A236" s="63"/>
      <c r="B236" t="s">
        <v>34</v>
      </c>
      <c r="C236" s="8">
        <f>Rate_Calculations_include_0hr!AG7</f>
        <v>5.3081900199724403E-3</v>
      </c>
      <c r="D236" s="8">
        <f>Rate_Calculations_exclude_0hr!U7</f>
        <v>5.3081900199724403E-3</v>
      </c>
      <c r="E236" s="8">
        <f>Rate_Calcs_nonneg_correction!U7</f>
        <v>5.3081900199724403E-3</v>
      </c>
      <c r="F236" s="8">
        <f>Rate_Calcs_LinRegSlopes!Y7</f>
        <v>5.9353705665759114E-2</v>
      </c>
      <c r="H236">
        <f t="shared" si="28"/>
        <v>5.4045515645786676E-2</v>
      </c>
      <c r="I236">
        <f t="shared" si="29"/>
        <v>5.4045515645786676E-2</v>
      </c>
      <c r="J236">
        <f t="shared" si="30"/>
        <v>5.4045515645786676E-2</v>
      </c>
      <c r="K236">
        <f t="shared" si="31"/>
        <v>5.4045515645786676E-2</v>
      </c>
      <c r="M236">
        <f t="shared" si="32"/>
        <v>10.181533713457243</v>
      </c>
      <c r="N236">
        <f t="shared" si="33"/>
        <v>10.181533713457243</v>
      </c>
      <c r="O236">
        <f t="shared" si="34"/>
        <v>10.181533713457243</v>
      </c>
      <c r="P236">
        <f t="shared" si="35"/>
        <v>10.181533713457243</v>
      </c>
    </row>
    <row r="237" spans="1:16" x14ac:dyDescent="0.2">
      <c r="A237" s="63"/>
      <c r="B237" t="s">
        <v>35</v>
      </c>
      <c r="C237" s="8">
        <f>Rate_Calculations_include_0hr!AG8</f>
        <v>1.8074119254838542E-2</v>
      </c>
      <c r="D237" s="8">
        <f>Rate_Calculations_exclude_0hr!U8</f>
        <v>1.8074119254838542E-2</v>
      </c>
      <c r="E237" s="8">
        <f>Rate_Calcs_nonneg_correction!U8</f>
        <v>1.8074119254838542E-2</v>
      </c>
      <c r="F237" s="8">
        <f>Rate_Calcs_LinRegSlopes!Y8</f>
        <v>6.2450409235615505E-2</v>
      </c>
      <c r="H237">
        <f t="shared" si="28"/>
        <v>4.4376289980776959E-2</v>
      </c>
      <c r="I237">
        <f t="shared" si="29"/>
        <v>4.4376289980776959E-2</v>
      </c>
      <c r="J237">
        <f t="shared" si="30"/>
        <v>4.4376289980776959E-2</v>
      </c>
      <c r="K237">
        <f t="shared" si="31"/>
        <v>4.4376289980776959E-2</v>
      </c>
      <c r="M237">
        <f t="shared" si="32"/>
        <v>2.4552394147171062</v>
      </c>
      <c r="N237">
        <f t="shared" si="33"/>
        <v>2.4552394147171062</v>
      </c>
      <c r="O237">
        <f t="shared" si="34"/>
        <v>2.4552394147171062</v>
      </c>
      <c r="P237">
        <f t="shared" si="35"/>
        <v>2.4552394147171062</v>
      </c>
    </row>
    <row r="238" spans="1:16" x14ac:dyDescent="0.2">
      <c r="A238" s="63"/>
      <c r="B238" t="s">
        <v>36</v>
      </c>
      <c r="C238" s="8">
        <f>Rate_Calculations_include_0hr!AG9</f>
        <v>3.5116948819320065E-2</v>
      </c>
      <c r="D238" s="8">
        <f>Rate_Calculations_exclude_0hr!U9</f>
        <v>3.5116948819320065E-2</v>
      </c>
      <c r="E238" s="8">
        <f>Rate_Calcs_nonneg_correction!U9</f>
        <v>3.5116948819320065E-2</v>
      </c>
      <c r="F238" s="8">
        <f>Rate_Calcs_LinRegSlopes!Y9</f>
        <v>8.2042936156941554E-2</v>
      </c>
      <c r="H238">
        <f t="shared" si="28"/>
        <v>4.6925987337621489E-2</v>
      </c>
      <c r="I238">
        <f t="shared" si="29"/>
        <v>4.6925987337621489E-2</v>
      </c>
      <c r="J238">
        <f t="shared" si="30"/>
        <v>4.6925987337621489E-2</v>
      </c>
      <c r="K238">
        <f t="shared" si="31"/>
        <v>4.6925987337621489E-2</v>
      </c>
      <c r="M238">
        <f t="shared" si="32"/>
        <v>1.3362774647381814</v>
      </c>
      <c r="N238">
        <f t="shared" si="33"/>
        <v>1.3362774647381814</v>
      </c>
      <c r="O238">
        <f t="shared" si="34"/>
        <v>1.3362774647381814</v>
      </c>
      <c r="P238">
        <f t="shared" si="35"/>
        <v>1.3362774647381814</v>
      </c>
    </row>
    <row r="239" spans="1:16" x14ac:dyDescent="0.2">
      <c r="A239" s="63"/>
      <c r="B239" t="s">
        <v>37</v>
      </c>
      <c r="C239" s="8">
        <f>Rate_Calculations_include_0hr!AG10</f>
        <v>4.4421482710177825E-2</v>
      </c>
      <c r="D239" s="8">
        <f>Rate_Calculations_exclude_0hr!U10</f>
        <v>4.4421482710177825E-2</v>
      </c>
      <c r="E239" s="8">
        <f>Rate_Calcs_nonneg_correction!U10</f>
        <v>4.4421482710177825E-2</v>
      </c>
      <c r="F239" s="8">
        <f>Rate_Calcs_LinRegSlopes!Y10</f>
        <v>8.5768566131699808E-2</v>
      </c>
      <c r="H239">
        <f t="shared" si="28"/>
        <v>4.1347083421521984E-2</v>
      </c>
      <c r="I239">
        <f t="shared" si="29"/>
        <v>4.1347083421521984E-2</v>
      </c>
      <c r="J239">
        <f t="shared" si="30"/>
        <v>4.1347083421521984E-2</v>
      </c>
      <c r="K239">
        <f t="shared" si="31"/>
        <v>4.1347083421521984E-2</v>
      </c>
      <c r="M239">
        <f t="shared" si="32"/>
        <v>0.93079025955269534</v>
      </c>
      <c r="N239">
        <f t="shared" si="33"/>
        <v>0.93079025955269534</v>
      </c>
      <c r="O239">
        <f t="shared" si="34"/>
        <v>0.93079025955269534</v>
      </c>
      <c r="P239">
        <f t="shared" si="35"/>
        <v>0.93079025955269534</v>
      </c>
    </row>
    <row r="240" spans="1:16" x14ac:dyDescent="0.2">
      <c r="A240" s="63"/>
      <c r="B240" t="s">
        <v>38</v>
      </c>
      <c r="C240" s="8">
        <f>Rate_Calculations_include_0hr!AG11</f>
        <v>5.4086227755201104E-2</v>
      </c>
      <c r="D240" s="8">
        <f>Rate_Calculations_exclude_0hr!U11</f>
        <v>5.4086227755201104E-2</v>
      </c>
      <c r="E240" s="8">
        <f>Rate_Calcs_nonneg_correction!U11</f>
        <v>5.4086227755201104E-2</v>
      </c>
      <c r="F240" s="8">
        <f>Rate_Calcs_LinRegSlopes!Y11</f>
        <v>8.1654673042378723E-2</v>
      </c>
      <c r="H240">
        <f t="shared" si="28"/>
        <v>2.7568445287177619E-2</v>
      </c>
      <c r="I240">
        <f t="shared" si="29"/>
        <v>2.7568445287177619E-2</v>
      </c>
      <c r="J240">
        <f t="shared" si="30"/>
        <v>2.7568445287177619E-2</v>
      </c>
      <c r="K240">
        <f t="shared" si="31"/>
        <v>2.7568445287177619E-2</v>
      </c>
      <c r="M240">
        <f t="shared" si="32"/>
        <v>0.50971284985809628</v>
      </c>
      <c r="N240">
        <f t="shared" si="33"/>
        <v>0.50971284985809628</v>
      </c>
      <c r="O240">
        <f t="shared" si="34"/>
        <v>0.50971284985809628</v>
      </c>
      <c r="P240">
        <f t="shared" si="35"/>
        <v>0.50971284985809628</v>
      </c>
    </row>
    <row r="241" spans="1:16" x14ac:dyDescent="0.2">
      <c r="A241" s="63"/>
      <c r="B241" t="s">
        <v>39</v>
      </c>
      <c r="C241" s="8">
        <f>Rate_Calculations_include_0hr!AG12</f>
        <v>7.4444851240722851E-2</v>
      </c>
      <c r="D241" s="8">
        <f>Rate_Calculations_exclude_0hr!U12</f>
        <v>7.4444851240722851E-2</v>
      </c>
      <c r="E241" s="8">
        <f>Rate_Calcs_nonneg_correction!U12</f>
        <v>7.4444851240722851E-2</v>
      </c>
      <c r="F241" s="8">
        <f>Rate_Calcs_LinRegSlopes!Y12</f>
        <v>0.10081383301532384</v>
      </c>
      <c r="H241">
        <f t="shared" si="28"/>
        <v>2.6368981774600994E-2</v>
      </c>
      <c r="I241">
        <f t="shared" si="29"/>
        <v>2.6368981774600994E-2</v>
      </c>
      <c r="J241">
        <f t="shared" si="30"/>
        <v>2.6368981774600994E-2</v>
      </c>
      <c r="K241">
        <f t="shared" si="31"/>
        <v>2.6368981774600994E-2</v>
      </c>
      <c r="M241">
        <f t="shared" si="32"/>
        <v>0.35420826739696171</v>
      </c>
      <c r="N241">
        <f t="shared" si="33"/>
        <v>0.35420826739696171</v>
      </c>
      <c r="O241">
        <f t="shared" si="34"/>
        <v>0.35420826739696171</v>
      </c>
      <c r="P241">
        <f t="shared" si="35"/>
        <v>0.35420826739696171</v>
      </c>
    </row>
    <row r="242" spans="1:16" x14ac:dyDescent="0.2">
      <c r="A242" s="63"/>
      <c r="B242" t="s">
        <v>40</v>
      </c>
      <c r="C242" s="8">
        <f>Rate_Calculations_include_0hr!AG13</f>
        <v>3.9471894250131465E-2</v>
      </c>
      <c r="D242" s="8">
        <f>Rate_Calculations_exclude_0hr!U13</f>
        <v>3.9471894250131465E-2</v>
      </c>
      <c r="E242" s="8">
        <f>Rate_Calcs_nonneg_correction!U13</f>
        <v>3.9471894250131465E-2</v>
      </c>
      <c r="F242" s="8">
        <f>Rate_Calcs_LinRegSlopes!Y13</f>
        <v>0.10096475091500515</v>
      </c>
      <c r="H242">
        <f t="shared" si="28"/>
        <v>6.1492856664873682E-2</v>
      </c>
      <c r="I242">
        <f t="shared" si="29"/>
        <v>6.1492856664873682E-2</v>
      </c>
      <c r="J242">
        <f t="shared" si="30"/>
        <v>6.1492856664873682E-2</v>
      </c>
      <c r="K242">
        <f t="shared" si="31"/>
        <v>6.1492856664873682E-2</v>
      </c>
      <c r="M242">
        <f t="shared" si="32"/>
        <v>1.5578896790510346</v>
      </c>
      <c r="N242">
        <f t="shared" si="33"/>
        <v>1.5578896790510346</v>
      </c>
      <c r="O242">
        <f t="shared" si="34"/>
        <v>1.5578896790510346</v>
      </c>
      <c r="P242">
        <f t="shared" si="35"/>
        <v>1.5578896790510346</v>
      </c>
    </row>
    <row r="243" spans="1:16" x14ac:dyDescent="0.2">
      <c r="A243" s="63"/>
      <c r="B243" t="s">
        <v>41</v>
      </c>
      <c r="C243" s="8">
        <f>Rate_Calculations_include_0hr!AG14</f>
        <v>8.748741326326856E-2</v>
      </c>
      <c r="D243" s="8">
        <f>Rate_Calculations_exclude_0hr!U14</f>
        <v>8.748741326326856E-2</v>
      </c>
      <c r="E243" s="8">
        <f>Rate_Calcs_nonneg_correction!U14</f>
        <v>8.748741326326856E-2</v>
      </c>
      <c r="F243" s="8">
        <f>Rate_Calcs_LinRegSlopes!Y14</f>
        <v>0.11336236371144018</v>
      </c>
      <c r="H243">
        <f t="shared" si="28"/>
        <v>2.5874950448171619E-2</v>
      </c>
      <c r="I243">
        <f t="shared" si="29"/>
        <v>2.5874950448171619E-2</v>
      </c>
      <c r="J243">
        <f t="shared" si="30"/>
        <v>2.5874950448171619E-2</v>
      </c>
      <c r="K243">
        <f t="shared" si="31"/>
        <v>2.5874950448171619E-2</v>
      </c>
      <c r="M243">
        <f t="shared" si="32"/>
        <v>0.29575626347881945</v>
      </c>
      <c r="N243">
        <f t="shared" si="33"/>
        <v>0.29575626347881945</v>
      </c>
      <c r="O243">
        <f t="shared" si="34"/>
        <v>0.29575626347881945</v>
      </c>
      <c r="P243">
        <f t="shared" si="35"/>
        <v>0.29575626347881945</v>
      </c>
    </row>
    <row r="244" spans="1:16" x14ac:dyDescent="0.2">
      <c r="A244" s="63"/>
      <c r="B244" t="s">
        <v>42</v>
      </c>
      <c r="C244" s="8">
        <f>Rate_Calculations_include_0hr!AG15</f>
        <v>1.2941132714932821E-2</v>
      </c>
      <c r="D244" s="8">
        <f>Rate_Calculations_exclude_0hr!U15</f>
        <v>1.2941132714932821E-2</v>
      </c>
      <c r="E244" s="8">
        <f>Rate_Calcs_nonneg_correction!U15</f>
        <v>1.2941132714932821E-2</v>
      </c>
      <c r="F244" s="8">
        <f>Rate_Calcs_LinRegSlopes!Y15</f>
        <v>8.0267889840931181E-2</v>
      </c>
      <c r="H244">
        <f t="shared" si="28"/>
        <v>6.7326757125998365E-2</v>
      </c>
      <c r="I244">
        <f t="shared" si="29"/>
        <v>6.7326757125998365E-2</v>
      </c>
      <c r="J244">
        <f t="shared" si="30"/>
        <v>6.7326757125998365E-2</v>
      </c>
      <c r="K244">
        <f t="shared" si="31"/>
        <v>6.7326757125998365E-2</v>
      </c>
      <c r="M244">
        <f t="shared" si="32"/>
        <v>5.2025397319594573</v>
      </c>
      <c r="N244">
        <f t="shared" si="33"/>
        <v>5.2025397319594573</v>
      </c>
      <c r="O244">
        <f t="shared" si="34"/>
        <v>5.2025397319594573</v>
      </c>
      <c r="P244">
        <f t="shared" si="35"/>
        <v>5.2025397319594573</v>
      </c>
    </row>
    <row r="245" spans="1:16" x14ac:dyDescent="0.2">
      <c r="A245" s="63"/>
      <c r="B245" t="s">
        <v>43</v>
      </c>
      <c r="C245" s="8">
        <f>Rate_Calculations_include_0hr!AG16</f>
        <v>1.7277309229026809E-2</v>
      </c>
      <c r="D245" s="8">
        <f>Rate_Calculations_exclude_0hr!U16</f>
        <v>1.7277309229026809E-2</v>
      </c>
      <c r="E245" s="8">
        <f>Rate_Calcs_nonneg_correction!U16</f>
        <v>1.7277309229026809E-2</v>
      </c>
      <c r="F245" s="8">
        <f>Rate_Calcs_LinRegSlopes!Y16</f>
        <v>8.4509354683670698E-2</v>
      </c>
      <c r="H245">
        <f t="shared" si="28"/>
        <v>6.7232045454643896E-2</v>
      </c>
      <c r="I245">
        <f t="shared" si="29"/>
        <v>6.7232045454643896E-2</v>
      </c>
      <c r="J245">
        <f t="shared" si="30"/>
        <v>6.7232045454643896E-2</v>
      </c>
      <c r="K245">
        <f t="shared" si="31"/>
        <v>6.7232045454643896E-2</v>
      </c>
      <c r="M245">
        <f t="shared" si="32"/>
        <v>3.8913493162286197</v>
      </c>
      <c r="N245">
        <f t="shared" si="33"/>
        <v>3.8913493162286197</v>
      </c>
      <c r="O245">
        <f t="shared" si="34"/>
        <v>3.8913493162286197</v>
      </c>
      <c r="P245">
        <f t="shared" si="35"/>
        <v>3.8913493162286197</v>
      </c>
    </row>
    <row r="246" spans="1:16" x14ac:dyDescent="0.2">
      <c r="A246" s="63"/>
      <c r="B246" t="s">
        <v>44</v>
      </c>
      <c r="C246" s="8">
        <f>Rate_Calculations_include_0hr!AG17</f>
        <v>2.3991812489562201E-2</v>
      </c>
      <c r="D246" s="8">
        <f>Rate_Calculations_exclude_0hr!U17</f>
        <v>2.3991812489562201E-2</v>
      </c>
      <c r="E246" s="8">
        <f>Rate_Calcs_nonneg_correction!U17</f>
        <v>2.3991812489562201E-2</v>
      </c>
      <c r="F246" s="8">
        <f>Rate_Calcs_LinRegSlopes!Y17</f>
        <v>8.2367474904326388E-2</v>
      </c>
      <c r="H246">
        <f t="shared" si="28"/>
        <v>5.837566241476419E-2</v>
      </c>
      <c r="I246">
        <f t="shared" si="29"/>
        <v>5.837566241476419E-2</v>
      </c>
      <c r="J246">
        <f t="shared" si="30"/>
        <v>5.837566241476419E-2</v>
      </c>
      <c r="K246">
        <f t="shared" si="31"/>
        <v>5.837566241476419E-2</v>
      </c>
      <c r="M246">
        <f t="shared" si="32"/>
        <v>2.4331493270948541</v>
      </c>
      <c r="N246">
        <f t="shared" si="33"/>
        <v>2.4331493270948541</v>
      </c>
      <c r="O246">
        <f t="shared" si="34"/>
        <v>2.4331493270948541</v>
      </c>
      <c r="P246">
        <f t="shared" si="35"/>
        <v>2.4331493270948541</v>
      </c>
    </row>
    <row r="247" spans="1:16" x14ac:dyDescent="0.2">
      <c r="A247" s="63"/>
      <c r="B247" t="s">
        <v>45</v>
      </c>
      <c r="C247" s="8">
        <f>Rate_Calculations_include_0hr!AG18</f>
        <v>8.2393185229158492E-2</v>
      </c>
      <c r="D247" s="8">
        <f>Rate_Calculations_exclude_0hr!U18</f>
        <v>8.2393185229158492E-2</v>
      </c>
      <c r="E247" s="8">
        <f>Rate_Calcs_nonneg_correction!U18</f>
        <v>8.2393185229158492E-2</v>
      </c>
      <c r="F247" s="8">
        <f>Rate_Calcs_LinRegSlopes!Y18</f>
        <v>0.11573373960260329</v>
      </c>
      <c r="H247">
        <f t="shared" si="28"/>
        <v>3.3340554373444797E-2</v>
      </c>
      <c r="I247">
        <f t="shared" si="29"/>
        <v>3.3340554373444797E-2</v>
      </c>
      <c r="J247">
        <f t="shared" si="30"/>
        <v>3.3340554373444797E-2</v>
      </c>
      <c r="K247">
        <f t="shared" si="31"/>
        <v>3.3340554373444797E-2</v>
      </c>
      <c r="M247">
        <f t="shared" si="32"/>
        <v>0.40465184445431246</v>
      </c>
      <c r="N247">
        <f t="shared" si="33"/>
        <v>0.40465184445431246</v>
      </c>
      <c r="O247">
        <f t="shared" si="34"/>
        <v>0.40465184445431246</v>
      </c>
      <c r="P247">
        <f t="shared" si="35"/>
        <v>0.40465184445431246</v>
      </c>
    </row>
    <row r="248" spans="1:16" x14ac:dyDescent="0.2">
      <c r="A248" s="63"/>
      <c r="B248" t="s">
        <v>46</v>
      </c>
      <c r="C248" s="8">
        <f>Rate_Calculations_include_0hr!AG19</f>
        <v>0.12814082267185292</v>
      </c>
      <c r="D248" s="8">
        <f>Rate_Calculations_exclude_0hr!U19</f>
        <v>0.12814082267185292</v>
      </c>
      <c r="E248" s="8">
        <f>Rate_Calcs_nonneg_correction!U19</f>
        <v>0.12814082267185292</v>
      </c>
      <c r="F248" s="8">
        <f>Rate_Calcs_LinRegSlopes!Y19</f>
        <v>0.13192965808067453</v>
      </c>
      <c r="H248">
        <f t="shared" si="28"/>
        <v>3.7888354088216059E-3</v>
      </c>
      <c r="I248">
        <f t="shared" si="29"/>
        <v>3.7888354088216059E-3</v>
      </c>
      <c r="J248">
        <f t="shared" si="30"/>
        <v>3.7888354088216059E-3</v>
      </c>
      <c r="K248">
        <f t="shared" si="31"/>
        <v>3.7888354088216059E-3</v>
      </c>
      <c r="M248">
        <f t="shared" si="32"/>
        <v>2.9567746872705629E-2</v>
      </c>
      <c r="N248">
        <f t="shared" si="33"/>
        <v>2.9567746872705629E-2</v>
      </c>
      <c r="O248">
        <f t="shared" si="34"/>
        <v>2.9567746872705629E-2</v>
      </c>
      <c r="P248">
        <f t="shared" si="35"/>
        <v>2.9567746872705629E-2</v>
      </c>
    </row>
    <row r="249" spans="1:16" x14ac:dyDescent="0.2">
      <c r="A249" s="63"/>
      <c r="B249" t="s">
        <v>47</v>
      </c>
      <c r="C249" s="8">
        <f>Rate_Calculations_include_0hr!AG20</f>
        <v>8.7872384477389806E-2</v>
      </c>
      <c r="D249" s="8">
        <f>Rate_Calculations_exclude_0hr!U20</f>
        <v>8.7872384477389806E-2</v>
      </c>
      <c r="E249" s="8">
        <f>Rate_Calcs_nonneg_correction!U20</f>
        <v>8.7872384477389806E-2</v>
      </c>
      <c r="F249" s="8">
        <f>Rate_Calcs_LinRegSlopes!Y20</f>
        <v>0.11025897905183905</v>
      </c>
      <c r="H249">
        <f t="shared" si="28"/>
        <v>2.2386594574449248E-2</v>
      </c>
      <c r="I249">
        <f t="shared" si="29"/>
        <v>2.2386594574449248E-2</v>
      </c>
      <c r="J249">
        <f t="shared" si="30"/>
        <v>2.2386594574449248E-2</v>
      </c>
      <c r="K249">
        <f t="shared" si="31"/>
        <v>2.2386594574449248E-2</v>
      </c>
      <c r="M249">
        <f t="shared" si="32"/>
        <v>0.25476257083030995</v>
      </c>
      <c r="N249">
        <f t="shared" si="33"/>
        <v>0.25476257083030995</v>
      </c>
      <c r="O249">
        <f t="shared" si="34"/>
        <v>0.25476257083030995</v>
      </c>
      <c r="P249">
        <f t="shared" si="35"/>
        <v>0.25476257083030995</v>
      </c>
    </row>
    <row r="250" spans="1:16" x14ac:dyDescent="0.2">
      <c r="A250" s="63"/>
      <c r="B250" t="s">
        <v>48</v>
      </c>
      <c r="C250" s="8">
        <f>Rate_Calculations_include_0hr!AG21</f>
        <v>6.0219134117176734E-2</v>
      </c>
      <c r="D250" s="8">
        <f>Rate_Calculations_exclude_0hr!U21</f>
        <v>6.0219134117176734E-2</v>
      </c>
      <c r="E250" s="8">
        <f>Rate_Calcs_nonneg_correction!U21</f>
        <v>6.0219134117176734E-2</v>
      </c>
      <c r="F250" s="8">
        <f>Rate_Calcs_LinRegSlopes!Y21</f>
        <v>9.8986993733836445E-2</v>
      </c>
      <c r="H250">
        <f t="shared" si="28"/>
        <v>3.8767859616659711E-2</v>
      </c>
      <c r="I250">
        <f t="shared" si="29"/>
        <v>3.8767859616659711E-2</v>
      </c>
      <c r="J250">
        <f t="shared" si="30"/>
        <v>3.8767859616659711E-2</v>
      </c>
      <c r="K250">
        <f t="shared" si="31"/>
        <v>3.8767859616659711E-2</v>
      </c>
      <c r="M250">
        <f t="shared" si="32"/>
        <v>0.64377975846055346</v>
      </c>
      <c r="N250">
        <f t="shared" si="33"/>
        <v>0.64377975846055346</v>
      </c>
      <c r="O250">
        <f t="shared" si="34"/>
        <v>0.64377975846055346</v>
      </c>
      <c r="P250">
        <f t="shared" si="35"/>
        <v>0.64377975846055346</v>
      </c>
    </row>
    <row r="251" spans="1:16" x14ac:dyDescent="0.2">
      <c r="A251" s="63"/>
      <c r="B251" t="s">
        <v>49</v>
      </c>
      <c r="C251" s="8">
        <f>Rate_Calculations_include_0hr!AG22</f>
        <v>4.0290295126919978E-2</v>
      </c>
      <c r="D251" s="8">
        <f>Rate_Calculations_exclude_0hr!U22</f>
        <v>4.0290295126919978E-2</v>
      </c>
      <c r="E251" s="8">
        <f>Rate_Calcs_nonneg_correction!U22</f>
        <v>4.0290295126919978E-2</v>
      </c>
      <c r="F251" s="8">
        <f>Rate_Calcs_LinRegSlopes!Y22</f>
        <v>0.10044973537236494</v>
      </c>
      <c r="H251">
        <f t="shared" si="28"/>
        <v>6.0159440245444964E-2</v>
      </c>
      <c r="I251">
        <f t="shared" si="29"/>
        <v>6.0159440245444964E-2</v>
      </c>
      <c r="J251">
        <f t="shared" si="30"/>
        <v>6.0159440245444964E-2</v>
      </c>
      <c r="K251">
        <f t="shared" si="31"/>
        <v>6.0159440245444964E-2</v>
      </c>
      <c r="M251">
        <f t="shared" si="32"/>
        <v>1.493149654425078</v>
      </c>
      <c r="N251">
        <f t="shared" si="33"/>
        <v>1.493149654425078</v>
      </c>
      <c r="O251">
        <f t="shared" si="34"/>
        <v>1.493149654425078</v>
      </c>
      <c r="P251">
        <f t="shared" si="35"/>
        <v>1.493149654425078</v>
      </c>
    </row>
    <row r="252" spans="1:16" x14ac:dyDescent="0.2">
      <c r="A252" s="63"/>
      <c r="B252" t="s">
        <v>50</v>
      </c>
      <c r="C252" s="8">
        <f>Rate_Calculations_include_0hr!AG23</f>
        <v>3.8707233312953157E-2</v>
      </c>
      <c r="D252" s="8">
        <f>Rate_Calculations_exclude_0hr!U23</f>
        <v>3.8707233312953157E-2</v>
      </c>
      <c r="E252" s="8">
        <f>Rate_Calcs_nonneg_correction!U23</f>
        <v>3.8707233312953157E-2</v>
      </c>
      <c r="F252" s="8">
        <f>Rate_Calcs_LinRegSlopes!Y23</f>
        <v>9.1442242642892649E-2</v>
      </c>
      <c r="H252">
        <f t="shared" si="28"/>
        <v>5.2735009329939492E-2</v>
      </c>
      <c r="I252">
        <f t="shared" si="29"/>
        <v>5.2735009329939492E-2</v>
      </c>
      <c r="J252">
        <f t="shared" si="30"/>
        <v>5.2735009329939492E-2</v>
      </c>
      <c r="K252">
        <f t="shared" si="31"/>
        <v>5.2735009329939492E-2</v>
      </c>
      <c r="M252">
        <f t="shared" si="32"/>
        <v>1.3624070959443133</v>
      </c>
      <c r="N252">
        <f t="shared" si="33"/>
        <v>1.3624070959443133</v>
      </c>
      <c r="O252">
        <f t="shared" si="34"/>
        <v>1.3624070959443133</v>
      </c>
      <c r="P252">
        <f t="shared" si="35"/>
        <v>1.3624070959443133</v>
      </c>
    </row>
    <row r="253" spans="1:16" x14ac:dyDescent="0.2">
      <c r="A253" s="63"/>
      <c r="B253" t="s">
        <v>51</v>
      </c>
      <c r="C253" s="8">
        <f>Rate_Calculations_include_0hr!AG24</f>
        <v>6.4939460493242201E-2</v>
      </c>
      <c r="D253" s="8">
        <f>Rate_Calculations_exclude_0hr!U24</f>
        <v>6.4939460493242201E-2</v>
      </c>
      <c r="E253" s="8">
        <f>Rate_Calcs_nonneg_correction!U24</f>
        <v>6.4939460493242201E-2</v>
      </c>
      <c r="F253" s="8">
        <f>Rate_Calcs_LinRegSlopes!Y24</f>
        <v>0.10107084699472825</v>
      </c>
      <c r="H253">
        <f t="shared" si="28"/>
        <v>3.6131386501486049E-2</v>
      </c>
      <c r="I253">
        <f t="shared" si="29"/>
        <v>3.6131386501486049E-2</v>
      </c>
      <c r="J253">
        <f t="shared" si="30"/>
        <v>3.6131386501486049E-2</v>
      </c>
      <c r="K253">
        <f t="shared" si="31"/>
        <v>3.6131386501486049E-2</v>
      </c>
      <c r="M253">
        <f t="shared" si="32"/>
        <v>0.55638568948761113</v>
      </c>
      <c r="N253">
        <f t="shared" si="33"/>
        <v>0.55638568948761113</v>
      </c>
      <c r="O253">
        <f t="shared" si="34"/>
        <v>0.55638568948761113</v>
      </c>
      <c r="P253">
        <f t="shared" si="35"/>
        <v>0.55638568948761113</v>
      </c>
    </row>
    <row r="254" spans="1:16" x14ac:dyDescent="0.2">
      <c r="A254" s="63"/>
      <c r="B254" t="s">
        <v>52</v>
      </c>
      <c r="C254" s="8">
        <f>Rate_Calculations_include_0hr!AG25</f>
        <v>5.5275093879612436E-2</v>
      </c>
      <c r="D254" s="8">
        <f>Rate_Calculations_exclude_0hr!U25</f>
        <v>5.5275093879612436E-2</v>
      </c>
      <c r="E254" s="8">
        <f>Rate_Calcs_nonneg_correction!U25</f>
        <v>5.5275093879612436E-2</v>
      </c>
      <c r="F254" s="8">
        <f>Rate_Calcs_LinRegSlopes!Y25</f>
        <v>9.2474578958430642E-2</v>
      </c>
      <c r="H254">
        <f t="shared" si="28"/>
        <v>3.7199485078818206E-2</v>
      </c>
      <c r="I254">
        <f t="shared" si="29"/>
        <v>3.7199485078818206E-2</v>
      </c>
      <c r="J254">
        <f t="shared" si="30"/>
        <v>3.7199485078818206E-2</v>
      </c>
      <c r="K254">
        <f t="shared" si="31"/>
        <v>3.7199485078818206E-2</v>
      </c>
      <c r="M254">
        <f t="shared" si="32"/>
        <v>0.6729881845128588</v>
      </c>
      <c r="N254">
        <f t="shared" si="33"/>
        <v>0.6729881845128588</v>
      </c>
      <c r="O254">
        <f t="shared" si="34"/>
        <v>0.6729881845128588</v>
      </c>
      <c r="P254">
        <f t="shared" si="35"/>
        <v>0.6729881845128588</v>
      </c>
    </row>
    <row r="255" spans="1:16" x14ac:dyDescent="0.2">
      <c r="A255" s="63"/>
      <c r="B255" t="s">
        <v>53</v>
      </c>
      <c r="C255" s="8">
        <f>Rate_Calculations_include_0hr!AG26</f>
        <v>8.7980830262074969E-2</v>
      </c>
      <c r="D255" s="8">
        <f>Rate_Calculations_exclude_0hr!U26</f>
        <v>8.7980830262074969E-2</v>
      </c>
      <c r="E255" s="8">
        <f>Rate_Calcs_nonneg_correction!U26</f>
        <v>8.7980830262074969E-2</v>
      </c>
      <c r="F255" s="8">
        <f>Rate_Calcs_LinRegSlopes!Y26</f>
        <v>0.10700930986637708</v>
      </c>
      <c r="H255">
        <f t="shared" si="28"/>
        <v>1.9028479604302109E-2</v>
      </c>
      <c r="I255">
        <f t="shared" si="29"/>
        <v>1.9028479604302109E-2</v>
      </c>
      <c r="J255">
        <f t="shared" si="30"/>
        <v>1.9028479604302109E-2</v>
      </c>
      <c r="K255">
        <f t="shared" si="31"/>
        <v>1.9028479604302109E-2</v>
      </c>
      <c r="M255">
        <f t="shared" si="32"/>
        <v>0.21627983672830295</v>
      </c>
      <c r="N255">
        <f t="shared" si="33"/>
        <v>0.21627983672830295</v>
      </c>
      <c r="O255">
        <f t="shared" si="34"/>
        <v>0.21627983672830295</v>
      </c>
      <c r="P255">
        <f t="shared" si="35"/>
        <v>0.21627983672830295</v>
      </c>
    </row>
    <row r="256" spans="1:16" x14ac:dyDescent="0.2">
      <c r="A256" s="63"/>
      <c r="B256" t="s">
        <v>54</v>
      </c>
      <c r="C256" s="8">
        <f>Rate_Calculations_include_0hr!AG27</f>
        <v>7.4020761896182535E-2</v>
      </c>
      <c r="D256" s="8">
        <f>Rate_Calculations_exclude_0hr!U27</f>
        <v>7.4020761896182535E-2</v>
      </c>
      <c r="E256" s="8">
        <f>Rate_Calcs_nonneg_correction!U27</f>
        <v>7.4020761896182535E-2</v>
      </c>
      <c r="F256" s="8">
        <f>Rate_Calcs_LinRegSlopes!Y27</f>
        <v>9.9953971489393417E-2</v>
      </c>
      <c r="H256">
        <f t="shared" si="28"/>
        <v>2.5933209593210882E-2</v>
      </c>
      <c r="I256">
        <f t="shared" si="29"/>
        <v>2.5933209593210882E-2</v>
      </c>
      <c r="J256">
        <f t="shared" si="30"/>
        <v>2.5933209593210882E-2</v>
      </c>
      <c r="K256">
        <f t="shared" si="31"/>
        <v>2.5933209593210882E-2</v>
      </c>
      <c r="M256">
        <f t="shared" si="32"/>
        <v>0.35035048179568024</v>
      </c>
      <c r="N256">
        <f t="shared" si="33"/>
        <v>0.35035048179568024</v>
      </c>
      <c r="O256">
        <f t="shared" si="34"/>
        <v>0.35035048179568024</v>
      </c>
      <c r="P256">
        <f t="shared" si="35"/>
        <v>0.35035048179568024</v>
      </c>
    </row>
    <row r="257" spans="1:16" x14ac:dyDescent="0.2">
      <c r="A257" s="63"/>
      <c r="B257" t="s">
        <v>55</v>
      </c>
      <c r="C257" s="8">
        <f>Rate_Calculations_include_0hr!AG28</f>
        <v>8.0056097581274105E-2</v>
      </c>
      <c r="D257" s="8">
        <f>Rate_Calculations_exclude_0hr!U28</f>
        <v>8.0056097581274105E-2</v>
      </c>
      <c r="E257" s="8">
        <f>Rate_Calcs_nonneg_correction!U28</f>
        <v>8.0056097581274105E-2</v>
      </c>
      <c r="F257" s="8">
        <f>Rate_Calcs_LinRegSlopes!Y28</f>
        <v>0.10218324027010346</v>
      </c>
      <c r="H257">
        <f t="shared" si="28"/>
        <v>2.2127142688829357E-2</v>
      </c>
      <c r="I257">
        <f t="shared" si="29"/>
        <v>2.2127142688829357E-2</v>
      </c>
      <c r="J257">
        <f t="shared" si="30"/>
        <v>2.2127142688829357E-2</v>
      </c>
      <c r="K257">
        <f t="shared" si="31"/>
        <v>2.2127142688829357E-2</v>
      </c>
      <c r="M257">
        <f t="shared" si="32"/>
        <v>0.27639546964384021</v>
      </c>
      <c r="N257">
        <f t="shared" si="33"/>
        <v>0.27639546964384021</v>
      </c>
      <c r="O257">
        <f t="shared" si="34"/>
        <v>0.27639546964384021</v>
      </c>
      <c r="P257">
        <f t="shared" si="35"/>
        <v>0.27639546964384021</v>
      </c>
    </row>
    <row r="258" spans="1:16" x14ac:dyDescent="0.2">
      <c r="A258" s="63"/>
      <c r="B258" t="s">
        <v>56</v>
      </c>
      <c r="C258" s="8">
        <f>Rate_Calculations_include_0hr!AG29</f>
        <v>6.5879063192727932E-2</v>
      </c>
      <c r="D258" s="8">
        <f>Rate_Calculations_exclude_0hr!U29</f>
        <v>6.5879063192727932E-2</v>
      </c>
      <c r="E258" s="8">
        <f>Rate_Calcs_nonneg_correction!U29</f>
        <v>6.5879063192727932E-2</v>
      </c>
      <c r="F258" s="8">
        <f>Rate_Calcs_LinRegSlopes!Y29</f>
        <v>0.10061610521524075</v>
      </c>
      <c r="H258">
        <f t="shared" si="28"/>
        <v>3.4737042022512821E-2</v>
      </c>
      <c r="I258">
        <f t="shared" si="29"/>
        <v>3.4737042022512821E-2</v>
      </c>
      <c r="J258">
        <f t="shared" si="30"/>
        <v>3.4737042022512821E-2</v>
      </c>
      <c r="K258">
        <f t="shared" si="31"/>
        <v>3.4737042022512821E-2</v>
      </c>
      <c r="M258">
        <f t="shared" si="32"/>
        <v>0.52728500283755209</v>
      </c>
      <c r="N258">
        <f t="shared" si="33"/>
        <v>0.52728500283755209</v>
      </c>
      <c r="O258">
        <f t="shared" si="34"/>
        <v>0.52728500283755209</v>
      </c>
      <c r="P258">
        <f t="shared" si="35"/>
        <v>0.52728500283755209</v>
      </c>
    </row>
    <row r="259" spans="1:16" x14ac:dyDescent="0.2">
      <c r="A259" s="63"/>
      <c r="B259" t="s">
        <v>57</v>
      </c>
      <c r="C259" s="8">
        <f>Rate_Calculations_include_0hr!AG30</f>
        <v>5.7671544500875756E-2</v>
      </c>
      <c r="D259" s="8">
        <f>Rate_Calculations_exclude_0hr!U30</f>
        <v>5.7671544500875756E-2</v>
      </c>
      <c r="E259" s="8">
        <f>Rate_Calcs_nonneg_correction!U30</f>
        <v>5.7671544500875756E-2</v>
      </c>
      <c r="F259" s="8">
        <f>Rate_Calcs_LinRegSlopes!Y30</f>
        <v>9.0259057281084021E-2</v>
      </c>
      <c r="H259">
        <f t="shared" si="28"/>
        <v>3.2587512780208265E-2</v>
      </c>
      <c r="I259">
        <f t="shared" si="29"/>
        <v>3.2587512780208265E-2</v>
      </c>
      <c r="J259">
        <f t="shared" si="30"/>
        <v>3.2587512780208265E-2</v>
      </c>
      <c r="K259">
        <f t="shared" si="31"/>
        <v>3.2587512780208265E-2</v>
      </c>
      <c r="M259">
        <f t="shared" si="32"/>
        <v>0.56505358166215602</v>
      </c>
      <c r="N259">
        <f t="shared" si="33"/>
        <v>0.56505358166215602</v>
      </c>
      <c r="O259">
        <f t="shared" si="34"/>
        <v>0.56505358166215602</v>
      </c>
      <c r="P259">
        <f t="shared" si="35"/>
        <v>0.56505358166215602</v>
      </c>
    </row>
    <row r="260" spans="1:16" x14ac:dyDescent="0.2">
      <c r="A260" s="63"/>
      <c r="B260" t="s">
        <v>58</v>
      </c>
      <c r="C260" s="8">
        <f>Rate_Calculations_include_0hr!AG31</f>
        <v>5.6851966250388068E-2</v>
      </c>
      <c r="D260" s="8">
        <f>Rate_Calculations_exclude_0hr!U31</f>
        <v>5.6851966250388068E-2</v>
      </c>
      <c r="E260" s="8">
        <f>Rate_Calcs_nonneg_correction!U31</f>
        <v>5.6851966250388068E-2</v>
      </c>
      <c r="F260" s="8">
        <f>Rate_Calcs_LinRegSlopes!Y31</f>
        <v>9.2883532566076232E-2</v>
      </c>
      <c r="H260">
        <f t="shared" si="28"/>
        <v>3.6031566315688164E-2</v>
      </c>
      <c r="I260">
        <f t="shared" si="29"/>
        <v>3.6031566315688164E-2</v>
      </c>
      <c r="J260">
        <f t="shared" si="30"/>
        <v>3.6031566315688164E-2</v>
      </c>
      <c r="K260">
        <f t="shared" si="31"/>
        <v>3.6031566315688164E-2</v>
      </c>
      <c r="M260">
        <f t="shared" si="32"/>
        <v>0.63377871852307688</v>
      </c>
      <c r="N260">
        <f t="shared" si="33"/>
        <v>0.63377871852307688</v>
      </c>
      <c r="O260">
        <f t="shared" si="34"/>
        <v>0.63377871852307688</v>
      </c>
      <c r="P260">
        <f t="shared" si="35"/>
        <v>0.63377871852307688</v>
      </c>
    </row>
    <row r="261" spans="1:16" x14ac:dyDescent="0.2">
      <c r="A261" s="63"/>
      <c r="B261" t="s">
        <v>59</v>
      </c>
      <c r="C261" s="8">
        <f>Rate_Calculations_include_0hr!AG32</f>
        <v>4.3894828399151736E-2</v>
      </c>
      <c r="D261" s="8">
        <f>Rate_Calculations_exclude_0hr!U32</f>
        <v>4.3894828399151736E-2</v>
      </c>
      <c r="E261" s="8">
        <f>Rate_Calcs_nonneg_correction!U32</f>
        <v>4.3894828399151736E-2</v>
      </c>
      <c r="F261" s="8">
        <f>Rate_Calcs_LinRegSlopes!Y32</f>
        <v>5.8057084947495577E-2</v>
      </c>
      <c r="H261">
        <f t="shared" ref="H261:H324" si="37">MIN(I261:K261)</f>
        <v>1.4162256548343841E-2</v>
      </c>
      <c r="I261">
        <f t="shared" ref="I261:I324" si="38">ABS($F261-C261)</f>
        <v>1.4162256548343841E-2</v>
      </c>
      <c r="J261">
        <f t="shared" ref="J261:J324" si="39">ABS($F261-D261)</f>
        <v>1.4162256548343841E-2</v>
      </c>
      <c r="K261">
        <f t="shared" ref="K261:K324" si="40">ABS($F261-E261)</f>
        <v>1.4162256548343841E-2</v>
      </c>
      <c r="M261">
        <f t="shared" ref="M261:M324" si="41">MIN(N261:P261)</f>
        <v>0.32264066325903495</v>
      </c>
      <c r="N261">
        <f t="shared" ref="N261:N324" si="42">ABS($F261-C261)/C261</f>
        <v>0.32264066325903495</v>
      </c>
      <c r="O261">
        <f t="shared" ref="O261:O324" si="43">ABS($F261-D261)/D261</f>
        <v>0.32264066325903495</v>
      </c>
      <c r="P261">
        <f t="shared" ref="P261:P324" si="44">ABS($F261-E261)/E261</f>
        <v>0.32264066325903495</v>
      </c>
    </row>
    <row r="262" spans="1:16" x14ac:dyDescent="0.2">
      <c r="A262" s="63"/>
      <c r="B262" t="s">
        <v>60</v>
      </c>
      <c r="C262" s="8">
        <f>Rate_Calculations_include_0hr!AG33</f>
        <v>0.13532357884780788</v>
      </c>
      <c r="D262" s="8">
        <f>Rate_Calculations_exclude_0hr!U33</f>
        <v>0.13532357884780788</v>
      </c>
      <c r="E262" s="8">
        <f>Rate_Calcs_nonneg_correction!U33</f>
        <v>0.13532357884780788</v>
      </c>
      <c r="F262" s="8">
        <f>Rate_Calcs_LinRegSlopes!Y33</f>
        <v>0.11661951760453623</v>
      </c>
      <c r="H262">
        <f t="shared" si="37"/>
        <v>1.8704061243271647E-2</v>
      </c>
      <c r="I262">
        <f t="shared" si="38"/>
        <v>1.8704061243271647E-2</v>
      </c>
      <c r="J262">
        <f t="shared" si="39"/>
        <v>1.8704061243271647E-2</v>
      </c>
      <c r="K262">
        <f t="shared" si="40"/>
        <v>1.8704061243271647E-2</v>
      </c>
      <c r="M262">
        <f t="shared" si="41"/>
        <v>0.13821731144361199</v>
      </c>
      <c r="N262">
        <f t="shared" si="42"/>
        <v>0.13821731144361199</v>
      </c>
      <c r="O262">
        <f t="shared" si="43"/>
        <v>0.13821731144361199</v>
      </c>
      <c r="P262">
        <f t="shared" si="44"/>
        <v>0.13821731144361199</v>
      </c>
    </row>
    <row r="263" spans="1:16" x14ac:dyDescent="0.2">
      <c r="A263" s="63"/>
      <c r="B263" t="s">
        <v>61</v>
      </c>
      <c r="C263" s="8">
        <f>Rate_Calculations_include_0hr!AG34</f>
        <v>0.11198662101862476</v>
      </c>
      <c r="D263" s="8">
        <f>Rate_Calculations_exclude_0hr!U34</f>
        <v>0.11198662101862476</v>
      </c>
      <c r="E263" s="8">
        <f>Rate_Calcs_nonneg_correction!U34</f>
        <v>0.11198662101862476</v>
      </c>
      <c r="F263" s="8">
        <f>Rate_Calcs_LinRegSlopes!Y34</f>
        <v>0.11624549891100065</v>
      </c>
      <c r="H263">
        <f t="shared" si="37"/>
        <v>4.2588778923758897E-3</v>
      </c>
      <c r="I263">
        <f t="shared" si="38"/>
        <v>4.2588778923758897E-3</v>
      </c>
      <c r="J263">
        <f t="shared" si="39"/>
        <v>4.2588778923758897E-3</v>
      </c>
      <c r="K263">
        <f t="shared" si="40"/>
        <v>4.2588778923758897E-3</v>
      </c>
      <c r="M263">
        <f t="shared" si="41"/>
        <v>3.803023837702528E-2</v>
      </c>
      <c r="N263">
        <f t="shared" si="42"/>
        <v>3.803023837702528E-2</v>
      </c>
      <c r="O263">
        <f t="shared" si="43"/>
        <v>3.803023837702528E-2</v>
      </c>
      <c r="P263">
        <f t="shared" si="44"/>
        <v>3.803023837702528E-2</v>
      </c>
    </row>
    <row r="264" spans="1:16" x14ac:dyDescent="0.2">
      <c r="A264" s="63"/>
      <c r="B264" t="s">
        <v>62</v>
      </c>
      <c r="C264" s="8">
        <f>Rate_Calculations_include_0hr!AG35</f>
        <v>7.0182413076004091E-2</v>
      </c>
      <c r="D264" s="8">
        <f>Rate_Calculations_exclude_0hr!U35</f>
        <v>7.0182413076004091E-2</v>
      </c>
      <c r="E264" s="8">
        <f>Rate_Calcs_nonneg_correction!U35</f>
        <v>7.0182413076004091E-2</v>
      </c>
      <c r="F264" s="8">
        <f>Rate_Calcs_LinRegSlopes!Y35</f>
        <v>0.11929319779680764</v>
      </c>
      <c r="H264">
        <f t="shared" si="37"/>
        <v>4.9110784720803546E-2</v>
      </c>
      <c r="I264">
        <f t="shared" si="38"/>
        <v>4.9110784720803546E-2</v>
      </c>
      <c r="J264">
        <f t="shared" si="39"/>
        <v>4.9110784720803546E-2</v>
      </c>
      <c r="K264">
        <f t="shared" si="40"/>
        <v>4.9110784720803546E-2</v>
      </c>
      <c r="M264">
        <f t="shared" si="41"/>
        <v>0.69975913577692161</v>
      </c>
      <c r="N264">
        <f t="shared" si="42"/>
        <v>0.69975913577692161</v>
      </c>
      <c r="O264">
        <f t="shared" si="43"/>
        <v>0.69975913577692161</v>
      </c>
      <c r="P264">
        <f t="shared" si="44"/>
        <v>0.69975913577692161</v>
      </c>
    </row>
    <row r="265" spans="1:16" x14ac:dyDescent="0.2">
      <c r="A265" s="63"/>
      <c r="B265" t="s">
        <v>63</v>
      </c>
      <c r="C265" s="8">
        <f>Rate_Calculations_include_0hr!AG36</f>
        <v>0.12868124789464011</v>
      </c>
      <c r="D265" s="8">
        <f>Rate_Calculations_exclude_0hr!U36</f>
        <v>0.12868124789464011</v>
      </c>
      <c r="E265" s="8">
        <f>Rate_Calcs_nonneg_correction!U36</f>
        <v>0.12868124789464011</v>
      </c>
      <c r="F265" s="8">
        <f>Rate_Calcs_LinRegSlopes!Y36</f>
        <v>0.11614219938081001</v>
      </c>
      <c r="H265">
        <f t="shared" si="37"/>
        <v>1.2539048513830101E-2</v>
      </c>
      <c r="I265">
        <f t="shared" si="38"/>
        <v>1.2539048513830101E-2</v>
      </c>
      <c r="J265">
        <f t="shared" si="39"/>
        <v>1.2539048513830101E-2</v>
      </c>
      <c r="K265">
        <f t="shared" si="40"/>
        <v>1.2539048513830101E-2</v>
      </c>
      <c r="M265">
        <f t="shared" si="41"/>
        <v>9.7442702172865561E-2</v>
      </c>
      <c r="N265">
        <f t="shared" si="42"/>
        <v>9.7442702172865561E-2</v>
      </c>
      <c r="O265">
        <f t="shared" si="43"/>
        <v>9.7442702172865561E-2</v>
      </c>
      <c r="P265">
        <f t="shared" si="44"/>
        <v>9.7442702172865561E-2</v>
      </c>
    </row>
    <row r="266" spans="1:16" x14ac:dyDescent="0.2">
      <c r="A266" s="63"/>
      <c r="B266" t="s">
        <v>64</v>
      </c>
      <c r="C266" s="8">
        <f>Rate_Calculations_include_0hr!AG37</f>
        <v>9.7872015689452821E-2</v>
      </c>
      <c r="D266" s="8">
        <f>Rate_Calculations_exclude_0hr!U37</f>
        <v>9.7872015689452821E-2</v>
      </c>
      <c r="E266" s="8">
        <f>Rate_Calcs_nonneg_correction!U37</f>
        <v>9.7872015689452821E-2</v>
      </c>
      <c r="F266" s="8">
        <f>Rate_Calcs_LinRegSlopes!Y37</f>
        <v>0.11061905695550693</v>
      </c>
      <c r="H266">
        <f t="shared" si="37"/>
        <v>1.274704126605411E-2</v>
      </c>
      <c r="I266">
        <f t="shared" si="38"/>
        <v>1.274704126605411E-2</v>
      </c>
      <c r="J266">
        <f t="shared" si="39"/>
        <v>1.274704126605411E-2</v>
      </c>
      <c r="K266">
        <f t="shared" si="40"/>
        <v>1.274704126605411E-2</v>
      </c>
      <c r="M266">
        <f t="shared" si="41"/>
        <v>0.13024194072491954</v>
      </c>
      <c r="N266">
        <f t="shared" si="42"/>
        <v>0.13024194072491954</v>
      </c>
      <c r="O266">
        <f t="shared" si="43"/>
        <v>0.13024194072491954</v>
      </c>
      <c r="P266">
        <f t="shared" si="44"/>
        <v>0.13024194072491954</v>
      </c>
    </row>
    <row r="267" spans="1:16" x14ac:dyDescent="0.2">
      <c r="A267" s="63"/>
      <c r="B267" t="s">
        <v>65</v>
      </c>
      <c r="C267" s="8">
        <f>Rate_Calculations_include_0hr!AG38</f>
        <v>0.10232960616875457</v>
      </c>
      <c r="D267" s="8">
        <f>Rate_Calculations_exclude_0hr!U38</f>
        <v>0.10232960616875457</v>
      </c>
      <c r="E267" s="8">
        <f>Rate_Calcs_nonneg_correction!U38</f>
        <v>0.10232960616875457</v>
      </c>
      <c r="F267" s="8">
        <f>Rate_Calcs_LinRegSlopes!Y38</f>
        <v>0.1073453615016432</v>
      </c>
      <c r="H267">
        <f t="shared" si="37"/>
        <v>5.0157553328886301E-3</v>
      </c>
      <c r="I267">
        <f t="shared" si="38"/>
        <v>5.0157553328886301E-3</v>
      </c>
      <c r="J267">
        <f t="shared" si="39"/>
        <v>5.0157553328886301E-3</v>
      </c>
      <c r="K267">
        <f t="shared" si="40"/>
        <v>5.0157553328886301E-3</v>
      </c>
      <c r="M267">
        <f t="shared" si="41"/>
        <v>4.901568100063837E-2</v>
      </c>
      <c r="N267">
        <f t="shared" si="42"/>
        <v>4.901568100063837E-2</v>
      </c>
      <c r="O267">
        <f t="shared" si="43"/>
        <v>4.901568100063837E-2</v>
      </c>
      <c r="P267">
        <f t="shared" si="44"/>
        <v>4.901568100063837E-2</v>
      </c>
    </row>
    <row r="268" spans="1:16" x14ac:dyDescent="0.2">
      <c r="A268" s="63"/>
      <c r="B268" t="s">
        <v>66</v>
      </c>
      <c r="C268" s="8">
        <f>Rate_Calculations_include_0hr!AG39</f>
        <v>5.1863323208839289E-2</v>
      </c>
      <c r="D268" s="8">
        <f>Rate_Calculations_exclude_0hr!U39</f>
        <v>5.1863323208839289E-2</v>
      </c>
      <c r="E268" s="8">
        <f>Rate_Calcs_nonneg_correction!U39</f>
        <v>5.1863323208839289E-2</v>
      </c>
      <c r="F268" s="8">
        <f>Rate_Calcs_LinRegSlopes!Y39</f>
        <v>9.1569374159543165E-2</v>
      </c>
      <c r="H268">
        <f t="shared" si="37"/>
        <v>3.9706050950703876E-2</v>
      </c>
      <c r="I268">
        <f t="shared" si="38"/>
        <v>3.9706050950703876E-2</v>
      </c>
      <c r="J268">
        <f t="shared" si="39"/>
        <v>3.9706050950703876E-2</v>
      </c>
      <c r="K268">
        <f t="shared" si="40"/>
        <v>3.9706050950703876E-2</v>
      </c>
      <c r="M268">
        <f t="shared" si="41"/>
        <v>0.76559017999711598</v>
      </c>
      <c r="N268">
        <f t="shared" si="42"/>
        <v>0.76559017999711598</v>
      </c>
      <c r="O268">
        <f t="shared" si="43"/>
        <v>0.76559017999711598</v>
      </c>
      <c r="P268">
        <f t="shared" si="44"/>
        <v>0.76559017999711598</v>
      </c>
    </row>
    <row r="269" spans="1:16" x14ac:dyDescent="0.2">
      <c r="A269" s="63"/>
      <c r="B269" t="s">
        <v>67</v>
      </c>
      <c r="C269" s="8">
        <f>Rate_Calculations_include_0hr!AG40</f>
        <v>6.4560594416384162E-2</v>
      </c>
      <c r="D269" s="8">
        <f>Rate_Calculations_exclude_0hr!U40</f>
        <v>6.4560594416384162E-2</v>
      </c>
      <c r="E269" s="8">
        <f>Rate_Calcs_nonneg_correction!U40</f>
        <v>6.4560594416384162E-2</v>
      </c>
      <c r="F269" s="8">
        <f>Rate_Calcs_LinRegSlopes!Y40</f>
        <v>0.10190195265514083</v>
      </c>
      <c r="H269">
        <f t="shared" si="37"/>
        <v>3.7341358238756672E-2</v>
      </c>
      <c r="I269">
        <f t="shared" si="38"/>
        <v>3.7341358238756672E-2</v>
      </c>
      <c r="J269">
        <f t="shared" si="39"/>
        <v>3.7341358238756672E-2</v>
      </c>
      <c r="K269">
        <f t="shared" si="40"/>
        <v>3.7341358238756672E-2</v>
      </c>
      <c r="M269">
        <f t="shared" si="41"/>
        <v>0.57839241686535958</v>
      </c>
      <c r="N269">
        <f t="shared" si="42"/>
        <v>0.57839241686535958</v>
      </c>
      <c r="O269">
        <f t="shared" si="43"/>
        <v>0.57839241686535958</v>
      </c>
      <c r="P269">
        <f t="shared" si="44"/>
        <v>0.57839241686535958</v>
      </c>
    </row>
    <row r="270" spans="1:16" x14ac:dyDescent="0.2">
      <c r="A270" s="63"/>
      <c r="B270" t="s">
        <v>68</v>
      </c>
      <c r="C270" s="8">
        <f>Rate_Calculations_include_0hr!AG41</f>
        <v>5.2869522780127104E-2</v>
      </c>
      <c r="D270" s="8">
        <f>Rate_Calculations_exclude_0hr!U41</f>
        <v>5.2869522780127104E-2</v>
      </c>
      <c r="E270" s="8">
        <f>Rate_Calcs_nonneg_correction!U41</f>
        <v>5.2869522780127104E-2</v>
      </c>
      <c r="F270" s="8">
        <f>Rate_Calcs_LinRegSlopes!Y41</f>
        <v>9.828127798720257E-2</v>
      </c>
      <c r="H270">
        <f t="shared" si="37"/>
        <v>4.5411755207075466E-2</v>
      </c>
      <c r="I270">
        <f t="shared" si="38"/>
        <v>4.5411755207075466E-2</v>
      </c>
      <c r="J270">
        <f t="shared" si="39"/>
        <v>4.5411755207075466E-2</v>
      </c>
      <c r="K270">
        <f t="shared" si="40"/>
        <v>4.5411755207075466E-2</v>
      </c>
      <c r="M270">
        <f t="shared" si="41"/>
        <v>0.8589401382708356</v>
      </c>
      <c r="N270">
        <f t="shared" si="42"/>
        <v>0.8589401382708356</v>
      </c>
      <c r="O270">
        <f t="shared" si="43"/>
        <v>0.8589401382708356</v>
      </c>
      <c r="P270">
        <f t="shared" si="44"/>
        <v>0.8589401382708356</v>
      </c>
    </row>
    <row r="271" spans="1:16" x14ac:dyDescent="0.2">
      <c r="A271" s="63"/>
      <c r="B271" t="s">
        <v>69</v>
      </c>
      <c r="C271" s="8">
        <f>Rate_Calculations_include_0hr!AG42</f>
        <v>5.0740464300614879E-2</v>
      </c>
      <c r="D271" s="8">
        <f>Rate_Calculations_exclude_0hr!U42</f>
        <v>5.0740464300614879E-2</v>
      </c>
      <c r="E271" s="8">
        <f>Rate_Calcs_nonneg_correction!U42</f>
        <v>5.0740464300614879E-2</v>
      </c>
      <c r="F271" s="8">
        <f>Rate_Calcs_LinRegSlopes!Y42</f>
        <v>9.892260939155971E-2</v>
      </c>
      <c r="H271">
        <f t="shared" si="37"/>
        <v>4.8182145090944831E-2</v>
      </c>
      <c r="I271">
        <f t="shared" si="38"/>
        <v>4.8182145090944831E-2</v>
      </c>
      <c r="J271">
        <f t="shared" si="39"/>
        <v>4.8182145090944831E-2</v>
      </c>
      <c r="K271">
        <f t="shared" si="40"/>
        <v>4.8182145090944831E-2</v>
      </c>
      <c r="M271">
        <f t="shared" si="41"/>
        <v>0.94958029562928048</v>
      </c>
      <c r="N271">
        <f t="shared" si="42"/>
        <v>0.94958029562928048</v>
      </c>
      <c r="O271">
        <f t="shared" si="43"/>
        <v>0.94958029562928048</v>
      </c>
      <c r="P271">
        <f t="shared" si="44"/>
        <v>0.94958029562928048</v>
      </c>
    </row>
    <row r="272" spans="1:16" x14ac:dyDescent="0.2">
      <c r="A272" s="63"/>
      <c r="B272" t="s">
        <v>70</v>
      </c>
      <c r="C272" s="8">
        <f>Rate_Calculations_include_0hr!AG43</f>
        <v>5.0215363596403863E-2</v>
      </c>
      <c r="D272" s="8">
        <f>Rate_Calculations_exclude_0hr!U43</f>
        <v>5.0215363596403863E-2</v>
      </c>
      <c r="E272" s="8">
        <f>Rate_Calcs_nonneg_correction!U43</f>
        <v>5.0215363596403863E-2</v>
      </c>
      <c r="F272" s="8">
        <f>Rate_Calcs_LinRegSlopes!Y43</f>
        <v>0.10037428033401972</v>
      </c>
      <c r="H272">
        <f t="shared" si="37"/>
        <v>5.0158916737615862E-2</v>
      </c>
      <c r="I272">
        <f t="shared" si="38"/>
        <v>5.0158916737615862E-2</v>
      </c>
      <c r="J272">
        <f t="shared" si="39"/>
        <v>5.0158916737615862E-2</v>
      </c>
      <c r="K272">
        <f t="shared" si="40"/>
        <v>5.0158916737615862E-2</v>
      </c>
      <c r="M272">
        <f t="shared" si="41"/>
        <v>0.99887590460876319</v>
      </c>
      <c r="N272">
        <f t="shared" si="42"/>
        <v>0.99887590460876319</v>
      </c>
      <c r="O272">
        <f t="shared" si="43"/>
        <v>0.99887590460876319</v>
      </c>
      <c r="P272">
        <f t="shared" si="44"/>
        <v>0.99887590460876319</v>
      </c>
    </row>
    <row r="273" spans="1:16" x14ac:dyDescent="0.2">
      <c r="A273" s="63"/>
      <c r="B273" t="s">
        <v>71</v>
      </c>
      <c r="C273" s="8">
        <f>Rate_Calculations_include_0hr!AG44</f>
        <v>4.0135098178097482E-2</v>
      </c>
      <c r="D273" s="8">
        <f>Rate_Calculations_exclude_0hr!U44</f>
        <v>4.0135098178097482E-2</v>
      </c>
      <c r="E273" s="8">
        <f>Rate_Calcs_nonneg_correction!U44</f>
        <v>4.0135098178097482E-2</v>
      </c>
      <c r="F273" s="8">
        <f>Rate_Calcs_LinRegSlopes!Y44</f>
        <v>9.4519734059997612E-2</v>
      </c>
      <c r="H273">
        <f t="shared" si="37"/>
        <v>5.438463588190013E-2</v>
      </c>
      <c r="I273">
        <f t="shared" si="38"/>
        <v>5.438463588190013E-2</v>
      </c>
      <c r="J273">
        <f t="shared" si="39"/>
        <v>5.438463588190013E-2</v>
      </c>
      <c r="K273">
        <f t="shared" si="40"/>
        <v>5.438463588190013E-2</v>
      </c>
      <c r="M273">
        <f t="shared" si="41"/>
        <v>1.3550393134849463</v>
      </c>
      <c r="N273">
        <f t="shared" si="42"/>
        <v>1.3550393134849463</v>
      </c>
      <c r="O273">
        <f t="shared" si="43"/>
        <v>1.3550393134849463</v>
      </c>
      <c r="P273">
        <f t="shared" si="44"/>
        <v>1.3550393134849463</v>
      </c>
    </row>
    <row r="274" spans="1:16" x14ac:dyDescent="0.2">
      <c r="A274" s="63"/>
      <c r="B274" t="s">
        <v>72</v>
      </c>
      <c r="C274" s="8">
        <f>Rate_Calculations_include_0hr!AG45</f>
        <v>5.7609408627898671E-2</v>
      </c>
      <c r="D274" s="8">
        <f>Rate_Calculations_exclude_0hr!U45</f>
        <v>5.7609408627898671E-2</v>
      </c>
      <c r="E274" s="8">
        <f>Rate_Calcs_nonneg_correction!U45</f>
        <v>5.7609408627898671E-2</v>
      </c>
      <c r="F274" s="8">
        <f>Rate_Calcs_LinRegSlopes!Y45</f>
        <v>9.53735918415686E-2</v>
      </c>
      <c r="H274">
        <f t="shared" si="37"/>
        <v>3.7764183213669929E-2</v>
      </c>
      <c r="I274">
        <f t="shared" si="38"/>
        <v>3.7764183213669929E-2</v>
      </c>
      <c r="J274">
        <f t="shared" si="39"/>
        <v>3.7764183213669929E-2</v>
      </c>
      <c r="K274">
        <f t="shared" si="40"/>
        <v>3.7764183213669929E-2</v>
      </c>
      <c r="M274">
        <f t="shared" si="41"/>
        <v>0.6555211051998503</v>
      </c>
      <c r="N274">
        <f t="shared" si="42"/>
        <v>0.6555211051998503</v>
      </c>
      <c r="O274">
        <f t="shared" si="43"/>
        <v>0.6555211051998503</v>
      </c>
      <c r="P274">
        <f t="shared" si="44"/>
        <v>0.6555211051998503</v>
      </c>
    </row>
    <row r="275" spans="1:16" x14ac:dyDescent="0.2">
      <c r="A275" s="63"/>
      <c r="B275" t="s">
        <v>73</v>
      </c>
      <c r="C275" s="8">
        <f>Rate_Calculations_include_0hr!AG46</f>
        <v>7.3514195320185841E-2</v>
      </c>
      <c r="D275" s="8">
        <f>Rate_Calculations_exclude_0hr!U46</f>
        <v>7.3514195320185841E-2</v>
      </c>
      <c r="E275" s="8">
        <f>Rate_Calcs_nonneg_correction!U46</f>
        <v>7.3514195320185841E-2</v>
      </c>
      <c r="F275" s="8">
        <f>Rate_Calcs_LinRegSlopes!Y46</f>
        <v>0.10473431421532603</v>
      </c>
      <c r="H275">
        <f t="shared" si="37"/>
        <v>3.1220118895140189E-2</v>
      </c>
      <c r="I275">
        <f t="shared" si="38"/>
        <v>3.1220118895140189E-2</v>
      </c>
      <c r="J275">
        <f t="shared" si="39"/>
        <v>3.1220118895140189E-2</v>
      </c>
      <c r="K275">
        <f t="shared" si="40"/>
        <v>3.1220118895140189E-2</v>
      </c>
      <c r="M275">
        <f t="shared" si="41"/>
        <v>0.42468150211211841</v>
      </c>
      <c r="N275">
        <f t="shared" si="42"/>
        <v>0.42468150211211841</v>
      </c>
      <c r="O275">
        <f t="shared" si="43"/>
        <v>0.42468150211211841</v>
      </c>
      <c r="P275">
        <f t="shared" si="44"/>
        <v>0.42468150211211841</v>
      </c>
    </row>
    <row r="276" spans="1:16" x14ac:dyDescent="0.2">
      <c r="A276" s="63"/>
      <c r="B276" t="s">
        <v>74</v>
      </c>
      <c r="C276" s="8">
        <f>Rate_Calculations_include_0hr!AG47</f>
        <v>0.19263224782765198</v>
      </c>
      <c r="D276" s="8">
        <f>Rate_Calculations_exclude_0hr!U47</f>
        <v>0.19263224782765198</v>
      </c>
      <c r="E276" s="8">
        <f>Rate_Calcs_nonneg_correction!U47</f>
        <v>0.19263224782765198</v>
      </c>
      <c r="F276" s="8">
        <f>Rate_Calcs_LinRegSlopes!Y47</f>
        <v>0.15762545162007296</v>
      </c>
      <c r="H276">
        <f t="shared" si="37"/>
        <v>3.5006796207579016E-2</v>
      </c>
      <c r="I276">
        <f t="shared" si="38"/>
        <v>3.5006796207579016E-2</v>
      </c>
      <c r="J276">
        <f t="shared" si="39"/>
        <v>3.5006796207579016E-2</v>
      </c>
      <c r="K276">
        <f t="shared" si="40"/>
        <v>3.5006796207579016E-2</v>
      </c>
      <c r="M276">
        <f t="shared" si="41"/>
        <v>0.18172863890837004</v>
      </c>
      <c r="N276">
        <f t="shared" si="42"/>
        <v>0.18172863890837004</v>
      </c>
      <c r="O276">
        <f t="shared" si="43"/>
        <v>0.18172863890837004</v>
      </c>
      <c r="P276">
        <f t="shared" si="44"/>
        <v>0.18172863890837004</v>
      </c>
    </row>
    <row r="277" spans="1:16" x14ac:dyDescent="0.2">
      <c r="A277" s="63"/>
      <c r="B277" t="s">
        <v>75</v>
      </c>
      <c r="C277" s="8">
        <f>Rate_Calculations_include_0hr!AG48</f>
        <v>0.14579672303117341</v>
      </c>
      <c r="D277" s="8">
        <f>Rate_Calculations_exclude_0hr!U48</f>
        <v>0.14579672303117341</v>
      </c>
      <c r="E277" s="8">
        <f>Rate_Calcs_nonneg_correction!U48</f>
        <v>0.14579672303117341</v>
      </c>
      <c r="F277" s="8">
        <f>Rate_Calcs_LinRegSlopes!Y48</f>
        <v>0.20180096509541579</v>
      </c>
      <c r="H277">
        <f t="shared" si="37"/>
        <v>5.6004242064242371E-2</v>
      </c>
      <c r="I277">
        <f t="shared" si="38"/>
        <v>5.6004242064242371E-2</v>
      </c>
      <c r="J277">
        <f t="shared" si="39"/>
        <v>5.6004242064242371E-2</v>
      </c>
      <c r="K277">
        <f t="shared" si="40"/>
        <v>5.6004242064242371E-2</v>
      </c>
      <c r="M277">
        <f t="shared" si="41"/>
        <v>0.38412552010697709</v>
      </c>
      <c r="N277">
        <f t="shared" si="42"/>
        <v>0.38412552010697709</v>
      </c>
      <c r="O277">
        <f t="shared" si="43"/>
        <v>0.38412552010697709</v>
      </c>
      <c r="P277">
        <f t="shared" si="44"/>
        <v>0.38412552010697709</v>
      </c>
    </row>
    <row r="278" spans="1:16" x14ac:dyDescent="0.2">
      <c r="A278" s="63"/>
      <c r="B278" t="s">
        <v>76</v>
      </c>
      <c r="C278" s="8">
        <f>Rate_Calculations_include_0hr!AG49</f>
        <v>0.18549795792822438</v>
      </c>
      <c r="D278" s="8">
        <f>Rate_Calculations_exclude_0hr!U49</f>
        <v>0.18549795792822438</v>
      </c>
      <c r="E278" s="8">
        <f>Rate_Calcs_nonneg_correction!U49</f>
        <v>0.18549795792822438</v>
      </c>
      <c r="F278" s="8">
        <f>Rate_Calcs_LinRegSlopes!Y49</f>
        <v>0.2241881762041576</v>
      </c>
      <c r="H278">
        <f t="shared" si="37"/>
        <v>3.8690218275933219E-2</v>
      </c>
      <c r="I278">
        <f t="shared" si="38"/>
        <v>3.8690218275933219E-2</v>
      </c>
      <c r="J278">
        <f t="shared" si="39"/>
        <v>3.8690218275933219E-2</v>
      </c>
      <c r="K278">
        <f t="shared" si="40"/>
        <v>3.8690218275933219E-2</v>
      </c>
      <c r="M278">
        <f t="shared" si="41"/>
        <v>0.20857490135230392</v>
      </c>
      <c r="N278">
        <f t="shared" si="42"/>
        <v>0.20857490135230392</v>
      </c>
      <c r="O278">
        <f t="shared" si="43"/>
        <v>0.20857490135230392</v>
      </c>
      <c r="P278">
        <f t="shared" si="44"/>
        <v>0.20857490135230392</v>
      </c>
    </row>
    <row r="279" spans="1:16" x14ac:dyDescent="0.2">
      <c r="A279" s="63"/>
      <c r="B279" t="s">
        <v>77</v>
      </c>
      <c r="C279" s="8">
        <f>Rate_Calculations_include_0hr!AG50</f>
        <v>0.23782056160048215</v>
      </c>
      <c r="D279" s="8">
        <f>Rate_Calculations_exclude_0hr!U50</f>
        <v>0.23782056160048215</v>
      </c>
      <c r="E279" s="8">
        <f>Rate_Calcs_nonneg_correction!U50</f>
        <v>0.23782056160048215</v>
      </c>
      <c r="F279" s="8">
        <f>Rate_Calcs_LinRegSlopes!Y50</f>
        <v>0.24054717705175416</v>
      </c>
      <c r="H279">
        <f t="shared" si="37"/>
        <v>2.7266154512720076E-3</v>
      </c>
      <c r="I279">
        <f t="shared" si="38"/>
        <v>2.7266154512720076E-3</v>
      </c>
      <c r="J279">
        <f t="shared" si="39"/>
        <v>2.7266154512720076E-3</v>
      </c>
      <c r="K279">
        <f t="shared" si="40"/>
        <v>2.7266154512720076E-3</v>
      </c>
      <c r="M279">
        <f t="shared" si="41"/>
        <v>1.1465011405752562E-2</v>
      </c>
      <c r="N279">
        <f t="shared" si="42"/>
        <v>1.1465011405752562E-2</v>
      </c>
      <c r="O279">
        <f t="shared" si="43"/>
        <v>1.1465011405752562E-2</v>
      </c>
      <c r="P279">
        <f t="shared" si="44"/>
        <v>1.1465011405752562E-2</v>
      </c>
    </row>
    <row r="280" spans="1:16" x14ac:dyDescent="0.2">
      <c r="A280" s="63"/>
      <c r="B280" t="s">
        <v>78</v>
      </c>
      <c r="C280" s="8">
        <f>Rate_Calculations_include_0hr!AG51</f>
        <v>0.21366092627489569</v>
      </c>
      <c r="D280" s="8">
        <f>Rate_Calculations_exclude_0hr!U51</f>
        <v>0.21366092627489569</v>
      </c>
      <c r="E280" s="8">
        <f>Rate_Calcs_nonneg_correction!U51</f>
        <v>0.21366092627489569</v>
      </c>
      <c r="F280" s="8">
        <f>Rate_Calcs_LinRegSlopes!Y51</f>
        <v>0.22123975019320724</v>
      </c>
      <c r="H280">
        <f t="shared" si="37"/>
        <v>7.5788239183115502E-3</v>
      </c>
      <c r="I280">
        <f t="shared" si="38"/>
        <v>7.5788239183115502E-3</v>
      </c>
      <c r="J280">
        <f t="shared" si="39"/>
        <v>7.5788239183115502E-3</v>
      </c>
      <c r="K280">
        <f t="shared" si="40"/>
        <v>7.5788239183115502E-3</v>
      </c>
      <c r="M280">
        <f t="shared" si="41"/>
        <v>3.5471267725202371E-2</v>
      </c>
      <c r="N280">
        <f t="shared" si="42"/>
        <v>3.5471267725202371E-2</v>
      </c>
      <c r="O280">
        <f t="shared" si="43"/>
        <v>3.5471267725202371E-2</v>
      </c>
      <c r="P280">
        <f t="shared" si="44"/>
        <v>3.5471267725202371E-2</v>
      </c>
    </row>
    <row r="281" spans="1:16" x14ac:dyDescent="0.2">
      <c r="A281" s="63"/>
      <c r="B281" t="s">
        <v>79</v>
      </c>
      <c r="C281" s="8">
        <f>Rate_Calculations_include_0hr!AG52</f>
        <v>0.17001791316320036</v>
      </c>
      <c r="D281" s="8">
        <f>Rate_Calculations_exclude_0hr!U52</f>
        <v>0.17001791316320036</v>
      </c>
      <c r="E281" s="8">
        <f>Rate_Calcs_nonneg_correction!U52</f>
        <v>0.17001791316320036</v>
      </c>
      <c r="F281" s="8">
        <f>Rate_Calcs_LinRegSlopes!Y52</f>
        <v>0.2322295727935175</v>
      </c>
      <c r="H281">
        <f t="shared" si="37"/>
        <v>6.2211659630317134E-2</v>
      </c>
      <c r="I281">
        <f t="shared" si="38"/>
        <v>6.2211659630317134E-2</v>
      </c>
      <c r="J281">
        <f t="shared" si="39"/>
        <v>6.2211659630317134E-2</v>
      </c>
      <c r="K281">
        <f t="shared" si="40"/>
        <v>6.2211659630317134E-2</v>
      </c>
      <c r="M281">
        <f t="shared" si="41"/>
        <v>0.36591238224762884</v>
      </c>
      <c r="N281">
        <f t="shared" si="42"/>
        <v>0.36591238224762884</v>
      </c>
      <c r="O281">
        <f t="shared" si="43"/>
        <v>0.36591238224762884</v>
      </c>
      <c r="P281">
        <f t="shared" si="44"/>
        <v>0.36591238224762884</v>
      </c>
    </row>
    <row r="282" spans="1:16" x14ac:dyDescent="0.2">
      <c r="A282" s="63"/>
      <c r="B282" t="s">
        <v>80</v>
      </c>
      <c r="C282" s="8">
        <f>Rate_Calculations_include_0hr!AG53</f>
        <v>0.17837381863581364</v>
      </c>
      <c r="D282" s="8">
        <f>Rate_Calculations_exclude_0hr!U53</f>
        <v>0.17837381863581364</v>
      </c>
      <c r="E282" s="8">
        <f>Rate_Calcs_nonneg_correction!U53</f>
        <v>0.17837381863581364</v>
      </c>
      <c r="F282" s="8">
        <f>Rate_Calcs_LinRegSlopes!Y53</f>
        <v>0.22104097223390715</v>
      </c>
      <c r="H282">
        <f t="shared" si="37"/>
        <v>4.2667153598093505E-2</v>
      </c>
      <c r="I282">
        <f t="shared" si="38"/>
        <v>4.2667153598093505E-2</v>
      </c>
      <c r="J282">
        <f t="shared" si="39"/>
        <v>4.2667153598093505E-2</v>
      </c>
      <c r="K282">
        <f t="shared" si="40"/>
        <v>4.2667153598093505E-2</v>
      </c>
      <c r="M282">
        <f t="shared" si="41"/>
        <v>0.23920076345512992</v>
      </c>
      <c r="N282">
        <f t="shared" si="42"/>
        <v>0.23920076345512992</v>
      </c>
      <c r="O282">
        <f t="shared" si="43"/>
        <v>0.23920076345512992</v>
      </c>
      <c r="P282">
        <f t="shared" si="44"/>
        <v>0.23920076345512992</v>
      </c>
    </row>
    <row r="283" spans="1:16" x14ac:dyDescent="0.2">
      <c r="A283" s="63"/>
      <c r="B283" t="s">
        <v>81</v>
      </c>
      <c r="C283" s="8">
        <f>Rate_Calculations_include_0hr!AG54</f>
        <v>0.2427909737852296</v>
      </c>
      <c r="D283" s="8">
        <f>Rate_Calculations_exclude_0hr!U54</f>
        <v>0.2427909737852296</v>
      </c>
      <c r="E283" s="8">
        <f>Rate_Calcs_nonneg_correction!U54</f>
        <v>0.2427909737852296</v>
      </c>
      <c r="F283" s="8">
        <f>Rate_Calcs_LinRegSlopes!Y54</f>
        <v>0.24046364255278005</v>
      </c>
      <c r="H283">
        <f t="shared" si="37"/>
        <v>2.3273312324495476E-3</v>
      </c>
      <c r="I283">
        <f t="shared" si="38"/>
        <v>2.3273312324495476E-3</v>
      </c>
      <c r="J283">
        <f t="shared" si="39"/>
        <v>2.3273312324495476E-3</v>
      </c>
      <c r="K283">
        <f t="shared" si="40"/>
        <v>2.3273312324495476E-3</v>
      </c>
      <c r="M283">
        <f t="shared" si="41"/>
        <v>9.5857403434951461E-3</v>
      </c>
      <c r="N283">
        <f t="shared" si="42"/>
        <v>9.5857403434951461E-3</v>
      </c>
      <c r="O283">
        <f t="shared" si="43"/>
        <v>9.5857403434951461E-3</v>
      </c>
      <c r="P283">
        <f t="shared" si="44"/>
        <v>9.5857403434951461E-3</v>
      </c>
    </row>
    <row r="284" spans="1:16" x14ac:dyDescent="0.2">
      <c r="A284" s="63"/>
      <c r="B284" t="s">
        <v>82</v>
      </c>
      <c r="C284" s="8">
        <f>Rate_Calculations_include_0hr!AG55</f>
        <v>0.24650362875977228</v>
      </c>
      <c r="D284" s="8">
        <f>Rate_Calculations_exclude_0hr!U55</f>
        <v>0.24650362875977228</v>
      </c>
      <c r="E284" s="8">
        <f>Rate_Calcs_nonneg_correction!U55</f>
        <v>0.24650362875977228</v>
      </c>
      <c r="F284" s="8">
        <f>Rate_Calcs_LinRegSlopes!Y55</f>
        <v>0.2226036491347578</v>
      </c>
      <c r="H284">
        <f t="shared" si="37"/>
        <v>2.3899979625014472E-2</v>
      </c>
      <c r="I284">
        <f t="shared" si="38"/>
        <v>2.3899979625014472E-2</v>
      </c>
      <c r="J284">
        <f t="shared" si="39"/>
        <v>2.3899979625014472E-2</v>
      </c>
      <c r="K284">
        <f t="shared" si="40"/>
        <v>2.3899979625014472E-2</v>
      </c>
      <c r="M284">
        <f t="shared" si="41"/>
        <v>9.6955893693175477E-2</v>
      </c>
      <c r="N284">
        <f t="shared" si="42"/>
        <v>9.6955893693175477E-2</v>
      </c>
      <c r="O284">
        <f t="shared" si="43"/>
        <v>9.6955893693175477E-2</v>
      </c>
      <c r="P284">
        <f t="shared" si="44"/>
        <v>9.6955893693175477E-2</v>
      </c>
    </row>
    <row r="285" spans="1:16" x14ac:dyDescent="0.2">
      <c r="A285" s="63"/>
      <c r="B285" t="s">
        <v>83</v>
      </c>
      <c r="C285" s="8">
        <f>Rate_Calculations_include_0hr!AG56</f>
        <v>0.24982010687387723</v>
      </c>
      <c r="D285" s="8">
        <f>Rate_Calculations_exclude_0hr!U56</f>
        <v>0.24982010687387723</v>
      </c>
      <c r="E285" s="8">
        <f>Rate_Calcs_nonneg_correction!U56</f>
        <v>0.24982010687387723</v>
      </c>
      <c r="F285" s="8">
        <f>Rate_Calcs_LinRegSlopes!Y56</f>
        <v>0.22609069238763527</v>
      </c>
      <c r="H285">
        <f t="shared" si="37"/>
        <v>2.3729414486241968E-2</v>
      </c>
      <c r="I285">
        <f t="shared" si="38"/>
        <v>2.3729414486241968E-2</v>
      </c>
      <c r="J285">
        <f t="shared" si="39"/>
        <v>2.3729414486241968E-2</v>
      </c>
      <c r="K285">
        <f t="shared" si="40"/>
        <v>2.3729414486241968E-2</v>
      </c>
      <c r="M285">
        <f t="shared" si="41"/>
        <v>9.4986007264106512E-2</v>
      </c>
      <c r="N285">
        <f t="shared" si="42"/>
        <v>9.4986007264106512E-2</v>
      </c>
      <c r="O285">
        <f t="shared" si="43"/>
        <v>9.4986007264106512E-2</v>
      </c>
      <c r="P285">
        <f t="shared" si="44"/>
        <v>9.4986007264106512E-2</v>
      </c>
    </row>
    <row r="286" spans="1:16" x14ac:dyDescent="0.2">
      <c r="A286" s="63"/>
      <c r="B286" t="s">
        <v>84</v>
      </c>
      <c r="C286" s="8">
        <f>Rate_Calculations_include_0hr!AG57</f>
        <v>0.21890433967863332</v>
      </c>
      <c r="D286" s="8">
        <f>Rate_Calculations_exclude_0hr!U57</f>
        <v>0.21890433967863332</v>
      </c>
      <c r="E286" s="8">
        <f>Rate_Calcs_nonneg_correction!U57</f>
        <v>0.21890433967863332</v>
      </c>
      <c r="F286" s="8">
        <f>Rate_Calcs_LinRegSlopes!Y57</f>
        <v>0.22803744270351833</v>
      </c>
      <c r="H286">
        <f t="shared" si="37"/>
        <v>9.1331030248850142E-3</v>
      </c>
      <c r="I286">
        <f t="shared" si="38"/>
        <v>9.1331030248850142E-3</v>
      </c>
      <c r="J286">
        <f t="shared" si="39"/>
        <v>9.1331030248850142E-3</v>
      </c>
      <c r="K286">
        <f t="shared" si="40"/>
        <v>9.1331030248850142E-3</v>
      </c>
      <c r="M286">
        <f t="shared" si="41"/>
        <v>4.1721891115968919E-2</v>
      </c>
      <c r="N286">
        <f t="shared" si="42"/>
        <v>4.1721891115968919E-2</v>
      </c>
      <c r="O286">
        <f t="shared" si="43"/>
        <v>4.1721891115968919E-2</v>
      </c>
      <c r="P286">
        <f t="shared" si="44"/>
        <v>4.1721891115968919E-2</v>
      </c>
    </row>
    <row r="287" spans="1:16" x14ac:dyDescent="0.2">
      <c r="A287" s="63"/>
      <c r="B287" t="s">
        <v>85</v>
      </c>
      <c r="C287" s="8">
        <f>Rate_Calculations_include_0hr!AG58</f>
        <v>0.18822516373248391</v>
      </c>
      <c r="D287" s="8">
        <f>Rate_Calculations_exclude_0hr!U58</f>
        <v>0.18822516373248391</v>
      </c>
      <c r="E287" s="8">
        <f>Rate_Calcs_nonneg_correction!U58</f>
        <v>0.18822516373248391</v>
      </c>
      <c r="F287" s="8">
        <f>Rate_Calcs_LinRegSlopes!Y58</f>
        <v>0.18440711670877999</v>
      </c>
      <c r="H287">
        <f t="shared" si="37"/>
        <v>3.8180470237039188E-3</v>
      </c>
      <c r="I287">
        <f t="shared" si="38"/>
        <v>3.8180470237039188E-3</v>
      </c>
      <c r="J287">
        <f t="shared" si="39"/>
        <v>3.8180470237039188E-3</v>
      </c>
      <c r="K287">
        <f t="shared" si="40"/>
        <v>3.8180470237039188E-3</v>
      </c>
      <c r="M287">
        <f t="shared" si="41"/>
        <v>2.0284466476173931E-2</v>
      </c>
      <c r="N287">
        <f t="shared" si="42"/>
        <v>2.0284466476173931E-2</v>
      </c>
      <c r="O287">
        <f t="shared" si="43"/>
        <v>2.0284466476173931E-2</v>
      </c>
      <c r="P287">
        <f t="shared" si="44"/>
        <v>2.0284466476173931E-2</v>
      </c>
    </row>
    <row r="288" spans="1:16" x14ac:dyDescent="0.2">
      <c r="A288" s="63"/>
      <c r="B288" t="s">
        <v>86</v>
      </c>
      <c r="C288" s="8">
        <f>Rate_Calculations_include_0hr!AG59</f>
        <v>0.19906527176067215</v>
      </c>
      <c r="D288" s="8">
        <f>Rate_Calculations_exclude_0hr!U59</f>
        <v>0.19906527176067215</v>
      </c>
      <c r="E288" s="8">
        <f>Rate_Calcs_nonneg_correction!U59</f>
        <v>0.19906527176067215</v>
      </c>
      <c r="F288" s="8">
        <f>Rate_Calcs_LinRegSlopes!Y59</f>
        <v>0.22601939936386203</v>
      </c>
      <c r="H288">
        <f t="shared" si="37"/>
        <v>2.6954127603189881E-2</v>
      </c>
      <c r="I288">
        <f t="shared" si="38"/>
        <v>2.6954127603189881E-2</v>
      </c>
      <c r="J288">
        <f t="shared" si="39"/>
        <v>2.6954127603189881E-2</v>
      </c>
      <c r="K288">
        <f t="shared" si="40"/>
        <v>2.6954127603189881E-2</v>
      </c>
      <c r="M288">
        <f t="shared" si="41"/>
        <v>0.13540346522921237</v>
      </c>
      <c r="N288">
        <f t="shared" si="42"/>
        <v>0.13540346522921237</v>
      </c>
      <c r="O288">
        <f t="shared" si="43"/>
        <v>0.13540346522921237</v>
      </c>
      <c r="P288">
        <f t="shared" si="44"/>
        <v>0.13540346522921237</v>
      </c>
    </row>
    <row r="289" spans="1:16" x14ac:dyDescent="0.2">
      <c r="A289" s="63"/>
      <c r="B289" t="s">
        <v>87</v>
      </c>
      <c r="C289" s="8">
        <f>Rate_Calculations_include_0hr!AG60</f>
        <v>0.19466873705093521</v>
      </c>
      <c r="D289" s="8">
        <f>Rate_Calculations_exclude_0hr!U60</f>
        <v>0.19466873705093521</v>
      </c>
      <c r="E289" s="8">
        <f>Rate_Calcs_nonneg_correction!U60</f>
        <v>0.19466873705093521</v>
      </c>
      <c r="F289" s="8">
        <f>Rate_Calcs_LinRegSlopes!Y60</f>
        <v>0.22551857661012398</v>
      </c>
      <c r="H289">
        <f t="shared" si="37"/>
        <v>3.0849839559188769E-2</v>
      </c>
      <c r="I289">
        <f t="shared" si="38"/>
        <v>3.0849839559188769E-2</v>
      </c>
      <c r="J289">
        <f t="shared" si="39"/>
        <v>3.0849839559188769E-2</v>
      </c>
      <c r="K289">
        <f t="shared" si="40"/>
        <v>3.0849839559188769E-2</v>
      </c>
      <c r="M289">
        <f t="shared" si="41"/>
        <v>0.15847351776426682</v>
      </c>
      <c r="N289">
        <f t="shared" si="42"/>
        <v>0.15847351776426682</v>
      </c>
      <c r="O289">
        <f t="shared" si="43"/>
        <v>0.15847351776426682</v>
      </c>
      <c r="P289">
        <f t="shared" si="44"/>
        <v>0.15847351776426682</v>
      </c>
    </row>
    <row r="290" spans="1:16" x14ac:dyDescent="0.2">
      <c r="A290" s="63"/>
      <c r="B290" t="s">
        <v>88</v>
      </c>
      <c r="C290" s="8">
        <f>Rate_Calculations_include_0hr!AG61</f>
        <v>0.11374321919913294</v>
      </c>
      <c r="D290" s="8">
        <f>Rate_Calculations_exclude_0hr!U61</f>
        <v>0.11374321919913294</v>
      </c>
      <c r="E290" s="8">
        <f>Rate_Calcs_nonneg_correction!U61</f>
        <v>0.11374321919913294</v>
      </c>
      <c r="F290" s="8">
        <f>Rate_Calcs_LinRegSlopes!Y61</f>
        <v>0.21675561517614952</v>
      </c>
      <c r="H290">
        <f t="shared" si="37"/>
        <v>0.10301239597701659</v>
      </c>
      <c r="I290">
        <f t="shared" si="38"/>
        <v>0.10301239597701659</v>
      </c>
      <c r="J290">
        <f t="shared" si="39"/>
        <v>0.10301239597701659</v>
      </c>
      <c r="K290">
        <f t="shared" si="40"/>
        <v>0.10301239597701659</v>
      </c>
      <c r="M290">
        <f t="shared" si="41"/>
        <v>0.90565746865903585</v>
      </c>
      <c r="N290">
        <f t="shared" si="42"/>
        <v>0.90565746865903585</v>
      </c>
      <c r="O290">
        <f t="shared" si="43"/>
        <v>0.90565746865903585</v>
      </c>
      <c r="P290">
        <f t="shared" si="44"/>
        <v>0.90565746865903585</v>
      </c>
    </row>
    <row r="291" spans="1:16" x14ac:dyDescent="0.2">
      <c r="A291" s="63"/>
      <c r="B291" t="s">
        <v>89</v>
      </c>
      <c r="C291" s="8">
        <f>Rate_Calculations_include_0hr!AG62</f>
        <v>0.13464022607395854</v>
      </c>
      <c r="D291" s="8">
        <f>Rate_Calculations_exclude_0hr!U62</f>
        <v>0.13464022607395854</v>
      </c>
      <c r="E291" s="8">
        <f>Rate_Calcs_nonneg_correction!U62</f>
        <v>0.13464022607395854</v>
      </c>
      <c r="F291" s="8">
        <f>Rate_Calcs_LinRegSlopes!Y62</f>
        <v>0.20630623491946246</v>
      </c>
      <c r="H291">
        <f t="shared" si="37"/>
        <v>7.166600884550392E-2</v>
      </c>
      <c r="I291">
        <f t="shared" si="38"/>
        <v>7.166600884550392E-2</v>
      </c>
      <c r="J291">
        <f t="shared" si="39"/>
        <v>7.166600884550392E-2</v>
      </c>
      <c r="K291">
        <f t="shared" si="40"/>
        <v>7.166600884550392E-2</v>
      </c>
      <c r="M291">
        <f t="shared" si="41"/>
        <v>0.5322778409933554</v>
      </c>
      <c r="N291">
        <f t="shared" si="42"/>
        <v>0.5322778409933554</v>
      </c>
      <c r="O291">
        <f t="shared" si="43"/>
        <v>0.5322778409933554</v>
      </c>
      <c r="P291">
        <f t="shared" si="44"/>
        <v>0.5322778409933554</v>
      </c>
    </row>
    <row r="292" spans="1:16" x14ac:dyDescent="0.2">
      <c r="A292" s="63"/>
      <c r="B292" t="s">
        <v>90</v>
      </c>
      <c r="C292" s="8">
        <f>Rate_Calculations_include_0hr!AG63</f>
        <v>0.19468787695785697</v>
      </c>
      <c r="D292" s="8">
        <f>Rate_Calculations_exclude_0hr!U63</f>
        <v>0.19468787695785697</v>
      </c>
      <c r="E292" s="8">
        <f>Rate_Calcs_nonneg_correction!U63</f>
        <v>0.19468787695785697</v>
      </c>
      <c r="F292" s="8">
        <f>Rate_Calcs_LinRegSlopes!Y63</f>
        <v>0.24514530351310895</v>
      </c>
      <c r="H292">
        <f t="shared" si="37"/>
        <v>5.0457426555251983E-2</v>
      </c>
      <c r="I292">
        <f t="shared" si="38"/>
        <v>5.0457426555251983E-2</v>
      </c>
      <c r="J292">
        <f t="shared" si="39"/>
        <v>5.0457426555251983E-2</v>
      </c>
      <c r="K292">
        <f t="shared" si="40"/>
        <v>5.0457426555251983E-2</v>
      </c>
      <c r="M292">
        <f t="shared" si="41"/>
        <v>0.2591708705425671</v>
      </c>
      <c r="N292">
        <f t="shared" si="42"/>
        <v>0.2591708705425671</v>
      </c>
      <c r="O292">
        <f t="shared" si="43"/>
        <v>0.2591708705425671</v>
      </c>
      <c r="P292">
        <f t="shared" si="44"/>
        <v>0.2591708705425671</v>
      </c>
    </row>
    <row r="293" spans="1:16" x14ac:dyDescent="0.2">
      <c r="A293" s="63"/>
      <c r="B293" t="s">
        <v>91</v>
      </c>
      <c r="C293" s="8">
        <f>Rate_Calculations_include_0hr!AG64</f>
        <v>0.15218528106677212</v>
      </c>
      <c r="D293" s="8">
        <f>Rate_Calculations_exclude_0hr!U64</f>
        <v>0.15218528106677212</v>
      </c>
      <c r="E293" s="8">
        <f>Rate_Calcs_nonneg_correction!U64</f>
        <v>0.15218528106677212</v>
      </c>
      <c r="F293" s="8">
        <f>Rate_Calcs_LinRegSlopes!Y64</f>
        <v>0.24106001438370683</v>
      </c>
      <c r="H293">
        <f t="shared" si="37"/>
        <v>8.8874733316934712E-2</v>
      </c>
      <c r="I293">
        <f t="shared" si="38"/>
        <v>8.8874733316934712E-2</v>
      </c>
      <c r="J293">
        <f t="shared" si="39"/>
        <v>8.8874733316934712E-2</v>
      </c>
      <c r="K293">
        <f t="shared" si="40"/>
        <v>8.8874733316934712E-2</v>
      </c>
      <c r="M293">
        <f t="shared" si="41"/>
        <v>0.58399033529359812</v>
      </c>
      <c r="N293">
        <f t="shared" si="42"/>
        <v>0.58399033529359812</v>
      </c>
      <c r="O293">
        <f t="shared" si="43"/>
        <v>0.58399033529359812</v>
      </c>
      <c r="P293">
        <f t="shared" si="44"/>
        <v>0.58399033529359812</v>
      </c>
    </row>
    <row r="294" spans="1:16" x14ac:dyDescent="0.2">
      <c r="A294" s="63"/>
      <c r="B294" t="s">
        <v>92</v>
      </c>
      <c r="C294" s="8">
        <f>Rate_Calculations_include_0hr!AG65</f>
        <v>0.16976280507272309</v>
      </c>
      <c r="D294" s="8">
        <f>Rate_Calculations_exclude_0hr!U65</f>
        <v>0.16976280507272309</v>
      </c>
      <c r="E294" s="8">
        <f>Rate_Calcs_nonneg_correction!U65</f>
        <v>0.16976280507272309</v>
      </c>
      <c r="F294" s="8">
        <f>Rate_Calcs_LinRegSlopes!Y65</f>
        <v>0.23483549361778364</v>
      </c>
      <c r="H294">
        <f t="shared" si="37"/>
        <v>6.5072688545060542E-2</v>
      </c>
      <c r="I294">
        <f t="shared" si="38"/>
        <v>6.5072688545060542E-2</v>
      </c>
      <c r="J294">
        <f t="shared" si="39"/>
        <v>6.5072688545060542E-2</v>
      </c>
      <c r="K294">
        <f t="shared" si="40"/>
        <v>6.5072688545060542E-2</v>
      </c>
      <c r="M294">
        <f t="shared" si="41"/>
        <v>0.38331534706430342</v>
      </c>
      <c r="N294">
        <f t="shared" si="42"/>
        <v>0.38331534706430342</v>
      </c>
      <c r="O294">
        <f t="shared" si="43"/>
        <v>0.38331534706430342</v>
      </c>
      <c r="P294">
        <f t="shared" si="44"/>
        <v>0.38331534706430342</v>
      </c>
    </row>
    <row r="295" spans="1:16" x14ac:dyDescent="0.2">
      <c r="A295" s="63"/>
      <c r="B295" t="s">
        <v>93</v>
      </c>
      <c r="C295" s="8">
        <f>Rate_Calculations_include_0hr!AG66</f>
        <v>0.16024447787482518</v>
      </c>
      <c r="D295" s="8">
        <f>Rate_Calculations_exclude_0hr!U66</f>
        <v>0.16024447787482518</v>
      </c>
      <c r="E295" s="8">
        <f>Rate_Calcs_nonneg_correction!U66</f>
        <v>0.16024447787482518</v>
      </c>
      <c r="F295" s="8">
        <f>Rate_Calcs_LinRegSlopes!Y66</f>
        <v>0.22348657040223457</v>
      </c>
      <c r="H295">
        <f t="shared" si="37"/>
        <v>6.3242092527409394E-2</v>
      </c>
      <c r="I295">
        <f t="shared" si="38"/>
        <v>6.3242092527409394E-2</v>
      </c>
      <c r="J295">
        <f t="shared" si="39"/>
        <v>6.3242092527409394E-2</v>
      </c>
      <c r="K295">
        <f t="shared" si="40"/>
        <v>6.3242092527409394E-2</v>
      </c>
      <c r="M295">
        <f t="shared" si="41"/>
        <v>0.39466004299262591</v>
      </c>
      <c r="N295">
        <f t="shared" si="42"/>
        <v>0.39466004299262591</v>
      </c>
      <c r="O295">
        <f t="shared" si="43"/>
        <v>0.39466004299262591</v>
      </c>
      <c r="P295">
        <f t="shared" si="44"/>
        <v>0.39466004299262591</v>
      </c>
    </row>
    <row r="296" spans="1:16" x14ac:dyDescent="0.2">
      <c r="A296" s="63"/>
      <c r="B296" t="s">
        <v>94</v>
      </c>
      <c r="C296" s="8">
        <f>Rate_Calculations_include_0hr!AG67</f>
        <v>0.21466080841639668</v>
      </c>
      <c r="D296" s="8">
        <f>Rate_Calculations_exclude_0hr!U67</f>
        <v>0.21466080841639668</v>
      </c>
      <c r="E296" s="8">
        <f>Rate_Calcs_nonneg_correction!U67</f>
        <v>0.21466080841639668</v>
      </c>
      <c r="F296" s="8">
        <f>Rate_Calcs_LinRegSlopes!Y67</f>
        <v>0.25015320014662284</v>
      </c>
      <c r="H296">
        <f t="shared" si="37"/>
        <v>3.5492391730226169E-2</v>
      </c>
      <c r="I296">
        <f t="shared" si="38"/>
        <v>3.5492391730226169E-2</v>
      </c>
      <c r="J296">
        <f t="shared" si="39"/>
        <v>3.5492391730226169E-2</v>
      </c>
      <c r="K296">
        <f t="shared" si="40"/>
        <v>3.5492391730226169E-2</v>
      </c>
      <c r="M296">
        <f t="shared" si="41"/>
        <v>0.16534174073069929</v>
      </c>
      <c r="N296">
        <f t="shared" si="42"/>
        <v>0.16534174073069929</v>
      </c>
      <c r="O296">
        <f t="shared" si="43"/>
        <v>0.16534174073069929</v>
      </c>
      <c r="P296">
        <f t="shared" si="44"/>
        <v>0.16534174073069929</v>
      </c>
    </row>
    <row r="297" spans="1:16" x14ac:dyDescent="0.2">
      <c r="A297" s="63"/>
      <c r="B297" t="s">
        <v>95</v>
      </c>
      <c r="C297" s="8">
        <f>Rate_Calculations_include_0hr!AG68</f>
        <v>0.17679298760589116</v>
      </c>
      <c r="D297" s="8">
        <f>Rate_Calculations_exclude_0hr!U68</f>
        <v>0.17679298760589116</v>
      </c>
      <c r="E297" s="8">
        <f>Rate_Calcs_nonneg_correction!U68</f>
        <v>0.17679298760589116</v>
      </c>
      <c r="F297" s="8">
        <f>Rate_Calcs_LinRegSlopes!Y68</f>
        <v>0.26634121859172483</v>
      </c>
      <c r="H297">
        <f t="shared" si="37"/>
        <v>8.9548230985833671E-2</v>
      </c>
      <c r="I297">
        <f t="shared" si="38"/>
        <v>8.9548230985833671E-2</v>
      </c>
      <c r="J297">
        <f t="shared" si="39"/>
        <v>8.9548230985833671E-2</v>
      </c>
      <c r="K297">
        <f t="shared" si="40"/>
        <v>8.9548230985833671E-2</v>
      </c>
      <c r="M297">
        <f t="shared" si="41"/>
        <v>0.50651460896998679</v>
      </c>
      <c r="N297">
        <f t="shared" si="42"/>
        <v>0.50651460896998679</v>
      </c>
      <c r="O297">
        <f t="shared" si="43"/>
        <v>0.50651460896998679</v>
      </c>
      <c r="P297">
        <f t="shared" si="44"/>
        <v>0.50651460896998679</v>
      </c>
    </row>
    <row r="298" spans="1:16" x14ac:dyDescent="0.2">
      <c r="A298" s="63"/>
      <c r="B298" t="s">
        <v>96</v>
      </c>
      <c r="C298" s="8">
        <f>Rate_Calculations_include_0hr!AG69</f>
        <v>6.7356931486895588E-2</v>
      </c>
      <c r="D298" s="8">
        <f>Rate_Calculations_exclude_0hr!U69</f>
        <v>6.7356931486895588E-2</v>
      </c>
      <c r="E298" s="8">
        <f>Rate_Calcs_nonneg_correction!U69</f>
        <v>6.7356931486895588E-2</v>
      </c>
      <c r="F298" s="8">
        <f>Rate_Calcs_LinRegSlopes!Y69</f>
        <v>0.13759452012475651</v>
      </c>
      <c r="H298">
        <f t="shared" si="37"/>
        <v>7.023758863786092E-2</v>
      </c>
      <c r="I298">
        <f t="shared" si="38"/>
        <v>7.023758863786092E-2</v>
      </c>
      <c r="J298">
        <f t="shared" si="39"/>
        <v>7.023758863786092E-2</v>
      </c>
      <c r="K298">
        <f t="shared" si="40"/>
        <v>7.023758863786092E-2</v>
      </c>
      <c r="M298">
        <f t="shared" si="41"/>
        <v>1.0427670484295408</v>
      </c>
      <c r="N298">
        <f t="shared" si="42"/>
        <v>1.0427670484295408</v>
      </c>
      <c r="O298">
        <f t="shared" si="43"/>
        <v>1.0427670484295408</v>
      </c>
      <c r="P298">
        <f t="shared" si="44"/>
        <v>1.0427670484295408</v>
      </c>
    </row>
    <row r="299" spans="1:16" x14ac:dyDescent="0.2">
      <c r="A299" s="63"/>
      <c r="B299" t="s">
        <v>97</v>
      </c>
      <c r="C299" s="8">
        <f>Rate_Calculations_include_0hr!AG70</f>
        <v>8.1345353316172084E-2</v>
      </c>
      <c r="D299" s="8">
        <f>Rate_Calculations_exclude_0hr!U70</f>
        <v>8.1345353316172084E-2</v>
      </c>
      <c r="E299" s="8">
        <f>Rate_Calcs_nonneg_correction!U70</f>
        <v>8.1345353316172084E-2</v>
      </c>
      <c r="F299" s="8">
        <f>Rate_Calcs_LinRegSlopes!Y70</f>
        <v>0.14077370011322843</v>
      </c>
      <c r="H299">
        <f t="shared" si="37"/>
        <v>5.9428346797056344E-2</v>
      </c>
      <c r="I299">
        <f t="shared" si="38"/>
        <v>5.9428346797056344E-2</v>
      </c>
      <c r="J299">
        <f t="shared" si="39"/>
        <v>5.9428346797056344E-2</v>
      </c>
      <c r="K299">
        <f t="shared" si="40"/>
        <v>5.9428346797056344E-2</v>
      </c>
      <c r="M299">
        <f t="shared" si="41"/>
        <v>0.73056842676767297</v>
      </c>
      <c r="N299">
        <f t="shared" si="42"/>
        <v>0.73056842676767297</v>
      </c>
      <c r="O299">
        <f t="shared" si="43"/>
        <v>0.73056842676767297</v>
      </c>
      <c r="P299">
        <f t="shared" si="44"/>
        <v>0.73056842676767297</v>
      </c>
    </row>
    <row r="300" spans="1:16" x14ac:dyDescent="0.2">
      <c r="A300" s="63"/>
      <c r="B300" t="s">
        <v>98</v>
      </c>
      <c r="C300" s="8">
        <f>Rate_Calculations_include_0hr!AG71</f>
        <v>8.6070548654003071E-2</v>
      </c>
      <c r="D300" s="8">
        <f>Rate_Calculations_exclude_0hr!U71</f>
        <v>8.6070548654003071E-2</v>
      </c>
      <c r="E300" s="8">
        <f>Rate_Calcs_nonneg_correction!U71</f>
        <v>8.6070548654003071E-2</v>
      </c>
      <c r="F300" s="8">
        <f>Rate_Calcs_LinRegSlopes!Y71</f>
        <v>0.1344907503158935</v>
      </c>
      <c r="H300">
        <f t="shared" si="37"/>
        <v>4.8420201661890427E-2</v>
      </c>
      <c r="I300">
        <f t="shared" si="38"/>
        <v>4.8420201661890427E-2</v>
      </c>
      <c r="J300">
        <f t="shared" si="39"/>
        <v>4.8420201661890427E-2</v>
      </c>
      <c r="K300">
        <f t="shared" si="40"/>
        <v>4.8420201661890427E-2</v>
      </c>
      <c r="M300">
        <f t="shared" si="41"/>
        <v>0.56256411071034162</v>
      </c>
      <c r="N300">
        <f t="shared" si="42"/>
        <v>0.56256411071034162</v>
      </c>
      <c r="O300">
        <f t="shared" si="43"/>
        <v>0.56256411071034162</v>
      </c>
      <c r="P300">
        <f t="shared" si="44"/>
        <v>0.56256411071034162</v>
      </c>
    </row>
    <row r="301" spans="1:16" x14ac:dyDescent="0.2">
      <c r="A301" s="63"/>
      <c r="B301" t="s">
        <v>99</v>
      </c>
      <c r="C301" s="8">
        <f>Rate_Calculations_include_0hr!AG72</f>
        <v>0.15153138010968137</v>
      </c>
      <c r="D301" s="8">
        <f>Rate_Calculations_exclude_0hr!U72</f>
        <v>0.15153138010968137</v>
      </c>
      <c r="E301" s="8">
        <f>Rate_Calcs_nonneg_correction!U72</f>
        <v>0.15153138010968137</v>
      </c>
      <c r="F301" s="8">
        <f>Rate_Calcs_LinRegSlopes!Y72</f>
        <v>0.16844159661742528</v>
      </c>
      <c r="H301">
        <f t="shared" si="37"/>
        <v>1.6910216507743908E-2</v>
      </c>
      <c r="I301">
        <f t="shared" si="38"/>
        <v>1.6910216507743908E-2</v>
      </c>
      <c r="J301">
        <f t="shared" si="39"/>
        <v>1.6910216507743908E-2</v>
      </c>
      <c r="K301">
        <f t="shared" si="40"/>
        <v>1.6910216507743908E-2</v>
      </c>
      <c r="M301">
        <f t="shared" si="41"/>
        <v>0.11159547610207182</v>
      </c>
      <c r="N301">
        <f t="shared" si="42"/>
        <v>0.11159547610207182</v>
      </c>
      <c r="O301">
        <f t="shared" si="43"/>
        <v>0.11159547610207182</v>
      </c>
      <c r="P301">
        <f t="shared" si="44"/>
        <v>0.11159547610207182</v>
      </c>
    </row>
    <row r="302" spans="1:16" x14ac:dyDescent="0.2">
      <c r="A302" s="63"/>
      <c r="B302" t="s">
        <v>100</v>
      </c>
      <c r="C302" s="8">
        <f>Rate_Calculations_include_0hr!AG73</f>
        <v>0.19230016080546983</v>
      </c>
      <c r="D302" s="8">
        <f>Rate_Calculations_exclude_0hr!U73</f>
        <v>0.19230016080546983</v>
      </c>
      <c r="E302" s="8">
        <f>Rate_Calcs_nonneg_correction!U73</f>
        <v>0.19230016080546983</v>
      </c>
      <c r="F302" s="8">
        <f>Rate_Calcs_LinRegSlopes!Y73</f>
        <v>0.19423858073287828</v>
      </c>
      <c r="H302">
        <f t="shared" si="37"/>
        <v>1.9384199274084524E-3</v>
      </c>
      <c r="I302">
        <f t="shared" si="38"/>
        <v>1.9384199274084524E-3</v>
      </c>
      <c r="J302">
        <f t="shared" si="39"/>
        <v>1.9384199274084524E-3</v>
      </c>
      <c r="K302">
        <f t="shared" si="40"/>
        <v>1.9384199274084524E-3</v>
      </c>
      <c r="M302">
        <f t="shared" si="41"/>
        <v>1.0080178400731299E-2</v>
      </c>
      <c r="N302">
        <f t="shared" si="42"/>
        <v>1.0080178400731299E-2</v>
      </c>
      <c r="O302">
        <f t="shared" si="43"/>
        <v>1.0080178400731299E-2</v>
      </c>
      <c r="P302">
        <f t="shared" si="44"/>
        <v>1.0080178400731299E-2</v>
      </c>
    </row>
    <row r="303" spans="1:16" x14ac:dyDescent="0.2">
      <c r="A303" s="63"/>
      <c r="B303" t="s">
        <v>101</v>
      </c>
      <c r="C303" s="8">
        <f>Rate_Calculations_include_0hr!AG74</f>
        <v>0.12732219619809718</v>
      </c>
      <c r="D303" s="8">
        <f>Rate_Calculations_exclude_0hr!U74</f>
        <v>0.12732219619809718</v>
      </c>
      <c r="E303" s="8">
        <f>Rate_Calcs_nonneg_correction!U74</f>
        <v>0.12732219619809718</v>
      </c>
      <c r="F303" s="8">
        <f>Rate_Calcs_LinRegSlopes!Y74</f>
        <v>0.18117083831753739</v>
      </c>
      <c r="H303">
        <f t="shared" si="37"/>
        <v>5.384864211944021E-2</v>
      </c>
      <c r="I303">
        <f t="shared" si="38"/>
        <v>5.384864211944021E-2</v>
      </c>
      <c r="J303">
        <f t="shared" si="39"/>
        <v>5.384864211944021E-2</v>
      </c>
      <c r="K303">
        <f t="shared" si="40"/>
        <v>5.384864211944021E-2</v>
      </c>
      <c r="M303">
        <f t="shared" si="41"/>
        <v>0.42293208668548693</v>
      </c>
      <c r="N303">
        <f t="shared" si="42"/>
        <v>0.42293208668548693</v>
      </c>
      <c r="O303">
        <f t="shared" si="43"/>
        <v>0.42293208668548693</v>
      </c>
      <c r="P303">
        <f t="shared" si="44"/>
        <v>0.42293208668548693</v>
      </c>
    </row>
    <row r="305" spans="1:16" ht="17" thickBot="1" x14ac:dyDescent="0.25"/>
    <row r="306" spans="1:16" x14ac:dyDescent="0.2">
      <c r="B306" t="s">
        <v>3</v>
      </c>
      <c r="C306" s="40" t="str">
        <f>C2</f>
        <v>Include 0hr</v>
      </c>
      <c r="D306" s="40" t="str">
        <f t="shared" ref="D306:F306" si="45">D2</f>
        <v>Exclude 0hr</v>
      </c>
      <c r="E306" s="40" t="str">
        <f t="shared" si="45"/>
        <v>Nonnegative Correction</v>
      </c>
      <c r="F306" s="40" t="str">
        <f t="shared" si="45"/>
        <v>LinReg Slope</v>
      </c>
    </row>
    <row r="307" spans="1:16" x14ac:dyDescent="0.2">
      <c r="C307" s="41"/>
      <c r="D307" s="41"/>
      <c r="E307" s="41"/>
      <c r="F307" s="41"/>
    </row>
    <row r="308" spans="1:16" x14ac:dyDescent="0.2">
      <c r="A308" s="63" t="s">
        <v>239</v>
      </c>
      <c r="B308" t="s">
        <v>0</v>
      </c>
      <c r="C308" s="8">
        <f>Rate_Calculations_include_0hr!AO3</f>
        <v>2.0139135491458387E-2</v>
      </c>
      <c r="D308" s="8">
        <f>Rate_Calculations_exclude_0hr!Z3</f>
        <v>1.3740098186399909E-2</v>
      </c>
      <c r="E308" s="8">
        <f>Rate_Calcs_nonneg_correction!Z3</f>
        <v>2.6538172796516862E-2</v>
      </c>
      <c r="F308" s="8">
        <f>Rate_Calcs_LinRegSlopes!AE3</f>
        <v>2.1409415849782648E-2</v>
      </c>
      <c r="H308">
        <f t="shared" si="37"/>
        <v>1.2702803583242613E-3</v>
      </c>
      <c r="I308">
        <f t="shared" si="38"/>
        <v>1.2702803583242613E-3</v>
      </c>
      <c r="J308">
        <f t="shared" si="39"/>
        <v>7.6693176633827395E-3</v>
      </c>
      <c r="K308">
        <f t="shared" si="40"/>
        <v>5.1287569467342135E-3</v>
      </c>
      <c r="M308">
        <f t="shared" si="41"/>
        <v>6.3075217844530879E-2</v>
      </c>
      <c r="N308">
        <f t="shared" si="42"/>
        <v>6.3075217844530879E-2</v>
      </c>
      <c r="O308">
        <f t="shared" si="43"/>
        <v>0.55817051372849069</v>
      </c>
      <c r="P308">
        <f t="shared" si="44"/>
        <v>0.19325961082774182</v>
      </c>
    </row>
    <row r="309" spans="1:16" x14ac:dyDescent="0.2">
      <c r="A309" s="63"/>
      <c r="B309" t="s">
        <v>1</v>
      </c>
      <c r="C309" s="8">
        <f>Rate_Calculations_include_0hr!AO4</f>
        <v>1.4698771828595334E-2</v>
      </c>
      <c r="D309" s="8">
        <f>Rate_Calculations_exclude_0hr!Z4</f>
        <v>9.9792540060924424E-3</v>
      </c>
      <c r="E309" s="8">
        <f>Rate_Calcs_nonneg_correction!Z4</f>
        <v>1.9418289651098226E-2</v>
      </c>
      <c r="F309" s="8">
        <f>Rate_Calcs_LinRegSlopes!AE4</f>
        <v>1.5635648815692686E-2</v>
      </c>
      <c r="H309">
        <f t="shared" si="37"/>
        <v>9.3687698709735145E-4</v>
      </c>
      <c r="I309">
        <f t="shared" si="38"/>
        <v>9.3687698709735145E-4</v>
      </c>
      <c r="J309">
        <f t="shared" si="39"/>
        <v>5.6563948096002431E-3</v>
      </c>
      <c r="K309">
        <f t="shared" si="40"/>
        <v>3.7826408354055402E-3</v>
      </c>
      <c r="M309">
        <f t="shared" si="41"/>
        <v>6.3738453662824338E-2</v>
      </c>
      <c r="N309">
        <f t="shared" si="42"/>
        <v>6.3738453662824338E-2</v>
      </c>
      <c r="O309">
        <f t="shared" si="43"/>
        <v>0.56681539583489438</v>
      </c>
      <c r="P309">
        <f t="shared" si="44"/>
        <v>0.1947978376762759</v>
      </c>
    </row>
    <row r="310" spans="1:16" x14ac:dyDescent="0.2">
      <c r="A310" s="63"/>
      <c r="B310" t="s">
        <v>2</v>
      </c>
      <c r="C310" s="8">
        <f>Rate_Calculations_include_0hr!AO5</f>
        <v>1.519456513295211E-2</v>
      </c>
      <c r="D310" s="8">
        <f>Rate_Calculations_exclude_0hr!Z5</f>
        <v>9.554367395251737E-3</v>
      </c>
      <c r="E310" s="8">
        <f>Rate_Calcs_nonneg_correction!Z5</f>
        <v>2.083476287065248E-2</v>
      </c>
      <c r="F310" s="8">
        <f>Rate_Calcs_LinRegSlopes!AE5</f>
        <v>1.6314207363761119E-2</v>
      </c>
      <c r="H310">
        <f t="shared" si="37"/>
        <v>1.1196422308090096E-3</v>
      </c>
      <c r="I310">
        <f t="shared" si="38"/>
        <v>1.1196422308090096E-3</v>
      </c>
      <c r="J310">
        <f t="shared" si="39"/>
        <v>6.7598399685093822E-3</v>
      </c>
      <c r="K310">
        <f t="shared" si="40"/>
        <v>4.5205555068913612E-3</v>
      </c>
      <c r="M310">
        <f t="shared" si="41"/>
        <v>7.3687020392631503E-2</v>
      </c>
      <c r="N310">
        <f t="shared" si="42"/>
        <v>7.3687020392631503E-2</v>
      </c>
      <c r="O310">
        <f t="shared" si="43"/>
        <v>0.7075130868286309</v>
      </c>
      <c r="P310">
        <f t="shared" si="44"/>
        <v>0.21697177620672345</v>
      </c>
    </row>
    <row r="311" spans="1:16" x14ac:dyDescent="0.2">
      <c r="A311" s="63"/>
      <c r="B311" t="s">
        <v>33</v>
      </c>
      <c r="C311" s="8">
        <f>Rate_Calculations_include_0hr!AO6</f>
        <v>1.3189945675785606E-2</v>
      </c>
      <c r="D311" s="8">
        <f>Rate_Calculations_exclude_0hr!Z6</f>
        <v>-1.3119387027008174E-3</v>
      </c>
      <c r="E311" s="8">
        <f>Rate_Calcs_nonneg_correction!Z6</f>
        <v>2.7691830054272028E-2</v>
      </c>
      <c r="F311" s="8">
        <f>Rate_Calcs_LinRegSlopes!AE6</f>
        <v>1.6068731656626582E-2</v>
      </c>
      <c r="H311">
        <f t="shared" si="37"/>
        <v>2.8787859808409762E-3</v>
      </c>
      <c r="I311">
        <f t="shared" si="38"/>
        <v>2.8787859808409762E-3</v>
      </c>
      <c r="J311">
        <f t="shared" si="39"/>
        <v>1.7380670359327399E-2</v>
      </c>
      <c r="K311">
        <f t="shared" si="40"/>
        <v>1.1623098397645446E-2</v>
      </c>
      <c r="M311">
        <f t="shared" si="41"/>
        <v>-13.248081121127649</v>
      </c>
      <c r="N311">
        <f t="shared" si="42"/>
        <v>0.21825609078329375</v>
      </c>
      <c r="O311">
        <f t="shared" si="43"/>
        <v>-13.248081121127649</v>
      </c>
      <c r="P311">
        <f t="shared" si="44"/>
        <v>0.41973023721674713</v>
      </c>
    </row>
    <row r="312" spans="1:16" x14ac:dyDescent="0.2">
      <c r="A312" s="63"/>
      <c r="B312" t="s">
        <v>34</v>
      </c>
      <c r="C312" s="8">
        <f>Rate_Calculations_include_0hr!AO7</f>
        <v>9.6454961594540974E-3</v>
      </c>
      <c r="D312" s="8">
        <f>Rate_Calculations_exclude_0hr!Z7</f>
        <v>-2.9345446974146016E-3</v>
      </c>
      <c r="E312" s="8">
        <f>Rate_Calcs_nonneg_correction!Z7</f>
        <v>2.2225537016322801E-2</v>
      </c>
      <c r="F312" s="8">
        <f>Rate_Calcs_LinRegSlopes!AE7</f>
        <v>1.2142774741462773E-2</v>
      </c>
      <c r="H312">
        <f t="shared" si="37"/>
        <v>2.497278582008676E-3</v>
      </c>
      <c r="I312">
        <f t="shared" si="38"/>
        <v>2.497278582008676E-3</v>
      </c>
      <c r="J312">
        <f t="shared" si="39"/>
        <v>1.5077319438877374E-2</v>
      </c>
      <c r="K312">
        <f t="shared" si="40"/>
        <v>1.0082762274860027E-2</v>
      </c>
      <c r="M312">
        <f t="shared" si="41"/>
        <v>-5.1378735011808896</v>
      </c>
      <c r="N312">
        <f t="shared" si="42"/>
        <v>0.25890618177904218</v>
      </c>
      <c r="O312">
        <f t="shared" si="43"/>
        <v>-5.1378735011808896</v>
      </c>
      <c r="P312">
        <f t="shared" si="44"/>
        <v>0.45365663234391507</v>
      </c>
    </row>
    <row r="313" spans="1:16" x14ac:dyDescent="0.2">
      <c r="A313" s="63"/>
      <c r="B313" t="s">
        <v>35</v>
      </c>
      <c r="C313" s="8">
        <f>Rate_Calculations_include_0hr!AO8</f>
        <v>1.106932541506379E-2</v>
      </c>
      <c r="D313" s="8">
        <f>Rate_Calculations_exclude_0hr!Z8</f>
        <v>2.1340597211761151E-3</v>
      </c>
      <c r="E313" s="8">
        <f>Rate_Calcs_nonneg_correction!Z8</f>
        <v>2.0004591108951461E-2</v>
      </c>
      <c r="F313" s="8">
        <f>Rate_Calcs_LinRegSlopes!AE8</f>
        <v>1.2843075428738762E-2</v>
      </c>
      <c r="H313">
        <f t="shared" si="37"/>
        <v>1.7737500136749719E-3</v>
      </c>
      <c r="I313">
        <f t="shared" si="38"/>
        <v>1.7737500136749719E-3</v>
      </c>
      <c r="J313">
        <f t="shared" si="39"/>
        <v>1.0709015707562646E-2</v>
      </c>
      <c r="K313">
        <f t="shared" si="40"/>
        <v>7.1615156802126989E-3</v>
      </c>
      <c r="M313">
        <f t="shared" si="41"/>
        <v>0.16024011826964166</v>
      </c>
      <c r="N313">
        <f t="shared" si="42"/>
        <v>0.16024011826964166</v>
      </c>
      <c r="O313">
        <f t="shared" si="43"/>
        <v>5.0181424640078642</v>
      </c>
      <c r="P313">
        <f t="shared" si="44"/>
        <v>0.35799360462849616</v>
      </c>
    </row>
    <row r="314" spans="1:16" x14ac:dyDescent="0.2">
      <c r="A314" s="63"/>
      <c r="B314" t="s">
        <v>36</v>
      </c>
      <c r="C314" s="8">
        <f>Rate_Calculations_include_0hr!AO9</f>
        <v>1.257040519585636E-2</v>
      </c>
      <c r="D314" s="8">
        <f>Rate_Calculations_exclude_0hr!Z9</f>
        <v>2.5140810391712721E-2</v>
      </c>
      <c r="E314" s="8">
        <f>Rate_Calcs_nonneg_correction!Z9</f>
        <v>0</v>
      </c>
      <c r="F314" s="8">
        <f>Rate_Calcs_LinRegSlopes!AE9</f>
        <v>1.0075039400152865E-2</v>
      </c>
      <c r="H314">
        <f t="shared" si="37"/>
        <v>2.4953657957034955E-3</v>
      </c>
      <c r="I314">
        <f t="shared" si="38"/>
        <v>2.4953657957034955E-3</v>
      </c>
      <c r="J314">
        <f t="shared" si="39"/>
        <v>1.5065770991559856E-2</v>
      </c>
      <c r="K314">
        <f t="shared" si="40"/>
        <v>1.0075039400152865E-2</v>
      </c>
      <c r="M314" t="e">
        <f t="shared" si="41"/>
        <v>#DIV/0!</v>
      </c>
      <c r="N314">
        <f t="shared" si="42"/>
        <v>0.19851116625310172</v>
      </c>
      <c r="O314">
        <f t="shared" si="43"/>
        <v>0.59925558312655081</v>
      </c>
      <c r="P314" t="e">
        <f t="shared" si="44"/>
        <v>#DIV/0!</v>
      </c>
    </row>
    <row r="315" spans="1:16" x14ac:dyDescent="0.2">
      <c r="A315" s="63"/>
      <c r="B315" t="s">
        <v>37</v>
      </c>
      <c r="C315" s="8">
        <f>Rate_Calculations_include_0hr!AO10</f>
        <v>1.6178162057069619E-2</v>
      </c>
      <c r="D315" s="8">
        <f>Rate_Calculations_exclude_0hr!Z10</f>
        <v>3.2356324114139239E-2</v>
      </c>
      <c r="E315" s="8">
        <f>Rate_Calcs_nonneg_correction!Z10</f>
        <v>0</v>
      </c>
      <c r="F315" s="8">
        <f>Rate_Calcs_LinRegSlopes!AE10</f>
        <v>1.2966616239289051E-2</v>
      </c>
      <c r="H315">
        <f t="shared" si="37"/>
        <v>3.2115458177805686E-3</v>
      </c>
      <c r="I315">
        <f t="shared" si="38"/>
        <v>3.2115458177805686E-3</v>
      </c>
      <c r="J315">
        <f t="shared" si="39"/>
        <v>1.9389707874850188E-2</v>
      </c>
      <c r="K315">
        <f t="shared" si="40"/>
        <v>1.2966616239289051E-2</v>
      </c>
      <c r="M315" t="e">
        <f t="shared" si="41"/>
        <v>#DIV/0!</v>
      </c>
      <c r="N315">
        <f t="shared" si="42"/>
        <v>0.19851116625310167</v>
      </c>
      <c r="O315">
        <f t="shared" si="43"/>
        <v>0.59925558312655081</v>
      </c>
      <c r="P315" t="e">
        <f t="shared" si="44"/>
        <v>#DIV/0!</v>
      </c>
    </row>
    <row r="316" spans="1:16" x14ac:dyDescent="0.2">
      <c r="A316" s="63"/>
      <c r="B316" t="s">
        <v>38</v>
      </c>
      <c r="C316" s="8">
        <f>Rate_Calculations_include_0hr!AO11</f>
        <v>1.7190404181362466E-2</v>
      </c>
      <c r="D316" s="8">
        <f>Rate_Calculations_exclude_0hr!Z11</f>
        <v>3.4380808362724932E-2</v>
      </c>
      <c r="E316" s="8">
        <f>Rate_Calcs_nonneg_correction!Z11</f>
        <v>0</v>
      </c>
      <c r="F316" s="8">
        <f>Rate_Calcs_LinRegSlopes!AE11</f>
        <v>1.3777916998958008E-2</v>
      </c>
      <c r="H316">
        <f t="shared" si="37"/>
        <v>3.4124871824044584E-3</v>
      </c>
      <c r="I316">
        <f t="shared" si="38"/>
        <v>3.4124871824044584E-3</v>
      </c>
      <c r="J316">
        <f t="shared" si="39"/>
        <v>2.0602891363766924E-2</v>
      </c>
      <c r="K316">
        <f t="shared" si="40"/>
        <v>1.3777916998958008E-2</v>
      </c>
      <c r="M316" t="e">
        <f t="shared" si="41"/>
        <v>#DIV/0!</v>
      </c>
      <c r="N316">
        <f t="shared" si="42"/>
        <v>0.19851116625310167</v>
      </c>
      <c r="O316">
        <f t="shared" si="43"/>
        <v>0.59925558312655081</v>
      </c>
      <c r="P316" t="e">
        <f t="shared" si="44"/>
        <v>#DIV/0!</v>
      </c>
    </row>
    <row r="317" spans="1:16" x14ac:dyDescent="0.2">
      <c r="A317" s="63"/>
      <c r="B317" t="s">
        <v>39</v>
      </c>
      <c r="C317" s="8">
        <f>Rate_Calculations_include_0hr!AO12</f>
        <v>1.4224495975627039E-2</v>
      </c>
      <c r="D317" s="8">
        <f>Rate_Calculations_exclude_0hr!Z12</f>
        <v>2.8448991951254079E-2</v>
      </c>
      <c r="E317" s="8">
        <f>Rate_Calcs_nonneg_correction!Z12</f>
        <v>0</v>
      </c>
      <c r="F317" s="8">
        <f>Rate_Calcs_LinRegSlopes!AE12</f>
        <v>1.1400774690142765E-2</v>
      </c>
      <c r="H317">
        <f t="shared" si="37"/>
        <v>2.8237212854842746E-3</v>
      </c>
      <c r="I317">
        <f t="shared" si="38"/>
        <v>2.8237212854842746E-3</v>
      </c>
      <c r="J317">
        <f t="shared" si="39"/>
        <v>1.7048217261111314E-2</v>
      </c>
      <c r="K317">
        <f t="shared" si="40"/>
        <v>1.1400774690142765E-2</v>
      </c>
      <c r="M317" t="e">
        <f t="shared" si="41"/>
        <v>#DIV/0!</v>
      </c>
      <c r="N317">
        <f t="shared" si="42"/>
        <v>0.19851116625310167</v>
      </c>
      <c r="O317">
        <f t="shared" si="43"/>
        <v>0.59925558312655081</v>
      </c>
      <c r="P317" t="e">
        <f t="shared" si="44"/>
        <v>#DIV/0!</v>
      </c>
    </row>
    <row r="318" spans="1:16" x14ac:dyDescent="0.2">
      <c r="A318" s="63"/>
      <c r="B318" t="s">
        <v>40</v>
      </c>
      <c r="C318" s="8">
        <f>Rate_Calculations_include_0hr!AO13</f>
        <v>1.826387475449168E-2</v>
      </c>
      <c r="D318" s="8">
        <f>Rate_Calculations_exclude_0hr!Z13</f>
        <v>3.6527749508983361E-2</v>
      </c>
      <c r="E318" s="8">
        <f>Rate_Calcs_nonneg_correction!Z13</f>
        <v>0</v>
      </c>
      <c r="F318" s="8">
        <f>Rate_Calcs_LinRegSlopes!AE13</f>
        <v>1.4638291676676954E-2</v>
      </c>
      <c r="H318">
        <f t="shared" si="37"/>
        <v>3.6255830778147268E-3</v>
      </c>
      <c r="I318">
        <f t="shared" si="38"/>
        <v>3.6255830778147268E-3</v>
      </c>
      <c r="J318">
        <f t="shared" si="39"/>
        <v>2.1889457832306405E-2</v>
      </c>
      <c r="K318">
        <f t="shared" si="40"/>
        <v>1.4638291676676954E-2</v>
      </c>
      <c r="M318" t="e">
        <f t="shared" si="41"/>
        <v>#DIV/0!</v>
      </c>
      <c r="N318">
        <f t="shared" si="42"/>
        <v>0.19851116625310181</v>
      </c>
      <c r="O318">
        <f t="shared" si="43"/>
        <v>0.59925558312655081</v>
      </c>
      <c r="P318" t="e">
        <f t="shared" si="44"/>
        <v>#DIV/0!</v>
      </c>
    </row>
    <row r="319" spans="1:16" x14ac:dyDescent="0.2">
      <c r="A319" s="63"/>
      <c r="B319" t="s">
        <v>41</v>
      </c>
      <c r="C319" s="8">
        <f>Rate_Calculations_include_0hr!AO14</f>
        <v>1.2743651630787113E-2</v>
      </c>
      <c r="D319" s="8">
        <f>Rate_Calculations_exclude_0hr!Z14</f>
        <v>2.5487303261574227E-2</v>
      </c>
      <c r="E319" s="8">
        <f>Rate_Calcs_nonneg_correction!Z14</f>
        <v>0</v>
      </c>
      <c r="F319" s="8">
        <f>Rate_Calcs_LinRegSlopes!AE14</f>
        <v>1.0213894483236322E-2</v>
      </c>
      <c r="H319">
        <f t="shared" si="37"/>
        <v>2.5297571475507916E-3</v>
      </c>
      <c r="I319">
        <f t="shared" si="38"/>
        <v>2.5297571475507916E-3</v>
      </c>
      <c r="J319">
        <f t="shared" si="39"/>
        <v>1.5273408778337905E-2</v>
      </c>
      <c r="K319">
        <f t="shared" si="40"/>
        <v>1.0213894483236322E-2</v>
      </c>
      <c r="M319" t="e">
        <f t="shared" si="41"/>
        <v>#DIV/0!</v>
      </c>
      <c r="N319">
        <f t="shared" si="42"/>
        <v>0.19851116625310172</v>
      </c>
      <c r="O319">
        <f t="shared" si="43"/>
        <v>0.59925558312655081</v>
      </c>
      <c r="P319" t="e">
        <f t="shared" si="44"/>
        <v>#DIV/0!</v>
      </c>
    </row>
    <row r="320" spans="1:16" x14ac:dyDescent="0.2">
      <c r="A320" s="63"/>
      <c r="B320" t="s">
        <v>42</v>
      </c>
      <c r="C320" s="8">
        <f>Rate_Calculations_include_0hr!AO15</f>
        <v>0</v>
      </c>
      <c r="D320" s="8">
        <f>Rate_Calculations_exclude_0hr!Z15</f>
        <v>0</v>
      </c>
      <c r="E320" s="8">
        <f>Rate_Calcs_nonneg_correction!Z15</f>
        <v>0</v>
      </c>
      <c r="F320" s="8">
        <f>Rate_Calcs_LinRegSlopes!AE15</f>
        <v>0</v>
      </c>
      <c r="H320">
        <f t="shared" si="37"/>
        <v>0</v>
      </c>
      <c r="I320">
        <f t="shared" si="38"/>
        <v>0</v>
      </c>
      <c r="J320">
        <f t="shared" si="39"/>
        <v>0</v>
      </c>
      <c r="K320">
        <f t="shared" si="40"/>
        <v>0</v>
      </c>
      <c r="M320" t="e">
        <f t="shared" si="41"/>
        <v>#DIV/0!</v>
      </c>
      <c r="N320" t="e">
        <f t="shared" si="42"/>
        <v>#DIV/0!</v>
      </c>
      <c r="O320" t="e">
        <f t="shared" si="43"/>
        <v>#DIV/0!</v>
      </c>
      <c r="P320" t="e">
        <f t="shared" si="44"/>
        <v>#DIV/0!</v>
      </c>
    </row>
    <row r="321" spans="1:16" x14ac:dyDescent="0.2">
      <c r="A321" s="63"/>
      <c r="B321" t="s">
        <v>43</v>
      </c>
      <c r="C321" s="8">
        <f>Rate_Calculations_include_0hr!AO16</f>
        <v>0</v>
      </c>
      <c r="D321" s="8">
        <f>Rate_Calculations_exclude_0hr!Z16</f>
        <v>0</v>
      </c>
      <c r="E321" s="8">
        <f>Rate_Calcs_nonneg_correction!Z16</f>
        <v>0</v>
      </c>
      <c r="F321" s="8">
        <f>Rate_Calcs_LinRegSlopes!AE16</f>
        <v>0</v>
      </c>
      <c r="H321">
        <f t="shared" si="37"/>
        <v>0</v>
      </c>
      <c r="I321">
        <f t="shared" si="38"/>
        <v>0</v>
      </c>
      <c r="J321">
        <f t="shared" si="39"/>
        <v>0</v>
      </c>
      <c r="K321">
        <f t="shared" si="40"/>
        <v>0</v>
      </c>
      <c r="M321" t="e">
        <f t="shared" si="41"/>
        <v>#DIV/0!</v>
      </c>
      <c r="N321" t="e">
        <f t="shared" si="42"/>
        <v>#DIV/0!</v>
      </c>
      <c r="O321" t="e">
        <f t="shared" si="43"/>
        <v>#DIV/0!</v>
      </c>
      <c r="P321" t="e">
        <f t="shared" si="44"/>
        <v>#DIV/0!</v>
      </c>
    </row>
    <row r="322" spans="1:16" x14ac:dyDescent="0.2">
      <c r="A322" s="63"/>
      <c r="B322" t="s">
        <v>44</v>
      </c>
      <c r="C322" s="8">
        <f>Rate_Calculations_include_0hr!AO17</f>
        <v>9.9402616221607384E-3</v>
      </c>
      <c r="D322" s="8">
        <f>Rate_Calculations_exclude_0hr!Z17</f>
        <v>1.9880523244321477E-2</v>
      </c>
      <c r="E322" s="8">
        <f>Rate_Calcs_nonneg_correction!Z17</f>
        <v>0</v>
      </c>
      <c r="F322" s="8">
        <f>Rate_Calcs_LinRegSlopes!AE17</f>
        <v>7.9670086946846616E-3</v>
      </c>
      <c r="H322">
        <f t="shared" si="37"/>
        <v>1.9732529274760768E-3</v>
      </c>
      <c r="I322">
        <f t="shared" si="38"/>
        <v>1.9732529274760768E-3</v>
      </c>
      <c r="J322">
        <f t="shared" si="39"/>
        <v>1.1913514549636815E-2</v>
      </c>
      <c r="K322">
        <f t="shared" si="40"/>
        <v>7.9670086946846616E-3</v>
      </c>
      <c r="M322" t="e">
        <f t="shared" si="41"/>
        <v>#DIV/0!</v>
      </c>
      <c r="N322">
        <f t="shared" si="42"/>
        <v>0.19851116625310172</v>
      </c>
      <c r="O322">
        <f t="shared" si="43"/>
        <v>0.59925558312655081</v>
      </c>
      <c r="P322" t="e">
        <f t="shared" si="44"/>
        <v>#DIV/0!</v>
      </c>
    </row>
    <row r="323" spans="1:16" x14ac:dyDescent="0.2">
      <c r="A323" s="63"/>
      <c r="B323" t="s">
        <v>45</v>
      </c>
      <c r="C323" s="8">
        <f>Rate_Calculations_include_0hr!AO18</f>
        <v>1.2594796049984871E-2</v>
      </c>
      <c r="D323" s="8">
        <f>Rate_Calculations_exclude_0hr!Z18</f>
        <v>1.0887329959125037E-3</v>
      </c>
      <c r="E323" s="8">
        <f>Rate_Calcs_nonneg_correction!Z18</f>
        <v>2.4100859104057241E-2</v>
      </c>
      <c r="F323" s="8">
        <f>Rate_Calcs_LinRegSlopes!AE18</f>
        <v>1.4878878045830502E-2</v>
      </c>
      <c r="H323">
        <f t="shared" si="37"/>
        <v>2.284081995845632E-3</v>
      </c>
      <c r="I323">
        <f t="shared" si="38"/>
        <v>2.284081995845632E-3</v>
      </c>
      <c r="J323">
        <f t="shared" si="39"/>
        <v>1.3790145049917999E-2</v>
      </c>
      <c r="K323">
        <f t="shared" si="40"/>
        <v>9.2219810582267383E-3</v>
      </c>
      <c r="M323">
        <f t="shared" si="41"/>
        <v>0.18135124910167766</v>
      </c>
      <c r="N323">
        <f t="shared" si="42"/>
        <v>0.18135124910167766</v>
      </c>
      <c r="O323">
        <f t="shared" si="43"/>
        <v>12.666232310117518</v>
      </c>
      <c r="P323">
        <f t="shared" si="44"/>
        <v>0.38264117550375087</v>
      </c>
    </row>
    <row r="324" spans="1:16" x14ac:dyDescent="0.2">
      <c r="A324" s="63"/>
      <c r="B324" t="s">
        <v>46</v>
      </c>
      <c r="C324" s="8">
        <f>Rate_Calculations_include_0hr!AO19</f>
        <v>1.5697218634601193E-2</v>
      </c>
      <c r="D324" s="8">
        <f>Rate_Calculations_exclude_0hr!Z19</f>
        <v>1.3127267146085192E-2</v>
      </c>
      <c r="E324" s="8">
        <f>Rate_Calcs_nonneg_correction!Z19</f>
        <v>1.8267170123117196E-2</v>
      </c>
      <c r="F324" s="8">
        <f>Rate_Calcs_LinRegSlopes!AE19</f>
        <v>1.6207382701800398E-2</v>
      </c>
      <c r="H324">
        <f t="shared" si="37"/>
        <v>5.1016406719920498E-4</v>
      </c>
      <c r="I324">
        <f t="shared" si="38"/>
        <v>5.1016406719920498E-4</v>
      </c>
      <c r="J324">
        <f t="shared" si="39"/>
        <v>3.0801155557152061E-3</v>
      </c>
      <c r="K324">
        <f t="shared" si="40"/>
        <v>2.0597874213167978E-3</v>
      </c>
      <c r="M324">
        <f t="shared" si="41"/>
        <v>3.2500284227083155E-2</v>
      </c>
      <c r="N324">
        <f t="shared" si="42"/>
        <v>3.2500284227083155E-2</v>
      </c>
      <c r="O324">
        <f t="shared" si="43"/>
        <v>0.23463494125917569</v>
      </c>
      <c r="P324">
        <f t="shared" si="44"/>
        <v>0.1127589773037766</v>
      </c>
    </row>
    <row r="325" spans="1:16" x14ac:dyDescent="0.2">
      <c r="A325" s="63"/>
      <c r="B325" t="s">
        <v>47</v>
      </c>
      <c r="C325" s="8">
        <f>Rate_Calculations_include_0hr!AO20</f>
        <v>9.7076538375051105E-3</v>
      </c>
      <c r="D325" s="8">
        <f>Rate_Calculations_exclude_0hr!Z20</f>
        <v>-1.6020494035807399E-3</v>
      </c>
      <c r="E325" s="8">
        <f>Rate_Calcs_nonneg_correction!Z20</f>
        <v>2.1017357078590961E-2</v>
      </c>
      <c r="F325" s="8">
        <f>Rate_Calcs_LinRegSlopes!AE20</f>
        <v>1.1952756217869545E-2</v>
      </c>
      <c r="H325">
        <f t="shared" ref="H325:H379" si="46">MIN(I325:K325)</f>
        <v>2.2451023803644349E-3</v>
      </c>
      <c r="I325">
        <f t="shared" ref="I325:I379" si="47">ABS($F325-C325)</f>
        <v>2.2451023803644349E-3</v>
      </c>
      <c r="J325">
        <f t="shared" ref="J325:J379" si="48">ABS($F325-D325)</f>
        <v>1.3554805621450285E-2</v>
      </c>
      <c r="K325">
        <f t="shared" ref="K325:K379" si="49">ABS($F325-E325)</f>
        <v>9.0646008607214151E-3</v>
      </c>
      <c r="M325">
        <f t="shared" ref="M325:M379" si="50">MIN(N325:P325)</f>
        <v>-8.4609161185378827</v>
      </c>
      <c r="N325">
        <f t="shared" ref="N325:N379" si="51">ABS($F325-C325)/C325</f>
        <v>0.23127136772126924</v>
      </c>
      <c r="O325">
        <f t="shared" ref="O325:O379" si="52">ABS($F325-D325)/D325</f>
        <v>-8.4609161185378827</v>
      </c>
      <c r="P325">
        <f t="shared" ref="P325:P379" si="53">ABS($F325-E325)/E325</f>
        <v>0.43129118598622207</v>
      </c>
    </row>
    <row r="326" spans="1:16" x14ac:dyDescent="0.2">
      <c r="A326" s="63"/>
      <c r="B326" t="s">
        <v>48</v>
      </c>
      <c r="C326" s="8">
        <f>Rate_Calculations_include_0hr!AO21</f>
        <v>1.8140412214845875E-2</v>
      </c>
      <c r="D326" s="8">
        <f>Rate_Calculations_exclude_0hr!Z21</f>
        <v>3.6280824429691751E-2</v>
      </c>
      <c r="E326" s="8">
        <f>Rate_Calcs_nonneg_correction!Z21</f>
        <v>0</v>
      </c>
      <c r="F326" s="8">
        <f>Rate_Calcs_LinRegSlopes!AE21</f>
        <v>1.4539337829764807E-2</v>
      </c>
      <c r="H326">
        <f t="shared" si="46"/>
        <v>3.6010743850810687E-3</v>
      </c>
      <c r="I326">
        <f t="shared" si="47"/>
        <v>3.6010743850810687E-3</v>
      </c>
      <c r="J326">
        <f t="shared" si="48"/>
        <v>2.1741486599926946E-2</v>
      </c>
      <c r="K326">
        <f t="shared" si="49"/>
        <v>1.4539337829764807E-2</v>
      </c>
      <c r="M326" t="e">
        <f t="shared" si="50"/>
        <v>#DIV/0!</v>
      </c>
      <c r="N326">
        <f t="shared" si="51"/>
        <v>0.19851116625310183</v>
      </c>
      <c r="O326">
        <f t="shared" si="52"/>
        <v>0.59925558312655092</v>
      </c>
      <c r="P326" t="e">
        <f t="shared" si="53"/>
        <v>#DIV/0!</v>
      </c>
    </row>
    <row r="327" spans="1:16" x14ac:dyDescent="0.2">
      <c r="A327" s="63"/>
      <c r="B327" t="s">
        <v>49</v>
      </c>
      <c r="C327" s="8">
        <f>Rate_Calculations_include_0hr!AO22</f>
        <v>0</v>
      </c>
      <c r="D327" s="8">
        <f>Rate_Calculations_exclude_0hr!Z22</f>
        <v>0</v>
      </c>
      <c r="E327" s="8">
        <f>Rate_Calcs_nonneg_correction!Z22</f>
        <v>0</v>
      </c>
      <c r="F327" s="8">
        <f>Rate_Calcs_LinRegSlopes!AE22</f>
        <v>0</v>
      </c>
      <c r="H327">
        <f t="shared" si="46"/>
        <v>0</v>
      </c>
      <c r="I327">
        <f t="shared" si="47"/>
        <v>0</v>
      </c>
      <c r="J327">
        <f t="shared" si="48"/>
        <v>0</v>
      </c>
      <c r="K327">
        <f t="shared" si="49"/>
        <v>0</v>
      </c>
      <c r="M327" t="e">
        <f t="shared" si="50"/>
        <v>#DIV/0!</v>
      </c>
      <c r="N327" t="e">
        <f t="shared" si="51"/>
        <v>#DIV/0!</v>
      </c>
      <c r="O327" t="e">
        <f t="shared" si="52"/>
        <v>#DIV/0!</v>
      </c>
      <c r="P327" t="e">
        <f t="shared" si="53"/>
        <v>#DIV/0!</v>
      </c>
    </row>
    <row r="328" spans="1:16" x14ac:dyDescent="0.2">
      <c r="A328" s="63"/>
      <c r="B328" t="s">
        <v>50</v>
      </c>
      <c r="C328" s="8">
        <f>Rate_Calculations_include_0hr!AO23</f>
        <v>0</v>
      </c>
      <c r="D328" s="8">
        <f>Rate_Calculations_exclude_0hr!Z23</f>
        <v>0</v>
      </c>
      <c r="E328" s="8">
        <f>Rate_Calcs_nonneg_correction!Z23</f>
        <v>0</v>
      </c>
      <c r="F328" s="8">
        <f>Rate_Calcs_LinRegSlopes!AE23</f>
        <v>0</v>
      </c>
      <c r="H328">
        <f t="shared" si="46"/>
        <v>0</v>
      </c>
      <c r="I328">
        <f t="shared" si="47"/>
        <v>0</v>
      </c>
      <c r="J328">
        <f t="shared" si="48"/>
        <v>0</v>
      </c>
      <c r="K328">
        <f t="shared" si="49"/>
        <v>0</v>
      </c>
      <c r="M328" t="e">
        <f t="shared" si="50"/>
        <v>#DIV/0!</v>
      </c>
      <c r="N328" t="e">
        <f t="shared" si="51"/>
        <v>#DIV/0!</v>
      </c>
      <c r="O328" t="e">
        <f t="shared" si="52"/>
        <v>#DIV/0!</v>
      </c>
      <c r="P328" t="e">
        <f t="shared" si="53"/>
        <v>#DIV/0!</v>
      </c>
    </row>
    <row r="329" spans="1:16" x14ac:dyDescent="0.2">
      <c r="A329" s="63"/>
      <c r="B329" t="s">
        <v>51</v>
      </c>
      <c r="C329" s="8">
        <f>Rate_Calculations_include_0hr!AO24</f>
        <v>0</v>
      </c>
      <c r="D329" s="8">
        <f>Rate_Calculations_exclude_0hr!Z24</f>
        <v>0</v>
      </c>
      <c r="E329" s="8">
        <f>Rate_Calcs_nonneg_correction!Z24</f>
        <v>0</v>
      </c>
      <c r="F329" s="8">
        <f>Rate_Calcs_LinRegSlopes!AE24</f>
        <v>0</v>
      </c>
      <c r="H329">
        <f t="shared" si="46"/>
        <v>0</v>
      </c>
      <c r="I329">
        <f t="shared" si="47"/>
        <v>0</v>
      </c>
      <c r="J329">
        <f t="shared" si="48"/>
        <v>0</v>
      </c>
      <c r="K329">
        <f t="shared" si="49"/>
        <v>0</v>
      </c>
      <c r="M329" t="e">
        <f t="shared" si="50"/>
        <v>#DIV/0!</v>
      </c>
      <c r="N329" t="e">
        <f t="shared" si="51"/>
        <v>#DIV/0!</v>
      </c>
      <c r="O329" t="e">
        <f t="shared" si="52"/>
        <v>#DIV/0!</v>
      </c>
      <c r="P329" t="e">
        <f t="shared" si="53"/>
        <v>#DIV/0!</v>
      </c>
    </row>
    <row r="330" spans="1:16" x14ac:dyDescent="0.2">
      <c r="A330" s="63"/>
      <c r="B330" t="s">
        <v>52</v>
      </c>
      <c r="C330" s="8">
        <f>Rate_Calculations_include_0hr!AO25</f>
        <v>0</v>
      </c>
      <c r="D330" s="8">
        <f>Rate_Calculations_exclude_0hr!Z25</f>
        <v>0</v>
      </c>
      <c r="E330" s="8">
        <f>Rate_Calcs_nonneg_correction!Z25</f>
        <v>0</v>
      </c>
      <c r="F330" s="8">
        <f>Rate_Calcs_LinRegSlopes!AE25</f>
        <v>0</v>
      </c>
      <c r="H330">
        <f t="shared" si="46"/>
        <v>0</v>
      </c>
      <c r="I330">
        <f t="shared" si="47"/>
        <v>0</v>
      </c>
      <c r="J330">
        <f t="shared" si="48"/>
        <v>0</v>
      </c>
      <c r="K330">
        <f t="shared" si="49"/>
        <v>0</v>
      </c>
      <c r="M330" t="e">
        <f t="shared" si="50"/>
        <v>#DIV/0!</v>
      </c>
      <c r="N330" t="e">
        <f t="shared" si="51"/>
        <v>#DIV/0!</v>
      </c>
      <c r="O330" t="e">
        <f t="shared" si="52"/>
        <v>#DIV/0!</v>
      </c>
      <c r="P330" t="e">
        <f t="shared" si="53"/>
        <v>#DIV/0!</v>
      </c>
    </row>
    <row r="331" spans="1:16" x14ac:dyDescent="0.2">
      <c r="A331" s="63"/>
      <c r="B331" t="s">
        <v>53</v>
      </c>
      <c r="C331" s="8">
        <f>Rate_Calculations_include_0hr!AO26</f>
        <v>0</v>
      </c>
      <c r="D331" s="8">
        <f>Rate_Calculations_exclude_0hr!Z26</f>
        <v>0</v>
      </c>
      <c r="E331" s="8">
        <f>Rate_Calcs_nonneg_correction!Z26</f>
        <v>0</v>
      </c>
      <c r="F331" s="8">
        <f>Rate_Calcs_LinRegSlopes!AE26</f>
        <v>0</v>
      </c>
      <c r="H331">
        <f t="shared" si="46"/>
        <v>0</v>
      </c>
      <c r="I331">
        <f t="shared" si="47"/>
        <v>0</v>
      </c>
      <c r="J331">
        <f t="shared" si="48"/>
        <v>0</v>
      </c>
      <c r="K331">
        <f t="shared" si="49"/>
        <v>0</v>
      </c>
      <c r="M331" t="e">
        <f t="shared" si="50"/>
        <v>#DIV/0!</v>
      </c>
      <c r="N331" t="e">
        <f t="shared" si="51"/>
        <v>#DIV/0!</v>
      </c>
      <c r="O331" t="e">
        <f t="shared" si="52"/>
        <v>#DIV/0!</v>
      </c>
      <c r="P331" t="e">
        <f t="shared" si="53"/>
        <v>#DIV/0!</v>
      </c>
    </row>
    <row r="332" spans="1:16" x14ac:dyDescent="0.2">
      <c r="A332" s="63"/>
      <c r="B332" t="s">
        <v>54</v>
      </c>
      <c r="C332" s="8">
        <f>Rate_Calculations_include_0hr!AO27</f>
        <v>0</v>
      </c>
      <c r="D332" s="8">
        <f>Rate_Calculations_exclude_0hr!Z27</f>
        <v>0</v>
      </c>
      <c r="E332" s="8">
        <f>Rate_Calcs_nonneg_correction!Z27</f>
        <v>0</v>
      </c>
      <c r="F332" s="8">
        <f>Rate_Calcs_LinRegSlopes!AE27</f>
        <v>0</v>
      </c>
      <c r="H332">
        <f t="shared" si="46"/>
        <v>0</v>
      </c>
      <c r="I332">
        <f t="shared" si="47"/>
        <v>0</v>
      </c>
      <c r="J332">
        <f t="shared" si="48"/>
        <v>0</v>
      </c>
      <c r="K332">
        <f t="shared" si="49"/>
        <v>0</v>
      </c>
      <c r="M332" t="e">
        <f t="shared" si="50"/>
        <v>#DIV/0!</v>
      </c>
      <c r="N332" t="e">
        <f t="shared" si="51"/>
        <v>#DIV/0!</v>
      </c>
      <c r="O332" t="e">
        <f t="shared" si="52"/>
        <v>#DIV/0!</v>
      </c>
      <c r="P332" t="e">
        <f t="shared" si="53"/>
        <v>#DIV/0!</v>
      </c>
    </row>
    <row r="333" spans="1:16" x14ac:dyDescent="0.2">
      <c r="A333" s="63"/>
      <c r="B333" t="s">
        <v>55</v>
      </c>
      <c r="C333" s="8">
        <f>Rate_Calculations_include_0hr!AO28</f>
        <v>0</v>
      </c>
      <c r="D333" s="8">
        <f>Rate_Calculations_exclude_0hr!Z28</f>
        <v>0</v>
      </c>
      <c r="E333" s="8">
        <f>Rate_Calcs_nonneg_correction!Z28</f>
        <v>0</v>
      </c>
      <c r="F333" s="8">
        <f>Rate_Calcs_LinRegSlopes!AE28</f>
        <v>0</v>
      </c>
      <c r="H333">
        <f t="shared" si="46"/>
        <v>0</v>
      </c>
      <c r="I333">
        <f t="shared" si="47"/>
        <v>0</v>
      </c>
      <c r="J333">
        <f t="shared" si="48"/>
        <v>0</v>
      </c>
      <c r="K333">
        <f t="shared" si="49"/>
        <v>0</v>
      </c>
      <c r="M333" t="e">
        <f t="shared" si="50"/>
        <v>#DIV/0!</v>
      </c>
      <c r="N333" t="e">
        <f t="shared" si="51"/>
        <v>#DIV/0!</v>
      </c>
      <c r="O333" t="e">
        <f t="shared" si="52"/>
        <v>#DIV/0!</v>
      </c>
      <c r="P333" t="e">
        <f t="shared" si="53"/>
        <v>#DIV/0!</v>
      </c>
    </row>
    <row r="334" spans="1:16" x14ac:dyDescent="0.2">
      <c r="A334" s="63"/>
      <c r="B334" t="s">
        <v>56</v>
      </c>
      <c r="C334" s="8">
        <f>Rate_Calculations_include_0hr!AO29</f>
        <v>0</v>
      </c>
      <c r="D334" s="8">
        <f>Rate_Calculations_exclude_0hr!Z29</f>
        <v>0</v>
      </c>
      <c r="E334" s="8">
        <f>Rate_Calcs_nonneg_correction!Z29</f>
        <v>0</v>
      </c>
      <c r="F334" s="8">
        <f>Rate_Calcs_LinRegSlopes!AE29</f>
        <v>0</v>
      </c>
      <c r="H334">
        <f t="shared" si="46"/>
        <v>0</v>
      </c>
      <c r="I334">
        <f t="shared" si="47"/>
        <v>0</v>
      </c>
      <c r="J334">
        <f t="shared" si="48"/>
        <v>0</v>
      </c>
      <c r="K334">
        <f t="shared" si="49"/>
        <v>0</v>
      </c>
      <c r="M334" t="e">
        <f t="shared" si="50"/>
        <v>#DIV/0!</v>
      </c>
      <c r="N334" t="e">
        <f t="shared" si="51"/>
        <v>#DIV/0!</v>
      </c>
      <c r="O334" t="e">
        <f t="shared" si="52"/>
        <v>#DIV/0!</v>
      </c>
      <c r="P334" t="e">
        <f t="shared" si="53"/>
        <v>#DIV/0!</v>
      </c>
    </row>
    <row r="335" spans="1:16" x14ac:dyDescent="0.2">
      <c r="A335" s="63"/>
      <c r="B335" t="s">
        <v>57</v>
      </c>
      <c r="C335" s="8">
        <f>Rate_Calculations_include_0hr!AO30</f>
        <v>0</v>
      </c>
      <c r="D335" s="8">
        <f>Rate_Calculations_exclude_0hr!Z30</f>
        <v>0</v>
      </c>
      <c r="E335" s="8">
        <f>Rate_Calcs_nonneg_correction!Z30</f>
        <v>0</v>
      </c>
      <c r="F335" s="8">
        <f>Rate_Calcs_LinRegSlopes!AE30</f>
        <v>0</v>
      </c>
      <c r="H335">
        <f t="shared" si="46"/>
        <v>0</v>
      </c>
      <c r="I335">
        <f t="shared" si="47"/>
        <v>0</v>
      </c>
      <c r="J335">
        <f t="shared" si="48"/>
        <v>0</v>
      </c>
      <c r="K335">
        <f t="shared" si="49"/>
        <v>0</v>
      </c>
      <c r="M335" t="e">
        <f t="shared" si="50"/>
        <v>#DIV/0!</v>
      </c>
      <c r="N335" t="e">
        <f t="shared" si="51"/>
        <v>#DIV/0!</v>
      </c>
      <c r="O335" t="e">
        <f t="shared" si="52"/>
        <v>#DIV/0!</v>
      </c>
      <c r="P335" t="e">
        <f t="shared" si="53"/>
        <v>#DIV/0!</v>
      </c>
    </row>
    <row r="336" spans="1:16" x14ac:dyDescent="0.2">
      <c r="A336" s="63"/>
      <c r="B336" t="s">
        <v>58</v>
      </c>
      <c r="C336" s="8">
        <f>Rate_Calculations_include_0hr!AO31</f>
        <v>0</v>
      </c>
      <c r="D336" s="8">
        <f>Rate_Calculations_exclude_0hr!Z31</f>
        <v>0</v>
      </c>
      <c r="E336" s="8">
        <f>Rate_Calcs_nonneg_correction!Z31</f>
        <v>0</v>
      </c>
      <c r="F336" s="8">
        <f>Rate_Calcs_LinRegSlopes!AE31</f>
        <v>0</v>
      </c>
      <c r="H336">
        <f t="shared" si="46"/>
        <v>0</v>
      </c>
      <c r="I336">
        <f t="shared" si="47"/>
        <v>0</v>
      </c>
      <c r="J336">
        <f t="shared" si="48"/>
        <v>0</v>
      </c>
      <c r="K336">
        <f t="shared" si="49"/>
        <v>0</v>
      </c>
      <c r="M336" t="e">
        <f t="shared" si="50"/>
        <v>#DIV/0!</v>
      </c>
      <c r="N336" t="e">
        <f t="shared" si="51"/>
        <v>#DIV/0!</v>
      </c>
      <c r="O336" t="e">
        <f t="shared" si="52"/>
        <v>#DIV/0!</v>
      </c>
      <c r="P336" t="e">
        <f t="shared" si="53"/>
        <v>#DIV/0!</v>
      </c>
    </row>
    <row r="337" spans="1:16" x14ac:dyDescent="0.2">
      <c r="A337" s="63"/>
      <c r="B337" t="s">
        <v>59</v>
      </c>
      <c r="C337" s="8">
        <f>Rate_Calculations_include_0hr!AO32</f>
        <v>0</v>
      </c>
      <c r="D337" s="8">
        <f>Rate_Calculations_exclude_0hr!Z32</f>
        <v>0</v>
      </c>
      <c r="E337" s="8">
        <f>Rate_Calcs_nonneg_correction!Z32</f>
        <v>0</v>
      </c>
      <c r="F337" s="8">
        <f>Rate_Calcs_LinRegSlopes!AE32</f>
        <v>0</v>
      </c>
      <c r="H337">
        <f t="shared" si="46"/>
        <v>0</v>
      </c>
      <c r="I337">
        <f t="shared" si="47"/>
        <v>0</v>
      </c>
      <c r="J337">
        <f t="shared" si="48"/>
        <v>0</v>
      </c>
      <c r="K337">
        <f t="shared" si="49"/>
        <v>0</v>
      </c>
      <c r="M337" t="e">
        <f t="shared" si="50"/>
        <v>#DIV/0!</v>
      </c>
      <c r="N337" t="e">
        <f t="shared" si="51"/>
        <v>#DIV/0!</v>
      </c>
      <c r="O337" t="e">
        <f t="shared" si="52"/>
        <v>#DIV/0!</v>
      </c>
      <c r="P337" t="e">
        <f t="shared" si="53"/>
        <v>#DIV/0!</v>
      </c>
    </row>
    <row r="338" spans="1:16" x14ac:dyDescent="0.2">
      <c r="A338" s="63"/>
      <c r="B338" t="s">
        <v>60</v>
      </c>
      <c r="C338" s="8">
        <f>Rate_Calculations_include_0hr!AO33</f>
        <v>-2.3229115279020684E-3</v>
      </c>
      <c r="D338" s="8">
        <f>Rate_Calculations_exclude_0hr!Z33</f>
        <v>-1.7808988380582522E-2</v>
      </c>
      <c r="E338" s="8">
        <f>Rate_Calcs_nonneg_correction!Z33</f>
        <v>1.3163165324778387E-2</v>
      </c>
      <c r="F338" s="8">
        <f>Rate_Calcs_LinRegSlopes!AE33</f>
        <v>7.5124764880869191E-4</v>
      </c>
      <c r="H338">
        <f t="shared" si="46"/>
        <v>3.0741591767107605E-3</v>
      </c>
      <c r="I338">
        <f t="shared" si="47"/>
        <v>3.0741591767107605E-3</v>
      </c>
      <c r="J338">
        <f t="shared" si="48"/>
        <v>1.8560236029391212E-2</v>
      </c>
      <c r="K338">
        <f t="shared" si="49"/>
        <v>1.2411917675969695E-2</v>
      </c>
      <c r="M338">
        <f t="shared" si="50"/>
        <v>-1.3234077750206783</v>
      </c>
      <c r="N338">
        <f t="shared" si="51"/>
        <v>-1.3234077750206783</v>
      </c>
      <c r="O338">
        <f t="shared" si="52"/>
        <v>-1.042183622828784</v>
      </c>
      <c r="P338">
        <f t="shared" si="53"/>
        <v>0.94292803970223327</v>
      </c>
    </row>
    <row r="339" spans="1:16" x14ac:dyDescent="0.2">
      <c r="A339" s="63"/>
      <c r="B339" t="s">
        <v>61</v>
      </c>
      <c r="C339" s="8">
        <f>Rate_Calculations_include_0hr!AO34</f>
        <v>-2.6762554481609057E-3</v>
      </c>
      <c r="D339" s="8">
        <f>Rate_Calculations_exclude_0hr!Z34</f>
        <v>-2.0517958435900284E-2</v>
      </c>
      <c r="E339" s="8">
        <f>Rate_Calcs_nonneg_correction!Z34</f>
        <v>1.5165447539578469E-2</v>
      </c>
      <c r="F339" s="8">
        <f>Rate_Calcs_LinRegSlopes!AE34</f>
        <v>8.65521819876687E-4</v>
      </c>
      <c r="H339">
        <f t="shared" si="46"/>
        <v>3.5417772680375928E-3</v>
      </c>
      <c r="I339">
        <f t="shared" si="47"/>
        <v>3.5417772680375928E-3</v>
      </c>
      <c r="J339">
        <f t="shared" si="48"/>
        <v>2.1383480255776972E-2</v>
      </c>
      <c r="K339">
        <f t="shared" si="49"/>
        <v>1.4299925719701782E-2</v>
      </c>
      <c r="M339">
        <f t="shared" si="50"/>
        <v>-1.3234077750206785</v>
      </c>
      <c r="N339">
        <f t="shared" si="51"/>
        <v>-1.3234077750206785</v>
      </c>
      <c r="O339">
        <f t="shared" si="52"/>
        <v>-1.0421836228287842</v>
      </c>
      <c r="P339">
        <f t="shared" si="53"/>
        <v>0.94292803970223327</v>
      </c>
    </row>
    <row r="340" spans="1:16" x14ac:dyDescent="0.2">
      <c r="A340" s="63"/>
      <c r="B340" t="s">
        <v>62</v>
      </c>
      <c r="C340" s="8">
        <f>Rate_Calculations_include_0hr!AO35</f>
        <v>-2.3620944576523768E-3</v>
      </c>
      <c r="D340" s="8">
        <f>Rate_Calculations_exclude_0hr!Z35</f>
        <v>-1.8109390842001558E-2</v>
      </c>
      <c r="E340" s="8">
        <f>Rate_Calcs_nonneg_correction!Z35</f>
        <v>1.3385201926696804E-2</v>
      </c>
      <c r="F340" s="8">
        <f>Rate_Calcs_LinRegSlopes!AE35</f>
        <v>7.6391971293803072E-4</v>
      </c>
      <c r="H340">
        <f t="shared" si="46"/>
        <v>3.1260141705904076E-3</v>
      </c>
      <c r="I340">
        <f t="shared" si="47"/>
        <v>3.1260141705904076E-3</v>
      </c>
      <c r="J340">
        <f t="shared" si="48"/>
        <v>1.8873310554939588E-2</v>
      </c>
      <c r="K340">
        <f t="shared" si="49"/>
        <v>1.2621282213758772E-2</v>
      </c>
      <c r="M340">
        <f t="shared" si="50"/>
        <v>-1.3234077750206781</v>
      </c>
      <c r="N340">
        <f t="shared" si="51"/>
        <v>-1.3234077750206781</v>
      </c>
      <c r="O340">
        <f t="shared" si="52"/>
        <v>-1.042183622828784</v>
      </c>
      <c r="P340">
        <f t="shared" si="53"/>
        <v>0.94292803970223316</v>
      </c>
    </row>
    <row r="341" spans="1:16" x14ac:dyDescent="0.2">
      <c r="A341" s="63"/>
      <c r="B341" t="s">
        <v>63</v>
      </c>
      <c r="C341" s="8">
        <f>Rate_Calculations_include_0hr!AO36</f>
        <v>-2.0475925825149564E-3</v>
      </c>
      <c r="D341" s="8">
        <f>Rate_Calculations_exclude_0hr!Z36</f>
        <v>-1.5698209799281326E-2</v>
      </c>
      <c r="E341" s="8">
        <f>Rate_Calcs_nonneg_correction!Z36</f>
        <v>1.1603024634251414E-2</v>
      </c>
      <c r="F341" s="8">
        <f>Rate_Calcs_LinRegSlopes!AE36</f>
        <v>6.622073612600059E-4</v>
      </c>
      <c r="H341">
        <f t="shared" si="46"/>
        <v>2.7097999437749624E-3</v>
      </c>
      <c r="I341">
        <f t="shared" si="47"/>
        <v>2.7097999437749624E-3</v>
      </c>
      <c r="J341">
        <f t="shared" si="48"/>
        <v>1.6360417160541332E-2</v>
      </c>
      <c r="K341">
        <f t="shared" si="49"/>
        <v>1.0940817272991408E-2</v>
      </c>
      <c r="M341">
        <f t="shared" si="50"/>
        <v>-1.3234077750206781</v>
      </c>
      <c r="N341">
        <f t="shared" si="51"/>
        <v>-1.3234077750206781</v>
      </c>
      <c r="O341">
        <f t="shared" si="52"/>
        <v>-1.0421836228287842</v>
      </c>
      <c r="P341">
        <f t="shared" si="53"/>
        <v>0.94292803970223327</v>
      </c>
    </row>
    <row r="342" spans="1:16" x14ac:dyDescent="0.2">
      <c r="A342" s="63"/>
      <c r="B342" t="s">
        <v>64</v>
      </c>
      <c r="C342" s="8">
        <f>Rate_Calculations_include_0hr!AO37</f>
        <v>-3.0063717248760518E-3</v>
      </c>
      <c r="D342" s="8">
        <f>Rate_Calculations_exclude_0hr!Z37</f>
        <v>-2.3048849890716393E-2</v>
      </c>
      <c r="E342" s="8">
        <f>Rate_Calcs_nonneg_correction!Z37</f>
        <v>1.7036106440964292E-2</v>
      </c>
      <c r="F342" s="8">
        <f>Rate_Calcs_LinRegSlopes!AE37</f>
        <v>9.7228399042724239E-4</v>
      </c>
      <c r="H342">
        <f t="shared" si="46"/>
        <v>3.9786557153032942E-3</v>
      </c>
      <c r="I342">
        <f t="shared" si="47"/>
        <v>3.9786557153032942E-3</v>
      </c>
      <c r="J342">
        <f t="shared" si="48"/>
        <v>2.4021133881143634E-2</v>
      </c>
      <c r="K342">
        <f t="shared" si="49"/>
        <v>1.6063822450537051E-2</v>
      </c>
      <c r="M342">
        <f t="shared" si="50"/>
        <v>-1.3234077750206781</v>
      </c>
      <c r="N342">
        <f t="shared" si="51"/>
        <v>-1.3234077750206781</v>
      </c>
      <c r="O342">
        <f t="shared" si="52"/>
        <v>-1.042183622828784</v>
      </c>
      <c r="P342">
        <f t="shared" si="53"/>
        <v>0.94292803970223338</v>
      </c>
    </row>
    <row r="343" spans="1:16" x14ac:dyDescent="0.2">
      <c r="A343" s="63"/>
      <c r="B343" t="s">
        <v>65</v>
      </c>
      <c r="C343" s="8">
        <f>Rate_Calculations_include_0hr!AO38</f>
        <v>-2.5876484171354825E-3</v>
      </c>
      <c r="D343" s="8">
        <f>Rate_Calculations_exclude_0hr!Z38</f>
        <v>-1.9838637864705366E-2</v>
      </c>
      <c r="E343" s="8">
        <f>Rate_Calcs_nonneg_correction!Z38</f>
        <v>1.4663341030434403E-2</v>
      </c>
      <c r="F343" s="8">
        <f>Rate_Calcs_LinRegSlopes!AE38</f>
        <v>8.3686561712156674E-4</v>
      </c>
      <c r="H343">
        <f t="shared" si="46"/>
        <v>3.4245140342570495E-3</v>
      </c>
      <c r="I343">
        <f t="shared" si="47"/>
        <v>3.4245140342570495E-3</v>
      </c>
      <c r="J343">
        <f t="shared" si="48"/>
        <v>2.0675503481826934E-2</v>
      </c>
      <c r="K343">
        <f t="shared" si="49"/>
        <v>1.3826475413312837E-2</v>
      </c>
      <c r="M343">
        <f t="shared" si="50"/>
        <v>-1.3234077750206785</v>
      </c>
      <c r="N343">
        <f t="shared" si="51"/>
        <v>-1.3234077750206785</v>
      </c>
      <c r="O343">
        <f t="shared" si="52"/>
        <v>-1.0421836228287842</v>
      </c>
      <c r="P343">
        <f t="shared" si="53"/>
        <v>0.94292803970223327</v>
      </c>
    </row>
    <row r="344" spans="1:16" x14ac:dyDescent="0.2">
      <c r="A344" s="63"/>
      <c r="B344" t="s">
        <v>66</v>
      </c>
      <c r="C344" s="8">
        <f>Rate_Calculations_include_0hr!AO39</f>
        <v>0</v>
      </c>
      <c r="D344" s="8">
        <f>Rate_Calculations_exclude_0hr!Z39</f>
        <v>0</v>
      </c>
      <c r="E344" s="8">
        <f>Rate_Calcs_nonneg_correction!Z39</f>
        <v>0</v>
      </c>
      <c r="F344" s="8">
        <f>Rate_Calcs_LinRegSlopes!AE39</f>
        <v>0</v>
      </c>
      <c r="H344">
        <f t="shared" si="46"/>
        <v>0</v>
      </c>
      <c r="I344">
        <f t="shared" si="47"/>
        <v>0</v>
      </c>
      <c r="J344">
        <f t="shared" si="48"/>
        <v>0</v>
      </c>
      <c r="K344">
        <f t="shared" si="49"/>
        <v>0</v>
      </c>
      <c r="M344" t="e">
        <f t="shared" si="50"/>
        <v>#DIV/0!</v>
      </c>
      <c r="N344" t="e">
        <f t="shared" si="51"/>
        <v>#DIV/0!</v>
      </c>
      <c r="O344" t="e">
        <f t="shared" si="52"/>
        <v>#DIV/0!</v>
      </c>
      <c r="P344" t="e">
        <f t="shared" si="53"/>
        <v>#DIV/0!</v>
      </c>
    </row>
    <row r="345" spans="1:16" x14ac:dyDescent="0.2">
      <c r="A345" s="63"/>
      <c r="B345" t="s">
        <v>67</v>
      </c>
      <c r="C345" s="8">
        <f>Rate_Calculations_include_0hr!AO40</f>
        <v>0</v>
      </c>
      <c r="D345" s="8">
        <f>Rate_Calculations_exclude_0hr!Z40</f>
        <v>0</v>
      </c>
      <c r="E345" s="8">
        <f>Rate_Calcs_nonneg_correction!Z40</f>
        <v>0</v>
      </c>
      <c r="F345" s="8">
        <f>Rate_Calcs_LinRegSlopes!AE40</f>
        <v>0</v>
      </c>
      <c r="H345">
        <f t="shared" si="46"/>
        <v>0</v>
      </c>
      <c r="I345">
        <f t="shared" si="47"/>
        <v>0</v>
      </c>
      <c r="J345">
        <f t="shared" si="48"/>
        <v>0</v>
      </c>
      <c r="K345">
        <f t="shared" si="49"/>
        <v>0</v>
      </c>
      <c r="M345" t="e">
        <f t="shared" si="50"/>
        <v>#DIV/0!</v>
      </c>
      <c r="N345" t="e">
        <f t="shared" si="51"/>
        <v>#DIV/0!</v>
      </c>
      <c r="O345" t="e">
        <f t="shared" si="52"/>
        <v>#DIV/0!</v>
      </c>
      <c r="P345" t="e">
        <f t="shared" si="53"/>
        <v>#DIV/0!</v>
      </c>
    </row>
    <row r="346" spans="1:16" x14ac:dyDescent="0.2">
      <c r="A346" s="63"/>
      <c r="B346" t="s">
        <v>68</v>
      </c>
      <c r="C346" s="8">
        <f>Rate_Calculations_include_0hr!AO41</f>
        <v>0</v>
      </c>
      <c r="D346" s="8">
        <f>Rate_Calculations_exclude_0hr!Z41</f>
        <v>0</v>
      </c>
      <c r="E346" s="8">
        <f>Rate_Calcs_nonneg_correction!Z41</f>
        <v>0</v>
      </c>
      <c r="F346" s="8">
        <f>Rate_Calcs_LinRegSlopes!AE41</f>
        <v>0</v>
      </c>
      <c r="H346">
        <f t="shared" si="46"/>
        <v>0</v>
      </c>
      <c r="I346">
        <f t="shared" si="47"/>
        <v>0</v>
      </c>
      <c r="J346">
        <f t="shared" si="48"/>
        <v>0</v>
      </c>
      <c r="K346">
        <f t="shared" si="49"/>
        <v>0</v>
      </c>
      <c r="M346" t="e">
        <f t="shared" si="50"/>
        <v>#DIV/0!</v>
      </c>
      <c r="N346" t="e">
        <f t="shared" si="51"/>
        <v>#DIV/0!</v>
      </c>
      <c r="O346" t="e">
        <f t="shared" si="52"/>
        <v>#DIV/0!</v>
      </c>
      <c r="P346" t="e">
        <f t="shared" si="53"/>
        <v>#DIV/0!</v>
      </c>
    </row>
    <row r="347" spans="1:16" x14ac:dyDescent="0.2">
      <c r="A347" s="63"/>
      <c r="B347" t="s">
        <v>69</v>
      </c>
      <c r="C347" s="8">
        <f>Rate_Calculations_include_0hr!AO42</f>
        <v>0</v>
      </c>
      <c r="D347" s="8">
        <f>Rate_Calculations_exclude_0hr!Z42</f>
        <v>0</v>
      </c>
      <c r="E347" s="8">
        <f>Rate_Calcs_nonneg_correction!Z42</f>
        <v>0</v>
      </c>
      <c r="F347" s="8">
        <f>Rate_Calcs_LinRegSlopes!AE42</f>
        <v>0</v>
      </c>
      <c r="H347">
        <f t="shared" si="46"/>
        <v>0</v>
      </c>
      <c r="I347">
        <f t="shared" si="47"/>
        <v>0</v>
      </c>
      <c r="J347">
        <f t="shared" si="48"/>
        <v>0</v>
      </c>
      <c r="K347">
        <f t="shared" si="49"/>
        <v>0</v>
      </c>
      <c r="M347" t="e">
        <f t="shared" si="50"/>
        <v>#DIV/0!</v>
      </c>
      <c r="N347" t="e">
        <f t="shared" si="51"/>
        <v>#DIV/0!</v>
      </c>
      <c r="O347" t="e">
        <f t="shared" si="52"/>
        <v>#DIV/0!</v>
      </c>
      <c r="P347" t="e">
        <f t="shared" si="53"/>
        <v>#DIV/0!</v>
      </c>
    </row>
    <row r="348" spans="1:16" x14ac:dyDescent="0.2">
      <c r="A348" s="63"/>
      <c r="B348" t="s">
        <v>70</v>
      </c>
      <c r="C348" s="8">
        <f>Rate_Calculations_include_0hr!AO43</f>
        <v>0</v>
      </c>
      <c r="D348" s="8">
        <f>Rate_Calculations_exclude_0hr!Z43</f>
        <v>0</v>
      </c>
      <c r="E348" s="8">
        <f>Rate_Calcs_nonneg_correction!Z43</f>
        <v>0</v>
      </c>
      <c r="F348" s="8">
        <f>Rate_Calcs_LinRegSlopes!AE43</f>
        <v>0</v>
      </c>
      <c r="H348">
        <f t="shared" si="46"/>
        <v>0</v>
      </c>
      <c r="I348">
        <f t="shared" si="47"/>
        <v>0</v>
      </c>
      <c r="J348">
        <f t="shared" si="48"/>
        <v>0</v>
      </c>
      <c r="K348">
        <f t="shared" si="49"/>
        <v>0</v>
      </c>
      <c r="M348" t="e">
        <f t="shared" si="50"/>
        <v>#DIV/0!</v>
      </c>
      <c r="N348" t="e">
        <f t="shared" si="51"/>
        <v>#DIV/0!</v>
      </c>
      <c r="O348" t="e">
        <f t="shared" si="52"/>
        <v>#DIV/0!</v>
      </c>
      <c r="P348" t="e">
        <f t="shared" si="53"/>
        <v>#DIV/0!</v>
      </c>
    </row>
    <row r="349" spans="1:16" x14ac:dyDescent="0.2">
      <c r="A349" s="63"/>
      <c r="B349" t="s">
        <v>71</v>
      </c>
      <c r="C349" s="8">
        <f>Rate_Calculations_include_0hr!AO44</f>
        <v>0</v>
      </c>
      <c r="D349" s="8">
        <f>Rate_Calculations_exclude_0hr!Z44</f>
        <v>0</v>
      </c>
      <c r="E349" s="8">
        <f>Rate_Calcs_nonneg_correction!Z44</f>
        <v>0</v>
      </c>
      <c r="F349" s="8">
        <f>Rate_Calcs_LinRegSlopes!AE44</f>
        <v>0</v>
      </c>
      <c r="H349">
        <f t="shared" si="46"/>
        <v>0</v>
      </c>
      <c r="I349">
        <f t="shared" si="47"/>
        <v>0</v>
      </c>
      <c r="J349">
        <f t="shared" si="48"/>
        <v>0</v>
      </c>
      <c r="K349">
        <f t="shared" si="49"/>
        <v>0</v>
      </c>
      <c r="M349" t="e">
        <f t="shared" si="50"/>
        <v>#DIV/0!</v>
      </c>
      <c r="N349" t="e">
        <f t="shared" si="51"/>
        <v>#DIV/0!</v>
      </c>
      <c r="O349" t="e">
        <f t="shared" si="52"/>
        <v>#DIV/0!</v>
      </c>
      <c r="P349" t="e">
        <f t="shared" si="53"/>
        <v>#DIV/0!</v>
      </c>
    </row>
    <row r="350" spans="1:16" x14ac:dyDescent="0.2">
      <c r="A350" s="63"/>
      <c r="B350" t="s">
        <v>72</v>
      </c>
      <c r="C350" s="8">
        <f>Rate_Calculations_include_0hr!AO45</f>
        <v>0</v>
      </c>
      <c r="D350" s="8">
        <f>Rate_Calculations_exclude_0hr!Z45</f>
        <v>0</v>
      </c>
      <c r="E350" s="8">
        <f>Rate_Calcs_nonneg_correction!Z45</f>
        <v>0</v>
      </c>
      <c r="F350" s="8">
        <f>Rate_Calcs_LinRegSlopes!AE45</f>
        <v>0</v>
      </c>
      <c r="H350">
        <f t="shared" si="46"/>
        <v>0</v>
      </c>
      <c r="I350">
        <f t="shared" si="47"/>
        <v>0</v>
      </c>
      <c r="J350">
        <f t="shared" si="48"/>
        <v>0</v>
      </c>
      <c r="K350">
        <f t="shared" si="49"/>
        <v>0</v>
      </c>
      <c r="M350" t="e">
        <f t="shared" si="50"/>
        <v>#DIV/0!</v>
      </c>
      <c r="N350" t="e">
        <f t="shared" si="51"/>
        <v>#DIV/0!</v>
      </c>
      <c r="O350" t="e">
        <f t="shared" si="52"/>
        <v>#DIV/0!</v>
      </c>
      <c r="P350" t="e">
        <f t="shared" si="53"/>
        <v>#DIV/0!</v>
      </c>
    </row>
    <row r="351" spans="1:16" x14ac:dyDescent="0.2">
      <c r="A351" s="63"/>
      <c r="B351" t="s">
        <v>73</v>
      </c>
      <c r="C351" s="8">
        <f>Rate_Calculations_include_0hr!AO46</f>
        <v>0</v>
      </c>
      <c r="D351" s="8">
        <f>Rate_Calculations_exclude_0hr!Z46</f>
        <v>0</v>
      </c>
      <c r="E351" s="8">
        <f>Rate_Calcs_nonneg_correction!Z46</f>
        <v>0</v>
      </c>
      <c r="F351" s="8">
        <f>Rate_Calcs_LinRegSlopes!AE46</f>
        <v>0</v>
      </c>
      <c r="H351">
        <f t="shared" si="46"/>
        <v>0</v>
      </c>
      <c r="I351">
        <f t="shared" si="47"/>
        <v>0</v>
      </c>
      <c r="J351">
        <f t="shared" si="48"/>
        <v>0</v>
      </c>
      <c r="K351">
        <f t="shared" si="49"/>
        <v>0</v>
      </c>
      <c r="M351" t="e">
        <f t="shared" si="50"/>
        <v>#DIV/0!</v>
      </c>
      <c r="N351" t="e">
        <f t="shared" si="51"/>
        <v>#DIV/0!</v>
      </c>
      <c r="O351" t="e">
        <f t="shared" si="52"/>
        <v>#DIV/0!</v>
      </c>
      <c r="P351" t="e">
        <f t="shared" si="53"/>
        <v>#DIV/0!</v>
      </c>
    </row>
    <row r="352" spans="1:16" x14ac:dyDescent="0.2">
      <c r="A352" s="63"/>
      <c r="B352" t="s">
        <v>74</v>
      </c>
      <c r="C352" s="8">
        <f>Rate_Calculations_include_0hr!AO47</f>
        <v>0</v>
      </c>
      <c r="D352" s="8">
        <f>Rate_Calculations_exclude_0hr!Z47</f>
        <v>0</v>
      </c>
      <c r="E352" s="8">
        <f>Rate_Calcs_nonneg_correction!Z47</f>
        <v>0</v>
      </c>
      <c r="F352" s="8">
        <f>Rate_Calcs_LinRegSlopes!AE47</f>
        <v>0</v>
      </c>
      <c r="H352">
        <f t="shared" si="46"/>
        <v>0</v>
      </c>
      <c r="I352">
        <f t="shared" si="47"/>
        <v>0</v>
      </c>
      <c r="J352">
        <f t="shared" si="48"/>
        <v>0</v>
      </c>
      <c r="K352">
        <f t="shared" si="49"/>
        <v>0</v>
      </c>
      <c r="M352" t="e">
        <f t="shared" si="50"/>
        <v>#DIV/0!</v>
      </c>
      <c r="N352" t="e">
        <f t="shared" si="51"/>
        <v>#DIV/0!</v>
      </c>
      <c r="O352" t="e">
        <f t="shared" si="52"/>
        <v>#DIV/0!</v>
      </c>
      <c r="P352" t="e">
        <f t="shared" si="53"/>
        <v>#DIV/0!</v>
      </c>
    </row>
    <row r="353" spans="1:16" x14ac:dyDescent="0.2">
      <c r="A353" s="63"/>
      <c r="B353" t="s">
        <v>75</v>
      </c>
      <c r="C353" s="8">
        <f>Rate_Calculations_include_0hr!AO48</f>
        <v>2.5208510307601462E-2</v>
      </c>
      <c r="D353" s="8">
        <f>Rate_Calculations_exclude_0hr!Z48</f>
        <v>2.1111359452162266E-2</v>
      </c>
      <c r="E353" s="8">
        <f>Rate_Calcs_nonneg_correction!Z48</f>
        <v>2.9305661163040658E-2</v>
      </c>
      <c r="F353" s="8">
        <f>Rate_Calcs_LinRegSlopes!AE48</f>
        <v>2.6021840502229592E-2</v>
      </c>
      <c r="H353">
        <f t="shared" si="46"/>
        <v>8.1333019462813058E-4</v>
      </c>
      <c r="I353">
        <f t="shared" si="47"/>
        <v>8.1333019462813058E-4</v>
      </c>
      <c r="J353">
        <f t="shared" si="48"/>
        <v>4.9104810500673265E-3</v>
      </c>
      <c r="K353">
        <f t="shared" si="49"/>
        <v>3.2838206608110654E-3</v>
      </c>
      <c r="M353">
        <f t="shared" si="50"/>
        <v>3.2264111790170961E-2</v>
      </c>
      <c r="N353">
        <f t="shared" si="51"/>
        <v>3.2264111790170961E-2</v>
      </c>
      <c r="O353">
        <f t="shared" si="52"/>
        <v>0.23259899776678691</v>
      </c>
      <c r="P353">
        <f t="shared" si="53"/>
        <v>0.11205414007012791</v>
      </c>
    </row>
    <row r="354" spans="1:16" x14ac:dyDescent="0.2">
      <c r="A354" s="63"/>
      <c r="B354" t="s">
        <v>76</v>
      </c>
      <c r="C354" s="8">
        <f>Rate_Calculations_include_0hr!AO49</f>
        <v>2.9018781468098935E-2</v>
      </c>
      <c r="D354" s="8">
        <f>Rate_Calculations_exclude_0hr!Z49</f>
        <v>1.9576482091408786E-2</v>
      </c>
      <c r="E354" s="8">
        <f>Rate_Calcs_nonneg_correction!Z49</f>
        <v>3.8461080844789081E-2</v>
      </c>
      <c r="F354" s="8">
        <f>Rate_Calcs_LinRegSlopes!AE49</f>
        <v>3.0893183329476628E-2</v>
      </c>
      <c r="H354">
        <f t="shared" si="46"/>
        <v>1.8744018613776926E-3</v>
      </c>
      <c r="I354">
        <f t="shared" si="47"/>
        <v>1.8744018613776926E-3</v>
      </c>
      <c r="J354">
        <f t="shared" si="48"/>
        <v>1.1316701238067842E-2</v>
      </c>
      <c r="K354">
        <f t="shared" si="49"/>
        <v>7.5678975153124529E-3</v>
      </c>
      <c r="M354">
        <f t="shared" si="50"/>
        <v>6.4592714323248521E-2</v>
      </c>
      <c r="N354">
        <f t="shared" si="51"/>
        <v>6.4592714323248521E-2</v>
      </c>
      <c r="O354">
        <f t="shared" si="52"/>
        <v>0.57807634615997827</v>
      </c>
      <c r="P354">
        <f t="shared" si="53"/>
        <v>0.19676767654692143</v>
      </c>
    </row>
    <row r="355" spans="1:16" x14ac:dyDescent="0.2">
      <c r="A355" s="63"/>
      <c r="B355" t="s">
        <v>77</v>
      </c>
      <c r="C355" s="8">
        <f>Rate_Calculations_include_0hr!AO50</f>
        <v>2.749131369232255E-2</v>
      </c>
      <c r="D355" s="8">
        <f>Rate_Calculations_exclude_0hr!Z50</f>
        <v>1.850367246999227E-2</v>
      </c>
      <c r="E355" s="8">
        <f>Rate_Calcs_nonneg_correction!Z50</f>
        <v>3.647895491465282E-2</v>
      </c>
      <c r="F355" s="8">
        <f>Rate_Calcs_LinRegSlopes!AE50</f>
        <v>2.9275460833231782E-2</v>
      </c>
      <c r="H355">
        <f t="shared" si="46"/>
        <v>1.784147140909232E-3</v>
      </c>
      <c r="I355">
        <f t="shared" si="47"/>
        <v>1.784147140909232E-3</v>
      </c>
      <c r="J355">
        <f t="shared" si="48"/>
        <v>1.0771788363239512E-2</v>
      </c>
      <c r="K355">
        <f t="shared" si="49"/>
        <v>7.2034940814210378E-3</v>
      </c>
      <c r="M355">
        <f t="shared" si="50"/>
        <v>6.4898577087914411E-2</v>
      </c>
      <c r="N355">
        <f t="shared" si="51"/>
        <v>6.4898577087914411E-2</v>
      </c>
      <c r="O355">
        <f t="shared" si="52"/>
        <v>0.58214326808412276</v>
      </c>
      <c r="P355">
        <f t="shared" si="53"/>
        <v>0.19746985894400026</v>
      </c>
    </row>
    <row r="356" spans="1:16" x14ac:dyDescent="0.2">
      <c r="A356" s="63"/>
      <c r="B356" t="s">
        <v>78</v>
      </c>
      <c r="C356" s="8">
        <f>Rate_Calculations_include_0hr!AO51</f>
        <v>2.1089219126266483E-2</v>
      </c>
      <c r="D356" s="8">
        <f>Rate_Calculations_exclude_0hr!Z51</f>
        <v>1.2895643957857399E-2</v>
      </c>
      <c r="E356" s="8">
        <f>Rate_Calcs_nonneg_correction!Z51</f>
        <v>2.928279429467557E-2</v>
      </c>
      <c r="F356" s="8">
        <f>Rate_Calcs_LinRegSlopes!AE51</f>
        <v>2.2715735288729822E-2</v>
      </c>
      <c r="H356">
        <f t="shared" si="46"/>
        <v>1.6265161624633394E-3</v>
      </c>
      <c r="I356">
        <f t="shared" si="47"/>
        <v>1.6265161624633394E-3</v>
      </c>
      <c r="J356">
        <f t="shared" si="48"/>
        <v>9.8200913308724228E-3</v>
      </c>
      <c r="K356">
        <f t="shared" si="49"/>
        <v>6.5670590059457475E-3</v>
      </c>
      <c r="M356">
        <f t="shared" si="50"/>
        <v>7.7125480688733719E-2</v>
      </c>
      <c r="N356">
        <f t="shared" si="51"/>
        <v>7.7125480688733719E-2</v>
      </c>
      <c r="O356">
        <f t="shared" si="52"/>
        <v>0.76150453307831734</v>
      </c>
      <c r="P356">
        <f t="shared" si="53"/>
        <v>0.22426339986071009</v>
      </c>
    </row>
    <row r="357" spans="1:16" x14ac:dyDescent="0.2">
      <c r="A357" s="63"/>
      <c r="B357" t="s">
        <v>79</v>
      </c>
      <c r="C357" s="8">
        <f>Rate_Calculations_include_0hr!AO52</f>
        <v>3.0387506941185524E-2</v>
      </c>
      <c r="D357" s="8">
        <f>Rate_Calculations_exclude_0hr!Z52</f>
        <v>2.1938643926411518E-2</v>
      </c>
      <c r="E357" s="8">
        <f>Rate_Calcs_nonneg_correction!Z52</f>
        <v>3.8836369955959515E-2</v>
      </c>
      <c r="F357" s="8">
        <f>Rate_Calcs_LinRegSlopes!AE52</f>
        <v>3.2064700591761003E-2</v>
      </c>
      <c r="H357">
        <f t="shared" si="46"/>
        <v>1.6771936505754793E-3</v>
      </c>
      <c r="I357">
        <f t="shared" si="47"/>
        <v>1.6771936505754793E-3</v>
      </c>
      <c r="J357">
        <f t="shared" si="48"/>
        <v>1.0126056665349485E-2</v>
      </c>
      <c r="K357">
        <f t="shared" si="49"/>
        <v>6.7716693641985126E-3</v>
      </c>
      <c r="M357">
        <f t="shared" si="50"/>
        <v>5.5193525873039127E-2</v>
      </c>
      <c r="N357">
        <f t="shared" si="51"/>
        <v>5.5193525873039127E-2</v>
      </c>
      <c r="O357">
        <f t="shared" si="52"/>
        <v>0.4615625605354266</v>
      </c>
      <c r="P357">
        <f t="shared" si="53"/>
        <v>0.17436411724055551</v>
      </c>
    </row>
    <row r="358" spans="1:16" x14ac:dyDescent="0.2">
      <c r="A358" s="63"/>
      <c r="B358" t="s">
        <v>80</v>
      </c>
      <c r="C358" s="8">
        <f>Rate_Calculations_include_0hr!AO53</f>
        <v>3.1191798997258931E-2</v>
      </c>
      <c r="D358" s="8">
        <f>Rate_Calculations_exclude_0hr!Z53</f>
        <v>2.7973353335965335E-2</v>
      </c>
      <c r="E358" s="8">
        <f>Rate_Calcs_nonneg_correction!Z53</f>
        <v>3.4410244658552525E-2</v>
      </c>
      <c r="F358" s="8">
        <f>Rate_Calcs_LinRegSlopes!AE53</f>
        <v>3.1830696399004557E-2</v>
      </c>
      <c r="H358">
        <f t="shared" si="46"/>
        <v>6.3889740174562573E-4</v>
      </c>
      <c r="I358">
        <f t="shared" si="47"/>
        <v>6.3889740174562573E-4</v>
      </c>
      <c r="J358">
        <f t="shared" si="48"/>
        <v>3.8573430630392223E-3</v>
      </c>
      <c r="K358">
        <f t="shared" si="49"/>
        <v>2.5795482595479674E-3</v>
      </c>
      <c r="M358">
        <f t="shared" si="50"/>
        <v>2.0482864800512809E-2</v>
      </c>
      <c r="N358">
        <f t="shared" si="51"/>
        <v>2.0482864800512809E-2</v>
      </c>
      <c r="O358">
        <f t="shared" si="52"/>
        <v>0.13789348086773126</v>
      </c>
      <c r="P358">
        <f t="shared" si="53"/>
        <v>7.4964542831485834E-2</v>
      </c>
    </row>
    <row r="359" spans="1:16" x14ac:dyDescent="0.2">
      <c r="A359" s="63"/>
      <c r="B359" t="s">
        <v>81</v>
      </c>
      <c r="C359" s="8">
        <f>Rate_Calculations_include_0hr!AO54</f>
        <v>3.0945359610144718E-2</v>
      </c>
      <c r="D359" s="8">
        <f>Rate_Calculations_exclude_0hr!Z54</f>
        <v>3.0734159733402648E-2</v>
      </c>
      <c r="E359" s="8">
        <f>Rate_Calcs_nonneg_correction!Z54</f>
        <v>3.1156559486886792E-2</v>
      </c>
      <c r="F359" s="8">
        <f>Rate_Calcs_LinRegSlopes!AE54</f>
        <v>3.0987285143989303E-2</v>
      </c>
      <c r="H359">
        <f t="shared" si="46"/>
        <v>4.1925533844584806E-5</v>
      </c>
      <c r="I359">
        <f t="shared" si="47"/>
        <v>4.1925533844584806E-5</v>
      </c>
      <c r="J359">
        <f t="shared" si="48"/>
        <v>2.5312541058665483E-4</v>
      </c>
      <c r="K359">
        <f t="shared" si="49"/>
        <v>1.6927434289748869E-4</v>
      </c>
      <c r="M359">
        <f t="shared" si="50"/>
        <v>1.3548245802527527E-3</v>
      </c>
      <c r="N359">
        <f t="shared" si="51"/>
        <v>1.3548245802527527E-3</v>
      </c>
      <c r="O359">
        <f t="shared" si="52"/>
        <v>8.2359632663570707E-3</v>
      </c>
      <c r="P359">
        <f t="shared" si="53"/>
        <v>5.4330242390445279E-3</v>
      </c>
    </row>
    <row r="360" spans="1:16" x14ac:dyDescent="0.2">
      <c r="A360" s="63"/>
      <c r="B360" t="s">
        <v>82</v>
      </c>
      <c r="C360" s="8">
        <f>Rate_Calculations_include_0hr!AO55</f>
        <v>2.1162928450411643E-2</v>
      </c>
      <c r="D360" s="8">
        <f>Rate_Calculations_exclude_0hr!Z55</f>
        <v>1.0092788295963766E-2</v>
      </c>
      <c r="E360" s="8">
        <f>Rate_Calcs_nonneg_correction!Z55</f>
        <v>3.223306860485952E-2</v>
      </c>
      <c r="F360" s="8">
        <f>Rate_Calcs_LinRegSlopes!AE55</f>
        <v>2.3360474883056381E-2</v>
      </c>
      <c r="H360">
        <f t="shared" si="46"/>
        <v>2.1975464326447376E-3</v>
      </c>
      <c r="I360">
        <f t="shared" si="47"/>
        <v>2.1975464326447376E-3</v>
      </c>
      <c r="J360">
        <f t="shared" si="48"/>
        <v>1.3267686587092615E-2</v>
      </c>
      <c r="K360">
        <f t="shared" si="49"/>
        <v>8.8725937218031396E-3</v>
      </c>
      <c r="M360">
        <f t="shared" si="50"/>
        <v>0.10383943024680939</v>
      </c>
      <c r="N360">
        <f t="shared" si="51"/>
        <v>0.10383943024680939</v>
      </c>
      <c r="O360">
        <f t="shared" si="52"/>
        <v>1.3145709786064304</v>
      </c>
      <c r="P360">
        <f t="shared" si="53"/>
        <v>0.27526369985343219</v>
      </c>
    </row>
    <row r="361" spans="1:16" x14ac:dyDescent="0.2">
      <c r="A361" s="63"/>
      <c r="B361" t="s">
        <v>83</v>
      </c>
      <c r="C361" s="8">
        <f>Rate_Calculations_include_0hr!AO56</f>
        <v>2.2064431248600271E-2</v>
      </c>
      <c r="D361" s="8">
        <f>Rate_Calculations_exclude_0hr!Z56</f>
        <v>1.4419862101818171E-2</v>
      </c>
      <c r="E361" s="8">
        <f>Rate_Calcs_nonneg_correction!Z56</f>
        <v>2.9709000395382379E-2</v>
      </c>
      <c r="F361" s="8">
        <f>Rate_Calcs_LinRegSlopes!AE56</f>
        <v>2.3581963585430465E-2</v>
      </c>
      <c r="H361">
        <f t="shared" si="46"/>
        <v>1.5175323368301942E-3</v>
      </c>
      <c r="I361">
        <f t="shared" si="47"/>
        <v>1.5175323368301942E-3</v>
      </c>
      <c r="J361">
        <f t="shared" si="48"/>
        <v>9.1621014836122949E-3</v>
      </c>
      <c r="K361">
        <f t="shared" si="49"/>
        <v>6.1270368099519135E-3</v>
      </c>
      <c r="M361">
        <f t="shared" si="50"/>
        <v>6.8777314934254818E-2</v>
      </c>
      <c r="N361">
        <f t="shared" si="51"/>
        <v>6.8777314934254818E-2</v>
      </c>
      <c r="O361">
        <f t="shared" si="52"/>
        <v>0.63538065890776196</v>
      </c>
      <c r="P361">
        <f t="shared" si="53"/>
        <v>0.20623503747720265</v>
      </c>
    </row>
    <row r="362" spans="1:16" x14ac:dyDescent="0.2">
      <c r="A362" s="63"/>
      <c r="B362" t="s">
        <v>84</v>
      </c>
      <c r="C362" s="8">
        <f>Rate_Calculations_include_0hr!AO57</f>
        <v>3.5221155173929111E-2</v>
      </c>
      <c r="D362" s="8">
        <f>Rate_Calculations_exclude_0hr!Z57</f>
        <v>4.328643997682962E-2</v>
      </c>
      <c r="E362" s="8">
        <f>Rate_Calcs_nonneg_correction!Z57</f>
        <v>2.7155870371028606E-2</v>
      </c>
      <c r="F362" s="8">
        <f>Rate_Calcs_LinRegSlopes!AE57</f>
        <v>3.3620106081541923E-2</v>
      </c>
      <c r="H362">
        <f t="shared" si="46"/>
        <v>1.6010490923871884E-3</v>
      </c>
      <c r="I362">
        <f t="shared" si="47"/>
        <v>1.6010490923871884E-3</v>
      </c>
      <c r="J362">
        <f t="shared" si="48"/>
        <v>9.6663338952876973E-3</v>
      </c>
      <c r="K362">
        <f t="shared" si="49"/>
        <v>6.4642357105133171E-3</v>
      </c>
      <c r="M362">
        <f t="shared" si="50"/>
        <v>4.5457029574438645E-2</v>
      </c>
      <c r="N362">
        <f t="shared" si="51"/>
        <v>4.5457029574438645E-2</v>
      </c>
      <c r="O362">
        <f t="shared" si="52"/>
        <v>0.22331090060679271</v>
      </c>
      <c r="P362">
        <f t="shared" si="53"/>
        <v>0.23804192692750969</v>
      </c>
    </row>
    <row r="363" spans="1:16" x14ac:dyDescent="0.2">
      <c r="A363" s="63"/>
      <c r="B363" t="s">
        <v>85</v>
      </c>
      <c r="C363" s="8">
        <f>Rate_Calculations_include_0hr!AO58</f>
        <v>2.2823846317722499E-2</v>
      </c>
      <c r="D363" s="8">
        <f>Rate_Calculations_exclude_0hr!Z58</f>
        <v>2.2638414620426414E-2</v>
      </c>
      <c r="E363" s="8">
        <f>Rate_Calcs_nonneg_correction!Z58</f>
        <v>2.3009278015018578E-2</v>
      </c>
      <c r="F363" s="8">
        <f>Rate_Calcs_LinRegSlopes!AE58</f>
        <v>2.2860656580213037E-2</v>
      </c>
      <c r="H363">
        <f t="shared" si="46"/>
        <v>3.6810262490537954E-5</v>
      </c>
      <c r="I363">
        <f t="shared" si="47"/>
        <v>3.6810262490537954E-5</v>
      </c>
      <c r="J363">
        <f t="shared" si="48"/>
        <v>2.222419597866232E-4</v>
      </c>
      <c r="K363">
        <f t="shared" si="49"/>
        <v>1.4862143480554035E-4</v>
      </c>
      <c r="M363">
        <f t="shared" si="50"/>
        <v>1.6127983854305546E-3</v>
      </c>
      <c r="N363">
        <f t="shared" si="51"/>
        <v>1.6127983854305546E-3</v>
      </c>
      <c r="O363">
        <f t="shared" si="52"/>
        <v>9.8170284232755641E-3</v>
      </c>
      <c r="P363">
        <f t="shared" si="53"/>
        <v>6.4591959255971623E-3</v>
      </c>
    </row>
    <row r="364" spans="1:16" x14ac:dyDescent="0.2">
      <c r="A364" s="63"/>
      <c r="B364" t="s">
        <v>86</v>
      </c>
      <c r="C364" s="8">
        <f>Rate_Calculations_include_0hr!AO59</f>
        <v>2.8501659848603162E-2</v>
      </c>
      <c r="D364" s="8">
        <f>Rate_Calculations_exclude_0hr!Z59</f>
        <v>2.0261670031905214E-2</v>
      </c>
      <c r="E364" s="8">
        <f>Rate_Calcs_nonneg_correction!Z59</f>
        <v>3.6741649665301107E-2</v>
      </c>
      <c r="F364" s="8">
        <f>Rate_Calcs_LinRegSlopes!AE59</f>
        <v>3.013738983702955E-2</v>
      </c>
      <c r="H364">
        <f t="shared" si="46"/>
        <v>1.6357299884263883E-3</v>
      </c>
      <c r="I364">
        <f t="shared" si="47"/>
        <v>1.6357299884263883E-3</v>
      </c>
      <c r="J364">
        <f t="shared" si="48"/>
        <v>9.8757198051243368E-3</v>
      </c>
      <c r="K364">
        <f t="shared" si="49"/>
        <v>6.6042598282715567E-3</v>
      </c>
      <c r="M364">
        <f t="shared" si="50"/>
        <v>5.7390692230387903E-2</v>
      </c>
      <c r="N364">
        <f t="shared" si="51"/>
        <v>5.7390692230387903E-2</v>
      </c>
      <c r="O364">
        <f t="shared" si="52"/>
        <v>0.48740897416518231</v>
      </c>
      <c r="P364">
        <f t="shared" si="53"/>
        <v>0.17974859290296466</v>
      </c>
    </row>
    <row r="365" spans="1:16" x14ac:dyDescent="0.2">
      <c r="A365" s="63"/>
      <c r="B365" t="s">
        <v>87</v>
      </c>
      <c r="C365" s="8">
        <f>Rate_Calculations_include_0hr!AO60</f>
        <v>2.3983277379967846E-2</v>
      </c>
      <c r="D365" s="8">
        <f>Rate_Calculations_exclude_0hr!Z60</f>
        <v>1.1775103666604456E-2</v>
      </c>
      <c r="E365" s="8">
        <f>Rate_Calcs_nonneg_correction!Z60</f>
        <v>3.6191451093331231E-2</v>
      </c>
      <c r="F365" s="8">
        <f>Rate_Calcs_LinRegSlopes!AE60</f>
        <v>2.640673618162807E-2</v>
      </c>
      <c r="H365">
        <f t="shared" si="46"/>
        <v>2.4234588016602242E-3</v>
      </c>
      <c r="I365">
        <f t="shared" si="47"/>
        <v>2.4234588016602242E-3</v>
      </c>
      <c r="J365">
        <f t="shared" si="48"/>
        <v>1.4631632515023614E-2</v>
      </c>
      <c r="K365">
        <f t="shared" si="49"/>
        <v>9.7847149117031608E-3</v>
      </c>
      <c r="M365">
        <f t="shared" si="50"/>
        <v>0.10104785777461885</v>
      </c>
      <c r="N365">
        <f t="shared" si="51"/>
        <v>0.10104785777461885</v>
      </c>
      <c r="O365">
        <f t="shared" si="52"/>
        <v>1.2425905477605774</v>
      </c>
      <c r="P365">
        <f t="shared" si="53"/>
        <v>0.27035983957841714</v>
      </c>
    </row>
    <row r="366" spans="1:16" x14ac:dyDescent="0.2">
      <c r="A366" s="63"/>
      <c r="B366" t="s">
        <v>88</v>
      </c>
      <c r="C366" s="8">
        <f>Rate_Calculations_include_0hr!AO61</f>
        <v>3.0812568399815724E-2</v>
      </c>
      <c r="D366" s="8">
        <f>Rate_Calculations_exclude_0hr!Z61</f>
        <v>2.6442031253554724E-2</v>
      </c>
      <c r="E366" s="8">
        <f>Rate_Calcs_nonneg_correction!Z61</f>
        <v>3.5183105546076725E-2</v>
      </c>
      <c r="F366" s="8">
        <f>Rate_Calcs_LinRegSlopes!AE61</f>
        <v>3.1680168825872497E-2</v>
      </c>
      <c r="H366">
        <f t="shared" si="46"/>
        <v>8.6760042605677282E-4</v>
      </c>
      <c r="I366">
        <f t="shared" si="47"/>
        <v>8.6760042605677282E-4</v>
      </c>
      <c r="J366">
        <f t="shared" si="48"/>
        <v>5.2381375723177734E-3</v>
      </c>
      <c r="K366">
        <f t="shared" si="49"/>
        <v>3.5029367202042277E-3</v>
      </c>
      <c r="M366">
        <f t="shared" si="50"/>
        <v>2.8157354972783169E-2</v>
      </c>
      <c r="N366">
        <f t="shared" si="51"/>
        <v>2.8157354972783169E-2</v>
      </c>
      <c r="O366">
        <f t="shared" si="52"/>
        <v>0.1980989101059922</v>
      </c>
      <c r="P366">
        <f t="shared" si="53"/>
        <v>9.956303361613969E-2</v>
      </c>
    </row>
    <row r="367" spans="1:16" x14ac:dyDescent="0.2">
      <c r="A367" s="63"/>
      <c r="B367" t="s">
        <v>89</v>
      </c>
      <c r="C367" s="8">
        <f>Rate_Calculations_include_0hr!AO62</f>
        <v>3.2322598714275404E-2</v>
      </c>
      <c r="D367" s="8">
        <f>Rate_Calculations_exclude_0hr!Z62</f>
        <v>3.5752855417491125E-2</v>
      </c>
      <c r="E367" s="8">
        <f>Rate_Calcs_nonneg_correction!Z62</f>
        <v>2.8892342011059686E-2</v>
      </c>
      <c r="F367" s="8">
        <f>Rate_Calcs_LinRegSlopes!AE62</f>
        <v>3.1641654455572529E-2</v>
      </c>
      <c r="H367">
        <f t="shared" si="46"/>
        <v>6.8094425870287439E-4</v>
      </c>
      <c r="I367">
        <f t="shared" si="47"/>
        <v>6.8094425870287439E-4</v>
      </c>
      <c r="J367">
        <f t="shared" si="48"/>
        <v>4.1112009619185957E-3</v>
      </c>
      <c r="K367">
        <f t="shared" si="49"/>
        <v>2.7493124445128435E-3</v>
      </c>
      <c r="M367">
        <f t="shared" si="50"/>
        <v>2.1067125967261187E-2</v>
      </c>
      <c r="N367">
        <f t="shared" si="51"/>
        <v>2.1067125967261187E-2</v>
      </c>
      <c r="O367">
        <f t="shared" si="52"/>
        <v>0.11498944388948865</v>
      </c>
      <c r="P367">
        <f t="shared" si="53"/>
        <v>9.5157133452886428E-2</v>
      </c>
    </row>
    <row r="368" spans="1:16" x14ac:dyDescent="0.2">
      <c r="A368" s="63"/>
      <c r="B368" t="s">
        <v>90</v>
      </c>
      <c r="C368" s="8">
        <f>Rate_Calculations_include_0hr!AO63</f>
        <v>2.7649048719785269E-2</v>
      </c>
      <c r="D368" s="8">
        <f>Rate_Calculations_exclude_0hr!Z63</f>
        <v>1.8809625055478892E-2</v>
      </c>
      <c r="E368" s="8">
        <f>Rate_Calcs_nonneg_correction!Z63</f>
        <v>3.6488472384091648E-2</v>
      </c>
      <c r="F368" s="8">
        <f>Rate_Calcs_LinRegSlopes!AE63</f>
        <v>2.9403773020391991E-2</v>
      </c>
      <c r="H368">
        <f t="shared" si="46"/>
        <v>1.7547243006067227E-3</v>
      </c>
      <c r="I368">
        <f t="shared" si="47"/>
        <v>1.7547243006067227E-3</v>
      </c>
      <c r="J368">
        <f t="shared" si="48"/>
        <v>1.0594147964913099E-2</v>
      </c>
      <c r="K368">
        <f t="shared" si="49"/>
        <v>7.0846993636996571E-3</v>
      </c>
      <c r="M368">
        <f t="shared" si="50"/>
        <v>6.3464183465779311E-2</v>
      </c>
      <c r="N368">
        <f t="shared" si="51"/>
        <v>6.3464183465779311E-2</v>
      </c>
      <c r="O368">
        <f t="shared" si="52"/>
        <v>0.5632301512478699</v>
      </c>
      <c r="P368">
        <f t="shared" si="53"/>
        <v>0.1941626738747349</v>
      </c>
    </row>
    <row r="369" spans="1:16" x14ac:dyDescent="0.2">
      <c r="A369" s="63"/>
      <c r="B369" t="s">
        <v>91</v>
      </c>
      <c r="C369" s="8">
        <f>Rate_Calculations_include_0hr!AO64</f>
        <v>3.3500721440355263E-2</v>
      </c>
      <c r="D369" s="8">
        <f>Rate_Calculations_exclude_0hr!Z64</f>
        <v>2.2418722088560553E-2</v>
      </c>
      <c r="E369" s="8">
        <f>Rate_Calcs_nonneg_correction!Z64</f>
        <v>4.4582720792149963E-2</v>
      </c>
      <c r="F369" s="8">
        <f>Rate_Calcs_LinRegSlopes!AE64</f>
        <v>3.5700622056096143E-2</v>
      </c>
      <c r="H369">
        <f t="shared" si="46"/>
        <v>2.1999006157408796E-3</v>
      </c>
      <c r="I369">
        <f t="shared" si="47"/>
        <v>2.1999006157408796E-3</v>
      </c>
      <c r="J369">
        <f t="shared" si="48"/>
        <v>1.328189996753559E-2</v>
      </c>
      <c r="K369">
        <f t="shared" si="49"/>
        <v>8.8820987360538201E-3</v>
      </c>
      <c r="M369">
        <f t="shared" si="50"/>
        <v>6.5667260917278633E-2</v>
      </c>
      <c r="N369">
        <f t="shared" si="51"/>
        <v>6.5667260917278633E-2</v>
      </c>
      <c r="O369">
        <f t="shared" si="52"/>
        <v>0.59244679135002321</v>
      </c>
      <c r="P369">
        <f t="shared" si="53"/>
        <v>0.19922738178011248</v>
      </c>
    </row>
    <row r="370" spans="1:16" x14ac:dyDescent="0.2">
      <c r="A370" s="63"/>
      <c r="B370" t="s">
        <v>92</v>
      </c>
      <c r="C370" s="8">
        <f>Rate_Calculations_include_0hr!AO65</f>
        <v>3.5890291998355126E-2</v>
      </c>
      <c r="D370" s="8">
        <f>Rate_Calculations_exclude_0hr!Z65</f>
        <v>3.9319568823586601E-2</v>
      </c>
      <c r="E370" s="8">
        <f>Rate_Calcs_nonneg_correction!Z65</f>
        <v>3.2461015173123657E-2</v>
      </c>
      <c r="F370" s="8">
        <f>Rate_Calcs_LinRegSlopes!AE65</f>
        <v>3.5209542256373697E-2</v>
      </c>
      <c r="H370">
        <f t="shared" si="46"/>
        <v>6.8074974198142901E-4</v>
      </c>
      <c r="I370">
        <f t="shared" si="47"/>
        <v>6.8074974198142901E-4</v>
      </c>
      <c r="J370">
        <f t="shared" si="48"/>
        <v>4.1100265672129044E-3</v>
      </c>
      <c r="K370">
        <f t="shared" si="49"/>
        <v>2.7485270832500394E-3</v>
      </c>
      <c r="M370">
        <f t="shared" si="50"/>
        <v>1.8967517511772492E-2</v>
      </c>
      <c r="N370">
        <f t="shared" si="51"/>
        <v>1.8967517511772492E-2</v>
      </c>
      <c r="O370">
        <f t="shared" si="52"/>
        <v>0.10452878020237663</v>
      </c>
      <c r="P370">
        <f t="shared" si="53"/>
        <v>8.4671630526383018E-2</v>
      </c>
    </row>
    <row r="371" spans="1:16" x14ac:dyDescent="0.2">
      <c r="A371" s="63"/>
      <c r="B371" t="s">
        <v>93</v>
      </c>
      <c r="C371" s="8">
        <f>Rate_Calculations_include_0hr!AO66</f>
        <v>3.1409251073324707E-2</v>
      </c>
      <c r="D371" s="8">
        <f>Rate_Calculations_exclude_0hr!Z66</f>
        <v>2.514588312574146E-2</v>
      </c>
      <c r="E371" s="8">
        <f>Rate_Calcs_nonneg_correction!Z66</f>
        <v>3.7672619020907967E-2</v>
      </c>
      <c r="F371" s="8">
        <f>Rate_Calcs_LinRegSlopes!AE66</f>
        <v>3.2652599549271764E-2</v>
      </c>
      <c r="H371">
        <f t="shared" si="46"/>
        <v>1.2433484759470578E-3</v>
      </c>
      <c r="I371">
        <f t="shared" si="47"/>
        <v>1.2433484759470578E-3</v>
      </c>
      <c r="J371">
        <f t="shared" si="48"/>
        <v>7.5067164235303047E-3</v>
      </c>
      <c r="K371">
        <f t="shared" si="49"/>
        <v>5.0200194716362029E-3</v>
      </c>
      <c r="M371">
        <f t="shared" si="50"/>
        <v>3.9585422557337276E-2</v>
      </c>
      <c r="N371">
        <f t="shared" si="51"/>
        <v>3.9585422557337276E-2</v>
      </c>
      <c r="O371">
        <f t="shared" si="52"/>
        <v>0.29852665686836793</v>
      </c>
      <c r="P371">
        <f t="shared" si="53"/>
        <v>0.13325379551791014</v>
      </c>
    </row>
    <row r="372" spans="1:16" x14ac:dyDescent="0.2">
      <c r="A372" s="63"/>
      <c r="B372" t="s">
        <v>94</v>
      </c>
      <c r="C372" s="8">
        <f>Rate_Calculations_include_0hr!AO67</f>
        <v>3.5600093381370837E-2</v>
      </c>
      <c r="D372" s="8">
        <f>Rate_Calculations_exclude_0hr!Z67</f>
        <v>3.739945862279756E-2</v>
      </c>
      <c r="E372" s="8">
        <f>Rate_Calcs_nonneg_correction!Z67</f>
        <v>3.3800728139944114E-2</v>
      </c>
      <c r="F372" s="8">
        <f>Rate_Calcs_LinRegSlopes!AE67</f>
        <v>3.5242899288779932E-2</v>
      </c>
      <c r="H372">
        <f t="shared" si="46"/>
        <v>3.5719409259090534E-4</v>
      </c>
      <c r="I372">
        <f t="shared" si="47"/>
        <v>3.5719409259090534E-4</v>
      </c>
      <c r="J372">
        <f t="shared" si="48"/>
        <v>2.1565593340176284E-3</v>
      </c>
      <c r="K372">
        <f t="shared" si="49"/>
        <v>1.4421711488358177E-3</v>
      </c>
      <c r="M372">
        <f t="shared" si="50"/>
        <v>1.0033515608074819E-2</v>
      </c>
      <c r="N372">
        <f t="shared" si="51"/>
        <v>1.0033515608074819E-2</v>
      </c>
      <c r="O372">
        <f t="shared" si="52"/>
        <v>5.7662848967098577E-2</v>
      </c>
      <c r="P372">
        <f t="shared" si="53"/>
        <v>4.2666866313200144E-2</v>
      </c>
    </row>
    <row r="373" spans="1:16" x14ac:dyDescent="0.2">
      <c r="A373" s="63"/>
      <c r="B373" t="s">
        <v>95</v>
      </c>
      <c r="C373" s="8">
        <f>Rate_Calculations_include_0hr!AO68</f>
        <v>3.0244754450197676E-2</v>
      </c>
      <c r="D373" s="8">
        <f>Rate_Calculations_exclude_0hr!Z68</f>
        <v>1.651491078283765E-2</v>
      </c>
      <c r="E373" s="8">
        <f>Rate_Calcs_nonneg_correction!Z68</f>
        <v>4.3974598117557703E-2</v>
      </c>
      <c r="F373" s="8">
        <f>Rate_Calcs_LinRegSlopes!AE68</f>
        <v>3.2970281729078087E-2</v>
      </c>
      <c r="H373">
        <f t="shared" si="46"/>
        <v>2.7255272788804102E-3</v>
      </c>
      <c r="I373">
        <f t="shared" si="47"/>
        <v>2.7255272788804102E-3</v>
      </c>
      <c r="J373">
        <f t="shared" si="48"/>
        <v>1.6455370946240437E-2</v>
      </c>
      <c r="K373">
        <f t="shared" si="49"/>
        <v>1.1004316388479617E-2</v>
      </c>
      <c r="M373">
        <f t="shared" si="50"/>
        <v>9.0115701992832559E-2</v>
      </c>
      <c r="N373">
        <f t="shared" si="51"/>
        <v>9.0115701992832559E-2</v>
      </c>
      <c r="O373">
        <f t="shared" si="52"/>
        <v>0.99639478303091489</v>
      </c>
      <c r="P373">
        <f t="shared" si="53"/>
        <v>0.25024256865433253</v>
      </c>
    </row>
    <row r="374" spans="1:16" x14ac:dyDescent="0.2">
      <c r="A374" s="63"/>
      <c r="B374" t="s">
        <v>96</v>
      </c>
      <c r="C374" s="8">
        <f>Rate_Calculations_include_0hr!AO69</f>
        <v>1.5659489034690673E-2</v>
      </c>
      <c r="D374" s="8">
        <f>Rate_Calculations_exclude_0hr!Z69</f>
        <v>7.5069686455940957E-3</v>
      </c>
      <c r="E374" s="8">
        <f>Rate_Calcs_nonneg_correction!Z69</f>
        <v>2.381200942378725E-2</v>
      </c>
      <c r="F374" s="8">
        <f>Rate_Calcs_LinRegSlopes!AE69</f>
        <v>1.7277855365032426E-2</v>
      </c>
      <c r="H374">
        <f t="shared" si="46"/>
        <v>1.6183663303417535E-3</v>
      </c>
      <c r="I374">
        <f t="shared" si="47"/>
        <v>1.6183663303417535E-3</v>
      </c>
      <c r="J374">
        <f t="shared" si="48"/>
        <v>9.7708867194383313E-3</v>
      </c>
      <c r="K374">
        <f t="shared" si="49"/>
        <v>6.5341540587548243E-3</v>
      </c>
      <c r="M374">
        <f t="shared" si="50"/>
        <v>0.10334732677142691</v>
      </c>
      <c r="N374">
        <f t="shared" si="51"/>
        <v>0.10334732677142691</v>
      </c>
      <c r="O374">
        <f t="shared" si="52"/>
        <v>1.3015755334442416</v>
      </c>
      <c r="P374">
        <f t="shared" si="53"/>
        <v>0.27440582365247446</v>
      </c>
    </row>
    <row r="375" spans="1:16" x14ac:dyDescent="0.2">
      <c r="A375" s="63"/>
      <c r="B375" t="s">
        <v>97</v>
      </c>
      <c r="C375" s="8">
        <f>Rate_Calculations_include_0hr!AO70</f>
        <v>1.4217657198014063E-2</v>
      </c>
      <c r="D375" s="8">
        <f>Rate_Calculations_exclude_0hr!Z70</f>
        <v>8.5364104457038535E-3</v>
      </c>
      <c r="E375" s="8">
        <f>Rate_Calcs_nonneg_correction!Z70</f>
        <v>1.9898903950324273E-2</v>
      </c>
      <c r="F375" s="8">
        <f>Rate_Calcs_LinRegSlopes!AE70</f>
        <v>1.5345448116586809E-2</v>
      </c>
      <c r="H375">
        <f t="shared" si="46"/>
        <v>1.1277909185727457E-3</v>
      </c>
      <c r="I375">
        <f t="shared" si="47"/>
        <v>1.1277909185727457E-3</v>
      </c>
      <c r="J375">
        <f t="shared" si="48"/>
        <v>6.8090376708829555E-3</v>
      </c>
      <c r="K375">
        <f t="shared" si="49"/>
        <v>4.5534558337374641E-3</v>
      </c>
      <c r="M375">
        <f t="shared" si="50"/>
        <v>7.9323260004487708E-2</v>
      </c>
      <c r="N375">
        <f t="shared" si="51"/>
        <v>7.9323260004487708E-2</v>
      </c>
      <c r="O375">
        <f t="shared" si="52"/>
        <v>0.79764647145215017</v>
      </c>
      <c r="P375">
        <f t="shared" si="53"/>
        <v>0.22882947950825508</v>
      </c>
    </row>
    <row r="376" spans="1:16" x14ac:dyDescent="0.2">
      <c r="A376" s="63"/>
      <c r="B376" t="s">
        <v>98</v>
      </c>
      <c r="C376" s="8">
        <f>Rate_Calculations_include_0hr!AO71</f>
        <v>1.4268888512232679E-2</v>
      </c>
      <c r="D376" s="8">
        <f>Rate_Calculations_exclude_0hr!Z71</f>
        <v>7.8756406192955937E-3</v>
      </c>
      <c r="E376" s="8">
        <f>Rate_Calcs_nonneg_correction!Z71</f>
        <v>2.0662136405169763E-2</v>
      </c>
      <c r="F376" s="8">
        <f>Rate_Calcs_LinRegSlopes!AE71</f>
        <v>1.5538019607604803E-2</v>
      </c>
      <c r="H376">
        <f t="shared" si="46"/>
        <v>1.2691310953721249E-3</v>
      </c>
      <c r="I376">
        <f t="shared" si="47"/>
        <v>1.2691310953721249E-3</v>
      </c>
      <c r="J376">
        <f t="shared" si="48"/>
        <v>7.6623789883092097E-3</v>
      </c>
      <c r="K376">
        <f t="shared" si="49"/>
        <v>5.12411679756496E-3</v>
      </c>
      <c r="M376">
        <f t="shared" si="50"/>
        <v>8.8943935211498945E-2</v>
      </c>
      <c r="N376">
        <f t="shared" si="51"/>
        <v>8.8943935211498945E-2</v>
      </c>
      <c r="O376">
        <f t="shared" si="52"/>
        <v>0.97292136077617797</v>
      </c>
      <c r="P376">
        <f t="shared" si="53"/>
        <v>0.24799549751703712</v>
      </c>
    </row>
    <row r="377" spans="1:16" x14ac:dyDescent="0.2">
      <c r="A377" s="63"/>
      <c r="B377" t="s">
        <v>99</v>
      </c>
      <c r="C377" s="8">
        <f>Rate_Calculations_include_0hr!AO72</f>
        <v>2.195985933273565E-2</v>
      </c>
      <c r="D377" s="8">
        <f>Rate_Calculations_exclude_0hr!Z72</f>
        <v>1.6872099823377004E-2</v>
      </c>
      <c r="E377" s="8">
        <f>Rate_Calcs_nonneg_correction!Z72</f>
        <v>2.7047618842094303E-2</v>
      </c>
      <c r="F377" s="8">
        <f>Rate_Calcs_LinRegSlopes!AE72</f>
        <v>2.2969836406553742E-2</v>
      </c>
      <c r="H377">
        <f t="shared" si="46"/>
        <v>1.0099770738180927E-3</v>
      </c>
      <c r="I377">
        <f t="shared" si="47"/>
        <v>1.0099770738180927E-3</v>
      </c>
      <c r="J377">
        <f t="shared" si="48"/>
        <v>6.097736583176739E-3</v>
      </c>
      <c r="K377">
        <f t="shared" si="49"/>
        <v>4.0777824355405605E-3</v>
      </c>
      <c r="M377">
        <f t="shared" si="50"/>
        <v>4.5991964634878868E-2</v>
      </c>
      <c r="N377">
        <f t="shared" si="51"/>
        <v>4.5991964634878868E-2</v>
      </c>
      <c r="O377">
        <f t="shared" si="52"/>
        <v>0.36140946574581478</v>
      </c>
      <c r="P377">
        <f t="shared" si="53"/>
        <v>0.15076308414973275</v>
      </c>
    </row>
    <row r="378" spans="1:16" x14ac:dyDescent="0.2">
      <c r="A378" s="63"/>
      <c r="B378" t="s">
        <v>100</v>
      </c>
      <c r="C378" s="8">
        <f>Rate_Calculations_include_0hr!AO73</f>
        <v>2.1628095144814015E-2</v>
      </c>
      <c r="D378" s="8">
        <f>Rate_Calculations_exclude_0hr!Z73</f>
        <v>1.5855600572709527E-2</v>
      </c>
      <c r="E378" s="8">
        <f>Rate_Calcs_nonneg_correction!Z73</f>
        <v>2.7400589716918507E-2</v>
      </c>
      <c r="F378" s="8">
        <f>Rate_Calcs_LinRegSlopes!AE73</f>
        <v>2.277399977451218E-2</v>
      </c>
      <c r="H378">
        <f t="shared" si="46"/>
        <v>1.1459046296981648E-3</v>
      </c>
      <c r="I378">
        <f t="shared" si="47"/>
        <v>1.1459046296981648E-3</v>
      </c>
      <c r="J378">
        <f t="shared" si="48"/>
        <v>6.9183992018026531E-3</v>
      </c>
      <c r="K378">
        <f t="shared" si="49"/>
        <v>4.626589942406327E-3</v>
      </c>
      <c r="M378">
        <f t="shared" si="50"/>
        <v>5.2982226221292068E-2</v>
      </c>
      <c r="N378">
        <f t="shared" si="51"/>
        <v>5.2982226221292068E-2</v>
      </c>
      <c r="O378">
        <f t="shared" si="52"/>
        <v>0.43633788389640193</v>
      </c>
      <c r="P378">
        <f t="shared" si="53"/>
        <v>0.168850013456084</v>
      </c>
    </row>
    <row r="379" spans="1:16" x14ac:dyDescent="0.2">
      <c r="A379" s="63"/>
      <c r="B379" t="s">
        <v>101</v>
      </c>
      <c r="C379" s="8">
        <f>Rate_Calculations_include_0hr!AO74</f>
        <v>2.2399369326581712E-2</v>
      </c>
      <c r="D379" s="8">
        <f>Rate_Calculations_exclude_0hr!Z74</f>
        <v>1.6068604166845888E-2</v>
      </c>
      <c r="E379" s="8">
        <f>Rate_Calcs_nonneg_correction!Z74</f>
        <v>2.8730134486317539E-2</v>
      </c>
      <c r="F379" s="8">
        <f>Rate_Calcs_LinRegSlopes!AE74</f>
        <v>2.3656096901715381E-2</v>
      </c>
      <c r="H379">
        <f t="shared" si="46"/>
        <v>1.256727575133669E-3</v>
      </c>
      <c r="I379">
        <f t="shared" si="47"/>
        <v>1.256727575133669E-3</v>
      </c>
      <c r="J379">
        <f t="shared" si="48"/>
        <v>7.5874927348694929E-3</v>
      </c>
      <c r="K379">
        <f t="shared" si="49"/>
        <v>5.0740375846021583E-3</v>
      </c>
      <c r="M379">
        <f t="shared" si="50"/>
        <v>5.6105489257784101E-2</v>
      </c>
      <c r="N379">
        <f t="shared" si="51"/>
        <v>5.6105489257784101E-2</v>
      </c>
      <c r="O379">
        <f t="shared" si="52"/>
        <v>0.47219364271382414</v>
      </c>
      <c r="P379">
        <f t="shared" si="53"/>
        <v>0.17661029700430472</v>
      </c>
    </row>
  </sheetData>
  <mergeCells count="34">
    <mergeCell ref="P2:P3"/>
    <mergeCell ref="B1:F1"/>
    <mergeCell ref="H1:K1"/>
    <mergeCell ref="M1:P1"/>
    <mergeCell ref="F78:F79"/>
    <mergeCell ref="I2:I3"/>
    <mergeCell ref="J2:J3"/>
    <mergeCell ref="K2:K3"/>
    <mergeCell ref="N2:N3"/>
    <mergeCell ref="O2:O3"/>
    <mergeCell ref="D230:D231"/>
    <mergeCell ref="E230:E231"/>
    <mergeCell ref="F230:F231"/>
    <mergeCell ref="D306:D307"/>
    <mergeCell ref="E306:E307"/>
    <mergeCell ref="F306:F307"/>
    <mergeCell ref="D154:D155"/>
    <mergeCell ref="E154:E155"/>
    <mergeCell ref="F154:F155"/>
    <mergeCell ref="F2:F3"/>
    <mergeCell ref="D2:D3"/>
    <mergeCell ref="A80:A151"/>
    <mergeCell ref="A156:A227"/>
    <mergeCell ref="C230:C231"/>
    <mergeCell ref="A232:A303"/>
    <mergeCell ref="A308:A379"/>
    <mergeCell ref="E2:E3"/>
    <mergeCell ref="D78:D79"/>
    <mergeCell ref="E78:E79"/>
    <mergeCell ref="C2:C3"/>
    <mergeCell ref="C78:C79"/>
    <mergeCell ref="C154:C155"/>
    <mergeCell ref="C306:C307"/>
    <mergeCell ref="A4:A75"/>
  </mergeCells>
  <conditionalFormatting sqref="I4:K75 I232:K303 I308:K379 I156:K227 I80:K151">
    <cfRule type="cellIs" dxfId="1" priority="2" stopIfTrue="1" operator="equal">
      <formula>$H4</formula>
    </cfRule>
  </conditionalFormatting>
  <conditionalFormatting sqref="N4:P75 N232:P303 N308:P379 N156:P227 N80:P151">
    <cfRule type="cellIs" dxfId="0" priority="1" operator="equal">
      <formula>$M4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Line_rates_include_0hr</vt:lpstr>
      <vt:lpstr>Line_rates_exclude_0hr</vt:lpstr>
      <vt:lpstr>Line_rates_nonneg_correction</vt:lpstr>
      <vt:lpstr>Line_rates_LinRegSlopes</vt:lpstr>
      <vt:lpstr>Rate_Calculations_include_0hr</vt:lpstr>
      <vt:lpstr>Rate_Calculations_exclude_0hr</vt:lpstr>
      <vt:lpstr>Rate_Calcs_nonneg_correction</vt:lpstr>
      <vt:lpstr>Rate_Calcs_LinRegSlopes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Mahserejian, Shant M</dc:creator>
  <cp:lastModifiedBy>Mahserejian, Shant M</cp:lastModifiedBy>
  <dcterms:created xsi:type="dcterms:W3CDTF">2025-01-28T20:46:55Z</dcterms:created>
  <dcterms:modified xsi:type="dcterms:W3CDTF">2025-01-31T04:36:27Z</dcterms:modified>
</cp:coreProperties>
</file>