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ade/Documents/Projects/JBEI projects/Manuscripts/MetabolicModel/"/>
    </mc:Choice>
  </mc:AlternateContent>
  <xr:revisionPtr revIDLastSave="0" documentId="13_ncr:1_{C1A2983D-0BEC-F742-837A-FF92BB252BDB}" xr6:coauthVersionLast="36" xr6:coauthVersionMax="36" xr10:uidLastSave="{00000000-0000-0000-0000-000000000000}"/>
  <bookViews>
    <workbookView xWindow="12440" yWindow="5720" windowWidth="22840" windowHeight="10940" xr2:uid="{D1AF69A4-AE57-DC4B-9CE3-F9207B88CAD9}"/>
  </bookViews>
  <sheets>
    <sheet name="Summary" sheetId="4" r:id="rId1"/>
    <sheet name="Media" sheetId="5" r:id="rId2"/>
    <sheet name="FAME Amounts" sheetId="3" r:id="rId3"/>
    <sheet name="FAME Raw" sheetId="1" r:id="rId4"/>
    <sheet name="FAME STD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3" i="3" l="1"/>
  <c r="K123" i="3"/>
  <c r="J123" i="3"/>
  <c r="I123" i="3"/>
  <c r="H123" i="3"/>
  <c r="G123" i="3"/>
  <c r="F123" i="3"/>
  <c r="E123" i="3"/>
  <c r="D123" i="3"/>
  <c r="C123" i="3"/>
  <c r="L122" i="3"/>
  <c r="K122" i="3"/>
  <c r="J122" i="3"/>
  <c r="I122" i="3"/>
  <c r="H122" i="3"/>
  <c r="G122" i="3"/>
  <c r="F122" i="3"/>
  <c r="E122" i="3"/>
  <c r="D122" i="3"/>
  <c r="C122" i="3"/>
  <c r="L121" i="3"/>
  <c r="K121" i="3"/>
  <c r="J121" i="3"/>
  <c r="I121" i="3"/>
  <c r="H121" i="3"/>
  <c r="G121" i="3"/>
  <c r="F121" i="3"/>
  <c r="E121" i="3"/>
  <c r="D121" i="3"/>
  <c r="C121" i="3"/>
  <c r="L120" i="3"/>
  <c r="K120" i="3"/>
  <c r="J120" i="3"/>
  <c r="I120" i="3"/>
  <c r="H120" i="3"/>
  <c r="G120" i="3"/>
  <c r="F120" i="3"/>
  <c r="E120" i="3"/>
  <c r="D120" i="3"/>
  <c r="C120" i="3"/>
  <c r="M120" i="3" s="1"/>
  <c r="L119" i="3"/>
  <c r="K119" i="3"/>
  <c r="J119" i="3"/>
  <c r="I119" i="3"/>
  <c r="H119" i="3"/>
  <c r="G119" i="3"/>
  <c r="F119" i="3"/>
  <c r="E119" i="3"/>
  <c r="D119" i="3"/>
  <c r="C119" i="3"/>
  <c r="L118" i="3"/>
  <c r="K118" i="3"/>
  <c r="J118" i="3"/>
  <c r="I118" i="3"/>
  <c r="H118" i="3"/>
  <c r="G118" i="3"/>
  <c r="F118" i="3"/>
  <c r="E118" i="3"/>
  <c r="D118" i="3"/>
  <c r="C118" i="3"/>
  <c r="L117" i="3"/>
  <c r="K117" i="3"/>
  <c r="J117" i="3"/>
  <c r="I117" i="3"/>
  <c r="H117" i="3"/>
  <c r="G117" i="3"/>
  <c r="F117" i="3"/>
  <c r="E117" i="3"/>
  <c r="D117" i="3"/>
  <c r="C117" i="3"/>
  <c r="L116" i="3"/>
  <c r="K116" i="3"/>
  <c r="J116" i="3"/>
  <c r="I116" i="3"/>
  <c r="H116" i="3"/>
  <c r="G116" i="3"/>
  <c r="F116" i="3"/>
  <c r="E116" i="3"/>
  <c r="D116" i="3"/>
  <c r="C116" i="3"/>
  <c r="M116" i="3" s="1"/>
  <c r="L115" i="3"/>
  <c r="K115" i="3"/>
  <c r="J115" i="3"/>
  <c r="I115" i="3"/>
  <c r="H115" i="3"/>
  <c r="G115" i="3"/>
  <c r="F115" i="3"/>
  <c r="E115" i="3"/>
  <c r="D115" i="3"/>
  <c r="C115" i="3"/>
  <c r="L114" i="3"/>
  <c r="K114" i="3"/>
  <c r="J114" i="3"/>
  <c r="I114" i="3"/>
  <c r="H114" i="3"/>
  <c r="G114" i="3"/>
  <c r="F114" i="3"/>
  <c r="E114" i="3"/>
  <c r="D114" i="3"/>
  <c r="C114" i="3"/>
  <c r="L113" i="3"/>
  <c r="K113" i="3"/>
  <c r="J113" i="3"/>
  <c r="I113" i="3"/>
  <c r="H113" i="3"/>
  <c r="G113" i="3"/>
  <c r="F113" i="3"/>
  <c r="E113" i="3"/>
  <c r="D113" i="3"/>
  <c r="C113" i="3"/>
  <c r="L112" i="3"/>
  <c r="K112" i="3"/>
  <c r="J112" i="3"/>
  <c r="I112" i="3"/>
  <c r="H112" i="3"/>
  <c r="G112" i="3"/>
  <c r="F112" i="3"/>
  <c r="E112" i="3"/>
  <c r="D112" i="3"/>
  <c r="C112" i="3"/>
  <c r="M112" i="3" s="1"/>
  <c r="L111" i="3"/>
  <c r="K111" i="3"/>
  <c r="J111" i="3"/>
  <c r="I111" i="3"/>
  <c r="H111" i="3"/>
  <c r="G111" i="3"/>
  <c r="F111" i="3"/>
  <c r="E111" i="3"/>
  <c r="D111" i="3"/>
  <c r="C111" i="3"/>
  <c r="L110" i="3"/>
  <c r="K110" i="3"/>
  <c r="J110" i="3"/>
  <c r="I110" i="3"/>
  <c r="H110" i="3"/>
  <c r="G110" i="3"/>
  <c r="F110" i="3"/>
  <c r="E110" i="3"/>
  <c r="D110" i="3"/>
  <c r="C110" i="3"/>
  <c r="M110" i="3" s="1"/>
  <c r="L109" i="3"/>
  <c r="K109" i="3"/>
  <c r="J109" i="3"/>
  <c r="I109" i="3"/>
  <c r="H109" i="3"/>
  <c r="G109" i="3"/>
  <c r="F109" i="3"/>
  <c r="E109" i="3"/>
  <c r="D109" i="3"/>
  <c r="C109" i="3"/>
  <c r="L108" i="3"/>
  <c r="K108" i="3"/>
  <c r="J108" i="3"/>
  <c r="I108" i="3"/>
  <c r="H108" i="3"/>
  <c r="G108" i="3"/>
  <c r="F108" i="3"/>
  <c r="E108" i="3"/>
  <c r="D108" i="3"/>
  <c r="C108" i="3"/>
  <c r="L107" i="3"/>
  <c r="K107" i="3"/>
  <c r="J107" i="3"/>
  <c r="I107" i="3"/>
  <c r="H107" i="3"/>
  <c r="G107" i="3"/>
  <c r="F107" i="3"/>
  <c r="E107" i="3"/>
  <c r="D107" i="3"/>
  <c r="C107" i="3"/>
  <c r="L106" i="3"/>
  <c r="K106" i="3"/>
  <c r="J106" i="3"/>
  <c r="I106" i="3"/>
  <c r="H106" i="3"/>
  <c r="G106" i="3"/>
  <c r="F106" i="3"/>
  <c r="E106" i="3"/>
  <c r="D106" i="3"/>
  <c r="C106" i="3"/>
  <c r="L105" i="3"/>
  <c r="K105" i="3"/>
  <c r="J105" i="3"/>
  <c r="I105" i="3"/>
  <c r="H105" i="3"/>
  <c r="G105" i="3"/>
  <c r="F105" i="3"/>
  <c r="E105" i="3"/>
  <c r="D105" i="3"/>
  <c r="C105" i="3"/>
  <c r="L104" i="3"/>
  <c r="K104" i="3"/>
  <c r="J104" i="3"/>
  <c r="I104" i="3"/>
  <c r="H104" i="3"/>
  <c r="G104" i="3"/>
  <c r="F104" i="3"/>
  <c r="E104" i="3"/>
  <c r="D104" i="3"/>
  <c r="C104" i="3"/>
  <c r="L103" i="3"/>
  <c r="K103" i="3"/>
  <c r="J103" i="3"/>
  <c r="I103" i="3"/>
  <c r="H103" i="3"/>
  <c r="G103" i="3"/>
  <c r="F103" i="3"/>
  <c r="E103" i="3"/>
  <c r="D103" i="3"/>
  <c r="C103" i="3"/>
  <c r="L102" i="3"/>
  <c r="K102" i="3"/>
  <c r="J102" i="3"/>
  <c r="I102" i="3"/>
  <c r="H102" i="3"/>
  <c r="G102" i="3"/>
  <c r="F102" i="3"/>
  <c r="E102" i="3"/>
  <c r="D102" i="3"/>
  <c r="C102" i="3"/>
  <c r="L101" i="3"/>
  <c r="K101" i="3"/>
  <c r="J101" i="3"/>
  <c r="I101" i="3"/>
  <c r="H101" i="3"/>
  <c r="G101" i="3"/>
  <c r="F101" i="3"/>
  <c r="E101" i="3"/>
  <c r="D101" i="3"/>
  <c r="C101" i="3"/>
  <c r="L100" i="3"/>
  <c r="K100" i="3"/>
  <c r="J100" i="3"/>
  <c r="I100" i="3"/>
  <c r="H100" i="3"/>
  <c r="G100" i="3"/>
  <c r="F100" i="3"/>
  <c r="E100" i="3"/>
  <c r="D100" i="3"/>
  <c r="C100" i="3"/>
  <c r="L99" i="3"/>
  <c r="K99" i="3"/>
  <c r="J99" i="3"/>
  <c r="I99" i="3"/>
  <c r="H99" i="3"/>
  <c r="G99" i="3"/>
  <c r="F99" i="3"/>
  <c r="E99" i="3"/>
  <c r="D99" i="3"/>
  <c r="C99" i="3"/>
  <c r="L93" i="3"/>
  <c r="K93" i="3"/>
  <c r="J93" i="3"/>
  <c r="I93" i="3"/>
  <c r="H93" i="3"/>
  <c r="G93" i="3"/>
  <c r="F93" i="3"/>
  <c r="E93" i="3"/>
  <c r="D93" i="3"/>
  <c r="C93" i="3"/>
  <c r="L92" i="3"/>
  <c r="K92" i="3"/>
  <c r="J92" i="3"/>
  <c r="I92" i="3"/>
  <c r="H92" i="3"/>
  <c r="G92" i="3"/>
  <c r="F92" i="3"/>
  <c r="E92" i="3"/>
  <c r="D92" i="3"/>
  <c r="C92" i="3"/>
  <c r="L91" i="3"/>
  <c r="K91" i="3"/>
  <c r="J91" i="3"/>
  <c r="I91" i="3"/>
  <c r="H91" i="3"/>
  <c r="G91" i="3"/>
  <c r="F91" i="3"/>
  <c r="E91" i="3"/>
  <c r="D91" i="3"/>
  <c r="C91" i="3"/>
  <c r="L90" i="3"/>
  <c r="K90" i="3"/>
  <c r="J90" i="3"/>
  <c r="I90" i="3"/>
  <c r="H90" i="3"/>
  <c r="G90" i="3"/>
  <c r="F90" i="3"/>
  <c r="E90" i="3"/>
  <c r="D90" i="3"/>
  <c r="C90" i="3"/>
  <c r="L89" i="3"/>
  <c r="K89" i="3"/>
  <c r="J89" i="3"/>
  <c r="I89" i="3"/>
  <c r="H89" i="3"/>
  <c r="G89" i="3"/>
  <c r="F89" i="3"/>
  <c r="E89" i="3"/>
  <c r="D89" i="3"/>
  <c r="C89" i="3"/>
  <c r="L88" i="3"/>
  <c r="K88" i="3"/>
  <c r="J88" i="3"/>
  <c r="I88" i="3"/>
  <c r="H88" i="3"/>
  <c r="G88" i="3"/>
  <c r="F88" i="3"/>
  <c r="E88" i="3"/>
  <c r="D88" i="3"/>
  <c r="C88" i="3"/>
  <c r="L87" i="3"/>
  <c r="K87" i="3"/>
  <c r="J87" i="3"/>
  <c r="I87" i="3"/>
  <c r="H87" i="3"/>
  <c r="G87" i="3"/>
  <c r="F87" i="3"/>
  <c r="E87" i="3"/>
  <c r="D87" i="3"/>
  <c r="C87" i="3"/>
  <c r="L86" i="3"/>
  <c r="K86" i="3"/>
  <c r="J86" i="3"/>
  <c r="I86" i="3"/>
  <c r="H86" i="3"/>
  <c r="G86" i="3"/>
  <c r="F86" i="3"/>
  <c r="E86" i="3"/>
  <c r="D86" i="3"/>
  <c r="C86" i="3"/>
  <c r="L85" i="3"/>
  <c r="K85" i="3"/>
  <c r="J85" i="3"/>
  <c r="I85" i="3"/>
  <c r="H85" i="3"/>
  <c r="G85" i="3"/>
  <c r="F85" i="3"/>
  <c r="E85" i="3"/>
  <c r="D85" i="3"/>
  <c r="C85" i="3"/>
  <c r="L84" i="3"/>
  <c r="K84" i="3"/>
  <c r="J84" i="3"/>
  <c r="I84" i="3"/>
  <c r="H84" i="3"/>
  <c r="G84" i="3"/>
  <c r="F84" i="3"/>
  <c r="E84" i="3"/>
  <c r="D84" i="3"/>
  <c r="C84" i="3"/>
  <c r="L83" i="3"/>
  <c r="K83" i="3"/>
  <c r="J83" i="3"/>
  <c r="I83" i="3"/>
  <c r="H83" i="3"/>
  <c r="G83" i="3"/>
  <c r="F83" i="3"/>
  <c r="E83" i="3"/>
  <c r="D83" i="3"/>
  <c r="C83" i="3"/>
  <c r="L82" i="3"/>
  <c r="K82" i="3"/>
  <c r="J82" i="3"/>
  <c r="I82" i="3"/>
  <c r="H82" i="3"/>
  <c r="G82" i="3"/>
  <c r="F82" i="3"/>
  <c r="E82" i="3"/>
  <c r="D82" i="3"/>
  <c r="C82" i="3"/>
  <c r="L81" i="3"/>
  <c r="K81" i="3"/>
  <c r="J81" i="3"/>
  <c r="I81" i="3"/>
  <c r="H81" i="3"/>
  <c r="G81" i="3"/>
  <c r="F81" i="3"/>
  <c r="E81" i="3"/>
  <c r="D81" i="3"/>
  <c r="C81" i="3"/>
  <c r="L80" i="3"/>
  <c r="K80" i="3"/>
  <c r="J80" i="3"/>
  <c r="I80" i="3"/>
  <c r="H80" i="3"/>
  <c r="G80" i="3"/>
  <c r="F80" i="3"/>
  <c r="E80" i="3"/>
  <c r="D80" i="3"/>
  <c r="C80" i="3"/>
  <c r="L79" i="3"/>
  <c r="K79" i="3"/>
  <c r="J79" i="3"/>
  <c r="I79" i="3"/>
  <c r="H79" i="3"/>
  <c r="G79" i="3"/>
  <c r="F79" i="3"/>
  <c r="E79" i="3"/>
  <c r="D79" i="3"/>
  <c r="C79" i="3"/>
  <c r="L78" i="3"/>
  <c r="K78" i="3"/>
  <c r="J78" i="3"/>
  <c r="I78" i="3"/>
  <c r="H78" i="3"/>
  <c r="G78" i="3"/>
  <c r="F78" i="3"/>
  <c r="E78" i="3"/>
  <c r="D78" i="3"/>
  <c r="C78" i="3"/>
  <c r="L77" i="3"/>
  <c r="K77" i="3"/>
  <c r="J77" i="3"/>
  <c r="I77" i="3"/>
  <c r="H77" i="3"/>
  <c r="G77" i="3"/>
  <c r="F77" i="3"/>
  <c r="E77" i="3"/>
  <c r="D77" i="3"/>
  <c r="C77" i="3"/>
  <c r="L76" i="3"/>
  <c r="K76" i="3"/>
  <c r="J76" i="3"/>
  <c r="I76" i="3"/>
  <c r="H76" i="3"/>
  <c r="G76" i="3"/>
  <c r="F76" i="3"/>
  <c r="E76" i="3"/>
  <c r="D76" i="3"/>
  <c r="C76" i="3"/>
  <c r="L75" i="3"/>
  <c r="K75" i="3"/>
  <c r="J75" i="3"/>
  <c r="I75" i="3"/>
  <c r="H75" i="3"/>
  <c r="G75" i="3"/>
  <c r="F75" i="3"/>
  <c r="E75" i="3"/>
  <c r="D75" i="3"/>
  <c r="C75" i="3"/>
  <c r="L74" i="3"/>
  <c r="K74" i="3"/>
  <c r="J74" i="3"/>
  <c r="I74" i="3"/>
  <c r="H74" i="3"/>
  <c r="G74" i="3"/>
  <c r="F74" i="3"/>
  <c r="E74" i="3"/>
  <c r="D74" i="3"/>
  <c r="C74" i="3"/>
  <c r="L73" i="3"/>
  <c r="K73" i="3"/>
  <c r="J73" i="3"/>
  <c r="I73" i="3"/>
  <c r="H73" i="3"/>
  <c r="G73" i="3"/>
  <c r="F73" i="3"/>
  <c r="E73" i="3"/>
  <c r="D73" i="3"/>
  <c r="C73" i="3"/>
  <c r="L72" i="3"/>
  <c r="K72" i="3"/>
  <c r="J72" i="3"/>
  <c r="I72" i="3"/>
  <c r="H72" i="3"/>
  <c r="G72" i="3"/>
  <c r="F72" i="3"/>
  <c r="E72" i="3"/>
  <c r="D72" i="3"/>
  <c r="C72" i="3"/>
  <c r="L71" i="3"/>
  <c r="K71" i="3"/>
  <c r="J71" i="3"/>
  <c r="I71" i="3"/>
  <c r="H71" i="3"/>
  <c r="G71" i="3"/>
  <c r="F71" i="3"/>
  <c r="E71" i="3"/>
  <c r="D71" i="3"/>
  <c r="C71" i="3"/>
  <c r="L70" i="3"/>
  <c r="K70" i="3"/>
  <c r="J70" i="3"/>
  <c r="I70" i="3"/>
  <c r="H70" i="3"/>
  <c r="G70" i="3"/>
  <c r="F70" i="3"/>
  <c r="E70" i="3"/>
  <c r="D70" i="3"/>
  <c r="C70" i="3"/>
  <c r="L69" i="3"/>
  <c r="K69" i="3"/>
  <c r="J69" i="3"/>
  <c r="I69" i="3"/>
  <c r="H69" i="3"/>
  <c r="G69" i="3"/>
  <c r="F69" i="3"/>
  <c r="E69" i="3"/>
  <c r="D69" i="3"/>
  <c r="C69" i="3"/>
  <c r="L64" i="3"/>
  <c r="K64" i="3"/>
  <c r="J64" i="3"/>
  <c r="I64" i="3"/>
  <c r="H64" i="3"/>
  <c r="G64" i="3"/>
  <c r="F64" i="3"/>
  <c r="E64" i="3"/>
  <c r="D64" i="3"/>
  <c r="C64" i="3"/>
  <c r="H63" i="3"/>
  <c r="L63" i="3"/>
  <c r="K63" i="3"/>
  <c r="J63" i="3"/>
  <c r="I63" i="3"/>
  <c r="G63" i="3"/>
  <c r="F63" i="3"/>
  <c r="E63" i="3"/>
  <c r="D63" i="3"/>
  <c r="C63" i="3"/>
  <c r="I59" i="3"/>
  <c r="L59" i="3"/>
  <c r="K59" i="3"/>
  <c r="J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7" i="3"/>
  <c r="K57" i="3"/>
  <c r="J57" i="3"/>
  <c r="I57" i="3"/>
  <c r="H57" i="3"/>
  <c r="G57" i="3"/>
  <c r="F57" i="3"/>
  <c r="E57" i="3"/>
  <c r="D57" i="3"/>
  <c r="C57" i="3"/>
  <c r="L56" i="3"/>
  <c r="K56" i="3"/>
  <c r="J56" i="3"/>
  <c r="I56" i="3"/>
  <c r="H56" i="3"/>
  <c r="G56" i="3"/>
  <c r="F56" i="3"/>
  <c r="E56" i="3"/>
  <c r="D56" i="3"/>
  <c r="C56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2" i="3"/>
  <c r="K52" i="3"/>
  <c r="J52" i="3"/>
  <c r="I52" i="3"/>
  <c r="H52" i="3"/>
  <c r="G52" i="3"/>
  <c r="F52" i="3"/>
  <c r="E52" i="3"/>
  <c r="D52" i="3"/>
  <c r="C52" i="3"/>
  <c r="L51" i="3"/>
  <c r="K51" i="3"/>
  <c r="J51" i="3"/>
  <c r="I51" i="3"/>
  <c r="H51" i="3"/>
  <c r="G51" i="3"/>
  <c r="F51" i="3"/>
  <c r="E51" i="3"/>
  <c r="D51" i="3"/>
  <c r="C51" i="3"/>
  <c r="L50" i="3"/>
  <c r="K50" i="3"/>
  <c r="J50" i="3"/>
  <c r="I50" i="3"/>
  <c r="H50" i="3"/>
  <c r="G50" i="3"/>
  <c r="F50" i="3"/>
  <c r="E50" i="3"/>
  <c r="D50" i="3"/>
  <c r="C50" i="3"/>
  <c r="L49" i="3"/>
  <c r="K49" i="3"/>
  <c r="J49" i="3"/>
  <c r="I49" i="3"/>
  <c r="H49" i="3"/>
  <c r="G49" i="3"/>
  <c r="F49" i="3"/>
  <c r="E49" i="3"/>
  <c r="D49" i="3"/>
  <c r="C49" i="3"/>
  <c r="L48" i="3"/>
  <c r="K48" i="3"/>
  <c r="J48" i="3"/>
  <c r="I48" i="3"/>
  <c r="H48" i="3"/>
  <c r="G48" i="3"/>
  <c r="F48" i="3"/>
  <c r="E48" i="3"/>
  <c r="D48" i="3"/>
  <c r="C48" i="3"/>
  <c r="L47" i="3"/>
  <c r="K47" i="3"/>
  <c r="J47" i="3"/>
  <c r="I47" i="3"/>
  <c r="H47" i="3"/>
  <c r="G47" i="3"/>
  <c r="F47" i="3"/>
  <c r="E47" i="3"/>
  <c r="D47" i="3"/>
  <c r="C47" i="3"/>
  <c r="L46" i="3"/>
  <c r="K46" i="3"/>
  <c r="J46" i="3"/>
  <c r="I46" i="3"/>
  <c r="H46" i="3"/>
  <c r="G46" i="3"/>
  <c r="F46" i="3"/>
  <c r="E46" i="3"/>
  <c r="D46" i="3"/>
  <c r="C46" i="3"/>
  <c r="L45" i="3"/>
  <c r="K45" i="3"/>
  <c r="J45" i="3"/>
  <c r="I45" i="3"/>
  <c r="H45" i="3"/>
  <c r="G45" i="3"/>
  <c r="F45" i="3"/>
  <c r="E45" i="3"/>
  <c r="D45" i="3"/>
  <c r="C45" i="3"/>
  <c r="L44" i="3"/>
  <c r="K44" i="3"/>
  <c r="J44" i="3"/>
  <c r="I44" i="3"/>
  <c r="H44" i="3"/>
  <c r="G44" i="3"/>
  <c r="F44" i="3"/>
  <c r="E44" i="3"/>
  <c r="D44" i="3"/>
  <c r="C44" i="3"/>
  <c r="L43" i="3"/>
  <c r="K43" i="3"/>
  <c r="J43" i="3"/>
  <c r="I43" i="3"/>
  <c r="H43" i="3"/>
  <c r="G43" i="3"/>
  <c r="F43" i="3"/>
  <c r="E43" i="3"/>
  <c r="D43" i="3"/>
  <c r="C43" i="3"/>
  <c r="L42" i="3"/>
  <c r="K42" i="3"/>
  <c r="J42" i="3"/>
  <c r="I42" i="3"/>
  <c r="H42" i="3"/>
  <c r="G42" i="3"/>
  <c r="F42" i="3"/>
  <c r="E42" i="3"/>
  <c r="D42" i="3"/>
  <c r="C42" i="3"/>
  <c r="L41" i="3"/>
  <c r="K41" i="3"/>
  <c r="J41" i="3"/>
  <c r="I41" i="3"/>
  <c r="H41" i="3"/>
  <c r="G41" i="3"/>
  <c r="F41" i="3"/>
  <c r="E41" i="3"/>
  <c r="D41" i="3"/>
  <c r="C41" i="3"/>
  <c r="L40" i="3"/>
  <c r="K40" i="3"/>
  <c r="J40" i="3"/>
  <c r="I40" i="3"/>
  <c r="H40" i="3"/>
  <c r="G40" i="3"/>
  <c r="F40" i="3"/>
  <c r="E40" i="3"/>
  <c r="D40" i="3"/>
  <c r="C40" i="3"/>
  <c r="L39" i="3"/>
  <c r="K39" i="3"/>
  <c r="J39" i="3"/>
  <c r="I39" i="3"/>
  <c r="H39" i="3"/>
  <c r="G39" i="3"/>
  <c r="F39" i="3"/>
  <c r="E39" i="3"/>
  <c r="D39" i="3"/>
  <c r="C39" i="3"/>
  <c r="L38" i="3"/>
  <c r="K38" i="3"/>
  <c r="J38" i="3"/>
  <c r="I38" i="3"/>
  <c r="H38" i="3"/>
  <c r="G38" i="3"/>
  <c r="F38" i="3"/>
  <c r="E38" i="3"/>
  <c r="D38" i="3"/>
  <c r="C38" i="3"/>
  <c r="L37" i="3"/>
  <c r="K37" i="3"/>
  <c r="J37" i="3"/>
  <c r="I37" i="3"/>
  <c r="H37" i="3"/>
  <c r="G37" i="3"/>
  <c r="F37" i="3"/>
  <c r="E37" i="3"/>
  <c r="D37" i="3"/>
  <c r="C37" i="3"/>
  <c r="L36" i="3"/>
  <c r="K36" i="3"/>
  <c r="J36" i="3"/>
  <c r="I36" i="3"/>
  <c r="H36" i="3"/>
  <c r="G36" i="3"/>
  <c r="F36" i="3"/>
  <c r="E36" i="3"/>
  <c r="D36" i="3"/>
  <c r="C36" i="3"/>
  <c r="L35" i="3"/>
  <c r="K35" i="3"/>
  <c r="J35" i="3"/>
  <c r="I35" i="3"/>
  <c r="H35" i="3"/>
  <c r="G35" i="3"/>
  <c r="F35" i="3"/>
  <c r="E35" i="3"/>
  <c r="D35" i="3"/>
  <c r="C35" i="3"/>
  <c r="E38" i="2"/>
  <c r="K22" i="2"/>
  <c r="J22" i="2"/>
  <c r="I22" i="2"/>
  <c r="H22" i="2"/>
  <c r="G22" i="2"/>
  <c r="F22" i="2"/>
  <c r="E22" i="2"/>
  <c r="D22" i="2"/>
  <c r="D38" i="2" s="1"/>
  <c r="C22" i="2"/>
  <c r="B22" i="2"/>
  <c r="K35" i="2"/>
  <c r="J35" i="2"/>
  <c r="I35" i="2"/>
  <c r="H35" i="2"/>
  <c r="G35" i="2"/>
  <c r="F35" i="2"/>
  <c r="E35" i="2"/>
  <c r="D35" i="2"/>
  <c r="C35" i="2"/>
  <c r="B35" i="2"/>
  <c r="K34" i="2"/>
  <c r="J34" i="2"/>
  <c r="I34" i="2"/>
  <c r="H34" i="2"/>
  <c r="G34" i="2"/>
  <c r="F34" i="2"/>
  <c r="E34" i="2"/>
  <c r="D34" i="2"/>
  <c r="C34" i="2"/>
  <c r="B34" i="2"/>
  <c r="J33" i="2"/>
  <c r="H33" i="2"/>
  <c r="G33" i="2"/>
  <c r="F33" i="2"/>
  <c r="E33" i="2"/>
  <c r="D33" i="2"/>
  <c r="C33" i="2"/>
  <c r="B33" i="2"/>
  <c r="K32" i="2"/>
  <c r="J32" i="2"/>
  <c r="I32" i="2"/>
  <c r="H32" i="2"/>
  <c r="G32" i="2"/>
  <c r="F32" i="2"/>
  <c r="E32" i="2"/>
  <c r="D32" i="2"/>
  <c r="C32" i="2"/>
  <c r="B32" i="2"/>
  <c r="K31" i="2"/>
  <c r="J31" i="2"/>
  <c r="I31" i="2"/>
  <c r="H31" i="2"/>
  <c r="G31" i="2"/>
  <c r="F31" i="2"/>
  <c r="E31" i="2"/>
  <c r="D31" i="2"/>
  <c r="C31" i="2"/>
  <c r="B31" i="2"/>
  <c r="K26" i="2"/>
  <c r="J26" i="2"/>
  <c r="I26" i="2"/>
  <c r="H26" i="2"/>
  <c r="G26" i="2"/>
  <c r="G38" i="2" s="1"/>
  <c r="F26" i="2"/>
  <c r="E26" i="2"/>
  <c r="D26" i="2"/>
  <c r="C26" i="2"/>
  <c r="B26" i="2"/>
  <c r="K25" i="2"/>
  <c r="J25" i="2"/>
  <c r="I25" i="2"/>
  <c r="H25" i="2"/>
  <c r="G25" i="2"/>
  <c r="F25" i="2"/>
  <c r="E25" i="2"/>
  <c r="D25" i="2"/>
  <c r="C25" i="2"/>
  <c r="B25" i="2"/>
  <c r="J24" i="2"/>
  <c r="H24" i="2"/>
  <c r="H38" i="2" s="1"/>
  <c r="G24" i="2"/>
  <c r="F24" i="2"/>
  <c r="E24" i="2"/>
  <c r="D24" i="2"/>
  <c r="C24" i="2"/>
  <c r="B24" i="2"/>
  <c r="K23" i="2"/>
  <c r="J23" i="2"/>
  <c r="I23" i="2"/>
  <c r="H23" i="2"/>
  <c r="G23" i="2"/>
  <c r="F23" i="2"/>
  <c r="E23" i="2"/>
  <c r="D23" i="2"/>
  <c r="C23" i="2"/>
  <c r="B23" i="2"/>
  <c r="M123" i="3" l="1"/>
  <c r="M122" i="3"/>
  <c r="M121" i="3"/>
  <c r="M119" i="3"/>
  <c r="M118" i="3"/>
  <c r="M117" i="3"/>
  <c r="M115" i="3"/>
  <c r="M114" i="3"/>
  <c r="M113" i="3"/>
  <c r="M111" i="3"/>
  <c r="M109" i="3"/>
  <c r="M108" i="3"/>
  <c r="M107" i="3"/>
  <c r="M106" i="3"/>
  <c r="M105" i="3"/>
  <c r="M104" i="3"/>
  <c r="M103" i="3"/>
  <c r="M102" i="3"/>
  <c r="M101" i="3"/>
  <c r="M100" i="3"/>
  <c r="M99" i="3"/>
  <c r="F38" i="2"/>
  <c r="J38" i="2"/>
  <c r="I38" i="2"/>
  <c r="K38" i="2"/>
  <c r="C38" i="2"/>
</calcChain>
</file>

<file path=xl/sharedStrings.xml><?xml version="1.0" encoding="utf-8"?>
<sst xmlns="http://schemas.openxmlformats.org/spreadsheetml/2006/main" count="691" uniqueCount="210">
  <si>
    <t>Report</t>
  </si>
  <si>
    <t>Channel</t>
  </si>
  <si>
    <t># Records</t>
  </si>
  <si>
    <t>Area</t>
  </si>
  <si>
    <t>Focus GC-Channel 1</t>
  </si>
  <si>
    <t>Date</t>
  </si>
  <si>
    <t>Time</t>
  </si>
  <si>
    <t>Sample Id</t>
  </si>
  <si>
    <t>File Name</t>
  </si>
  <si>
    <t>Method Name</t>
  </si>
  <si>
    <t>User Name</t>
  </si>
  <si>
    <t>Vial</t>
  </si>
  <si>
    <t>Volume</t>
  </si>
  <si>
    <t>Autosampler Program</t>
  </si>
  <si>
    <t>C13:0</t>
  </si>
  <si>
    <t>C16:0</t>
  </si>
  <si>
    <t>C16:1</t>
  </si>
  <si>
    <t>C17:0</t>
  </si>
  <si>
    <t>C18:0</t>
  </si>
  <si>
    <t>C18:1</t>
  </si>
  <si>
    <t>C18:2</t>
  </si>
  <si>
    <t>C18:3</t>
  </si>
  <si>
    <t>C20:0</t>
  </si>
  <si>
    <t>C22:0</t>
  </si>
  <si>
    <t>C24:0</t>
  </si>
  <si>
    <t>hex</t>
  </si>
  <si>
    <t>C:\CQ_Users\Projects\Default\Data\SamC\20190509\hex.dat</t>
  </si>
  <si>
    <t>C:\CQ_Users\Projects\Default\Method\SamC\20190204_FAME.met</t>
  </si>
  <si>
    <t>System</t>
  </si>
  <si>
    <t>(None)</t>
  </si>
  <si>
    <t xml:space="preserve">          </t>
  </si>
  <si>
    <t>STD500</t>
  </si>
  <si>
    <t>C:\CQ_Users\Projects\Default\Data\SamC\20190509\std500.dat</t>
  </si>
  <si>
    <t>STD200</t>
  </si>
  <si>
    <t>C:\CQ_Users\Projects\Default\Data\SamC\20190509\std200.dat</t>
  </si>
  <si>
    <t>STD100</t>
  </si>
  <si>
    <t>C:\CQ_Users\Projects\Default\Data\SamC\20190509\std100.dat</t>
  </si>
  <si>
    <t>STD50</t>
  </si>
  <si>
    <t>C:\CQ_Users\Projects\Default\Data\SamC\20190509\std50.dat</t>
  </si>
  <si>
    <t>STD25</t>
  </si>
  <si>
    <t>C:\CQ_Users\Projects\Default\Data\SamC\20190509\std25.dat</t>
  </si>
  <si>
    <t>C:\CQ_Users\Projects\Default\Data\SamC\20190509\hex2.dat</t>
  </si>
  <si>
    <t>S1</t>
  </si>
  <si>
    <t>C:\CQ_Users\Projects\Default\Data\SamC\20190509\S1.dat</t>
  </si>
  <si>
    <t>S2</t>
  </si>
  <si>
    <t>C:\CQ_Users\Projects\Default\Data\SamC\20190509\S2.dat</t>
  </si>
  <si>
    <t>S3</t>
  </si>
  <si>
    <t>C:\CQ_Users\Projects\Default\Data\SamC\20190509\S3.dat</t>
  </si>
  <si>
    <t>S4</t>
  </si>
  <si>
    <t>C:\CQ_Users\Projects\Default\Data\SamC\20190509\S4.dat</t>
  </si>
  <si>
    <t>S5</t>
  </si>
  <si>
    <t>C:\CQ_Users\Projects\Default\Data\SamC\20190509\S5.dat</t>
  </si>
  <si>
    <t>S6</t>
  </si>
  <si>
    <t>C:\CQ_Users\Projects\Default\Data\SamC\20190509\S6.dat</t>
  </si>
  <si>
    <t>S7</t>
  </si>
  <si>
    <t>C:\CQ_Users\Projects\Default\Data\SamC\20190509\S7.dat</t>
  </si>
  <si>
    <t>S8</t>
  </si>
  <si>
    <t>C:\CQ_Users\Projects\Default\Data\SamC\20190509\S8.dat</t>
  </si>
  <si>
    <t>S9</t>
  </si>
  <si>
    <t>C:\CQ_Users\Projects\Default\Data\SamC\20190509\S9.dat</t>
  </si>
  <si>
    <t>S10</t>
  </si>
  <si>
    <t>C:\CQ_Users\Projects\Default\Data\SamC\20190509\S10.dat</t>
  </si>
  <si>
    <t>S11</t>
  </si>
  <si>
    <t>C:\CQ_Users\Projects\Default\Data\SamC\20190509\S11.dat</t>
  </si>
  <si>
    <t>1B</t>
  </si>
  <si>
    <t>C:\CQ_Users\Projects\Default\Data\SamC\20190509\1B.dat</t>
  </si>
  <si>
    <t>1C</t>
  </si>
  <si>
    <t>C:\CQ_Users\Projects\Default\Data\SamC\20190509\1C.dat</t>
  </si>
  <si>
    <t>S12</t>
  </si>
  <si>
    <t>C:\CQ_Users\Projects\Default\Data\SamC\20190509\S12.dat</t>
  </si>
  <si>
    <t>S13</t>
  </si>
  <si>
    <t>C:\CQ_Users\Projects\Default\Data\SamC\20190509\S13.dat</t>
  </si>
  <si>
    <t>S14</t>
  </si>
  <si>
    <t>C:\CQ_Users\Projects\Default\Data\SamC\20190509\S14.dat</t>
  </si>
  <si>
    <t>S15</t>
  </si>
  <si>
    <t>C:\CQ_Users\Projects\Default\Data\SamC\20190509\S15.dat</t>
  </si>
  <si>
    <t>S16</t>
  </si>
  <si>
    <t>C:\CQ_Users\Projects\Default\Data\SamC\20190509\S16.dat</t>
  </si>
  <si>
    <t>S17</t>
  </si>
  <si>
    <t>C:\CQ_Users\Projects\Default\Data\SamC\20190509\S17.dat</t>
  </si>
  <si>
    <t>S18</t>
  </si>
  <si>
    <t>C:\CQ_Users\Projects\Default\Data\SamC\20190509\S18.dat</t>
  </si>
  <si>
    <t>S19</t>
  </si>
  <si>
    <t>C:\CQ_Users\Projects\Default\Data\SamC\20190509\S19.dat</t>
  </si>
  <si>
    <t>13b</t>
  </si>
  <si>
    <t>C:\CQ_Users\Projects\Default\Data\SamC\20190509\13b.dat</t>
  </si>
  <si>
    <t>S20</t>
  </si>
  <si>
    <t>C:\CQ_Users\Projects\Default\Data\SamC\20190509\S20b.dat</t>
  </si>
  <si>
    <t>S21</t>
  </si>
  <si>
    <t>C:\CQ_Users\Projects\Default\Data\SamC\20190509\S21.dat</t>
  </si>
  <si>
    <t>S22</t>
  </si>
  <si>
    <t>C:\CQ_Users\Projects\Default\Data\SamC\20190509\S22.dat</t>
  </si>
  <si>
    <t>S23</t>
  </si>
  <si>
    <t>C:\CQ_Users\Projects\Default\Data\SamC\20190509\S23.dat</t>
  </si>
  <si>
    <t>S24</t>
  </si>
  <si>
    <t>C:\CQ_Users\Projects\Default\Data\SamC\20190509\S24.dat</t>
  </si>
  <si>
    <t>S25</t>
  </si>
  <si>
    <t>C:\CQ_Users\Projects\Default\Data\SamC\20190509\S25.dat</t>
  </si>
  <si>
    <t>S26</t>
  </si>
  <si>
    <t>C:\CQ_Users\Projects\Default\Data\SamC\20190509\S26.dat</t>
  </si>
  <si>
    <t>S27</t>
  </si>
  <si>
    <t>C:\CQ_Users\Projects\Default\Data\SamC\20190509\S27.dat</t>
  </si>
  <si>
    <t>S28</t>
  </si>
  <si>
    <t>C:\CQ_Users\Projects\Default\Data\SamC\20190509\S28.dat</t>
  </si>
  <si>
    <t>S29</t>
  </si>
  <si>
    <t>C:\CQ_Users\Projects\Default\Data\SamC\20190509\S29.dat</t>
  </si>
  <si>
    <t>S30</t>
  </si>
  <si>
    <t>C:\CQ_Users\Projects\Default\Data\SamC\20190509\S30.dat</t>
  </si>
  <si>
    <t>peak areas</t>
  </si>
  <si>
    <t>ng/mL</t>
  </si>
  <si>
    <t>rel Area</t>
  </si>
  <si>
    <t>rel Conc.</t>
  </si>
  <si>
    <t>Conversion Factors</t>
  </si>
  <si>
    <t>Areas</t>
  </si>
  <si>
    <t>Standard/tube (mg)</t>
  </si>
  <si>
    <t>Area Converstion Factors</t>
  </si>
  <si>
    <t>Acid Mass</t>
  </si>
  <si>
    <t>Methyl Ester Mass</t>
  </si>
  <si>
    <t>Mass Ratio</t>
  </si>
  <si>
    <t>Percent Dry Weight</t>
  </si>
  <si>
    <t>Total</t>
  </si>
  <si>
    <t>Input Mass</t>
  </si>
  <si>
    <t>Media</t>
  </si>
  <si>
    <t>M9</t>
  </si>
  <si>
    <t>YNB CN120</t>
  </si>
  <si>
    <t>YPD</t>
  </si>
  <si>
    <t>SD</t>
  </si>
  <si>
    <t>Hours</t>
  </si>
  <si>
    <t>C16:0 FA</t>
  </si>
  <si>
    <t>C16:1 FA</t>
  </si>
  <si>
    <t>C17:0 FA</t>
  </si>
  <si>
    <t>C18:0 FA</t>
  </si>
  <si>
    <t>C18:1 FA</t>
  </si>
  <si>
    <t>C18:2 FA</t>
  </si>
  <si>
    <t>C18:3 FA</t>
  </si>
  <si>
    <t>C20:0 FA</t>
  </si>
  <si>
    <t>C22:0 FA</t>
  </si>
  <si>
    <t>C24:0 FA</t>
  </si>
  <si>
    <t>Total FA</t>
  </si>
  <si>
    <t>BSA Control</t>
  </si>
  <si>
    <t>M9 Media</t>
  </si>
  <si>
    <t>Difco 5X M9 salts</t>
  </si>
  <si>
    <t>Trace Element Mix</t>
  </si>
  <si>
    <t>Nitrilotriacetic acid</t>
  </si>
  <si>
    <t>MgSO4.7H2O</t>
  </si>
  <si>
    <t>MnSO4.H2O</t>
  </si>
  <si>
    <t>NaCl</t>
  </si>
  <si>
    <t>FeCl2</t>
  </si>
  <si>
    <t>CoSO4</t>
  </si>
  <si>
    <t>CaCl2.2H2O</t>
  </si>
  <si>
    <t>ZnSO4.7H2O</t>
  </si>
  <si>
    <t>CuSO4.5H2O</t>
  </si>
  <si>
    <t>AlK(SO4)2.12H2O</t>
  </si>
  <si>
    <t>H3BO3</t>
  </si>
  <si>
    <t>Na2MoO4.H2O</t>
  </si>
  <si>
    <t>Carbon Source</t>
  </si>
  <si>
    <t>Glucose</t>
  </si>
  <si>
    <t>g/L</t>
  </si>
  <si>
    <t>Disodium Phosphate (anhydrous)</t>
  </si>
  <si>
    <t>Monopotassium Phosphate</t>
  </si>
  <si>
    <t>Sodium Chloride</t>
  </si>
  <si>
    <t>Ammonium Chloride</t>
  </si>
  <si>
    <t>Difco YNB no Amino Acids/ No AA</t>
  </si>
  <si>
    <t>Potassium phosphate monobasic</t>
  </si>
  <si>
    <t>Magnesium sulfate</t>
  </si>
  <si>
    <t>Sodium chloride</t>
  </si>
  <si>
    <t>Calcium chloride</t>
  </si>
  <si>
    <t>Biotin</t>
  </si>
  <si>
    <t>Calcium pantothenate</t>
  </si>
  <si>
    <t>Folic acid</t>
  </si>
  <si>
    <t>Inositol</t>
  </si>
  <si>
    <t>Nicotinic acid</t>
  </si>
  <si>
    <t>p-Aminobenzoic acid</t>
  </si>
  <si>
    <t>Pyridoxine HCl</t>
  </si>
  <si>
    <t>Riboflavin</t>
  </si>
  <si>
    <t>Thiamine HCL</t>
  </si>
  <si>
    <t>µg/L</t>
  </si>
  <si>
    <t>Boric acid</t>
  </si>
  <si>
    <t>Copper sulfate</t>
  </si>
  <si>
    <t>Potassium iodide</t>
  </si>
  <si>
    <t>Ferric chloride</t>
  </si>
  <si>
    <t>Manganese sulfate</t>
  </si>
  <si>
    <t>Sodium molybdate</t>
  </si>
  <si>
    <t>Zinc sulfate</t>
  </si>
  <si>
    <t>Nitrogen</t>
  </si>
  <si>
    <t>Ammonium Sulfate</t>
  </si>
  <si>
    <t>YNB</t>
  </si>
  <si>
    <t>Difco YNB Mix</t>
  </si>
  <si>
    <t>Sunrise Complete Suplement Mix</t>
  </si>
  <si>
    <t>Adenine hemisulfate</t>
  </si>
  <si>
    <t>L-Arginine</t>
  </si>
  <si>
    <t>L-Aspartic acid</t>
  </si>
  <si>
    <t>L-Histidine hydrochloride monohydrate</t>
  </si>
  <si>
    <t>L-Isoleucine</t>
  </si>
  <si>
    <t>L-Leucine</t>
  </si>
  <si>
    <t>L-Lysine hydrochloride</t>
  </si>
  <si>
    <t>L-Methionine</t>
  </si>
  <si>
    <t>L-Phenylalanine</t>
  </si>
  <si>
    <t>L-Threonine</t>
  </si>
  <si>
    <t>L-Tryptophan</t>
  </si>
  <si>
    <t>L-Tyrosine</t>
  </si>
  <si>
    <t>L-Valine</t>
  </si>
  <si>
    <t>Uracil</t>
  </si>
  <si>
    <t>mg/L</t>
  </si>
  <si>
    <t>Dryweight (mg)</t>
  </si>
  <si>
    <t>Glucose (g/L by HPLC)</t>
  </si>
  <si>
    <t>Glycerol (g/L by HPLC)</t>
  </si>
  <si>
    <t>Ammonia (g/L by sigma ammonia assay)</t>
  </si>
  <si>
    <t>Total methyl ester mass (mg)</t>
  </si>
  <si>
    <t>Total Fatty Acid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</si>
</sst>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%"/>
    <numFmt numFmtId="167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10" fontId="0" fillId="0" borderId="0" xfId="1" applyNumberFormat="1" applyFont="1"/>
    <xf numFmtId="0" fontId="2" fillId="0" borderId="0" xfId="0" applyFon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5E96-94BD-084F-B5E7-B6F5CBAA6ECC}">
  <dimension ref="A1:R47"/>
  <sheetViews>
    <sheetView tabSelected="1" workbookViewId="0">
      <selection activeCell="H20" sqref="H20:H22"/>
    </sheetView>
  </sheetViews>
  <sheetFormatPr baseColWidth="10" defaultRowHeight="16" x14ac:dyDescent="0.2"/>
  <sheetData>
    <row r="1" spans="1:18" x14ac:dyDescent="0.2">
      <c r="A1" t="s">
        <v>7</v>
      </c>
      <c r="B1" t="s">
        <v>122</v>
      </c>
      <c r="C1" t="s">
        <v>127</v>
      </c>
      <c r="D1" t="s">
        <v>205</v>
      </c>
      <c r="E1" t="s">
        <v>206</v>
      </c>
      <c r="F1" t="s">
        <v>207</v>
      </c>
      <c r="G1" t="s">
        <v>204</v>
      </c>
      <c r="H1" t="s">
        <v>138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 spans="1:18" x14ac:dyDescent="0.2">
      <c r="A2" t="s">
        <v>42</v>
      </c>
      <c r="B2" t="s">
        <v>123</v>
      </c>
      <c r="C2">
        <v>24</v>
      </c>
      <c r="D2" s="5">
        <v>1.06</v>
      </c>
      <c r="E2">
        <v>0</v>
      </c>
      <c r="F2">
        <v>0.16</v>
      </c>
      <c r="G2">
        <v>13.5</v>
      </c>
      <c r="H2" s="7">
        <v>8.2695343649920885E-2</v>
      </c>
      <c r="I2" s="7">
        <v>9.75365382247095E-3</v>
      </c>
      <c r="J2" s="7">
        <v>2.6039150579121296E-4</v>
      </c>
      <c r="K2" s="7">
        <v>1.3552539804536167E-4</v>
      </c>
      <c r="L2" s="7">
        <v>4.6039183599320254E-3</v>
      </c>
      <c r="M2" s="7">
        <v>1.8342460441061002E-2</v>
      </c>
      <c r="N2" s="7">
        <v>3.1280217456281352E-2</v>
      </c>
      <c r="O2" s="7">
        <v>1.6215028268007758E-2</v>
      </c>
      <c r="P2" s="7">
        <v>1.2437402806440806E-3</v>
      </c>
      <c r="Q2" s="7">
        <v>3.3697764044089408E-4</v>
      </c>
      <c r="R2" s="7">
        <v>5.2343047724625464E-4</v>
      </c>
    </row>
    <row r="3" spans="1:18" x14ac:dyDescent="0.2">
      <c r="A3" t="s">
        <v>44</v>
      </c>
      <c r="B3" t="s">
        <v>123</v>
      </c>
      <c r="C3">
        <v>24</v>
      </c>
      <c r="D3" s="5">
        <v>0.86</v>
      </c>
      <c r="E3">
        <v>0</v>
      </c>
      <c r="F3">
        <v>0.44</v>
      </c>
      <c r="G3">
        <v>13.6</v>
      </c>
      <c r="H3" s="7">
        <v>8.0731824436541616E-2</v>
      </c>
      <c r="I3" s="7">
        <v>9.6865188779940437E-3</v>
      </c>
      <c r="J3" s="7">
        <v>2.4861299441292434E-4</v>
      </c>
      <c r="K3" s="7">
        <v>1.7411839711530543E-3</v>
      </c>
      <c r="L3" s="7">
        <v>4.2524609142441444E-3</v>
      </c>
      <c r="M3" s="7">
        <v>1.7163050539131426E-2</v>
      </c>
      <c r="N3" s="7">
        <v>2.9541796026988854E-2</v>
      </c>
      <c r="O3" s="7">
        <v>1.557538931730487E-2</v>
      </c>
      <c r="P3" s="7">
        <v>1.8762340555680574E-3</v>
      </c>
      <c r="Q3" s="7">
        <v>1.9855896848661894E-4</v>
      </c>
      <c r="R3" s="7">
        <v>4.4801877125761887E-4</v>
      </c>
    </row>
    <row r="4" spans="1:18" x14ac:dyDescent="0.2">
      <c r="A4" t="s">
        <v>46</v>
      </c>
      <c r="B4" t="s">
        <v>123</v>
      </c>
      <c r="C4">
        <v>24</v>
      </c>
      <c r="D4" s="5">
        <v>0.82</v>
      </c>
      <c r="E4">
        <v>0</v>
      </c>
      <c r="F4">
        <v>0.56999999999999995</v>
      </c>
      <c r="G4">
        <v>13.5</v>
      </c>
      <c r="H4" s="7">
        <v>8.1299945367887302E-2</v>
      </c>
      <c r="I4" s="7">
        <v>9.755120815139599E-3</v>
      </c>
      <c r="J4" s="7">
        <v>2.3969863279647177E-4</v>
      </c>
      <c r="K4" s="7">
        <v>1.4594456835684154E-3</v>
      </c>
      <c r="L4" s="7">
        <v>4.4093487252441846E-3</v>
      </c>
      <c r="M4" s="7">
        <v>1.8192635776350306E-2</v>
      </c>
      <c r="N4" s="7">
        <v>2.9842422358779916E-2</v>
      </c>
      <c r="O4" s="7">
        <v>1.5567907570233453E-2</v>
      </c>
      <c r="P4" s="7">
        <v>1.1881393714006764E-3</v>
      </c>
      <c r="Q4" s="7">
        <v>1.7791685098392102E-4</v>
      </c>
      <c r="R4" s="7">
        <v>4.673095833903683E-4</v>
      </c>
    </row>
    <row r="5" spans="1:18" x14ac:dyDescent="0.2">
      <c r="A5" t="s">
        <v>48</v>
      </c>
      <c r="B5" t="s">
        <v>123</v>
      </c>
      <c r="C5">
        <v>48</v>
      </c>
      <c r="D5" s="4">
        <v>2.9000000000000001E-2</v>
      </c>
      <c r="E5" s="4">
        <v>1.2999999999999999E-2</v>
      </c>
      <c r="F5">
        <v>0</v>
      </c>
      <c r="G5">
        <v>41.5</v>
      </c>
      <c r="H5" s="7">
        <v>0.18914886522674482</v>
      </c>
      <c r="I5" s="7">
        <v>2.480977061417626E-2</v>
      </c>
      <c r="J5" s="7">
        <v>8.8687177130815961E-4</v>
      </c>
      <c r="K5" s="7">
        <v>1.2752175771563929E-3</v>
      </c>
      <c r="L5" s="7">
        <v>1.4003561085032916E-2</v>
      </c>
      <c r="M5" s="7">
        <v>7.0543741143871283E-2</v>
      </c>
      <c r="N5" s="7">
        <v>6.3839901651066955E-2</v>
      </c>
      <c r="O5" s="7">
        <v>9.9121415093559127E-3</v>
      </c>
      <c r="P5" s="7">
        <v>1.1544918460635702E-3</v>
      </c>
      <c r="Q5" s="7">
        <v>4.7463937867174187E-4</v>
      </c>
      <c r="R5" s="7">
        <v>2.2485286500416491E-3</v>
      </c>
    </row>
    <row r="6" spans="1:18" x14ac:dyDescent="0.2">
      <c r="A6" t="s">
        <v>50</v>
      </c>
      <c r="B6" t="s">
        <v>123</v>
      </c>
      <c r="C6">
        <v>48</v>
      </c>
      <c r="D6" s="4">
        <v>2.5000000000000001E-2</v>
      </c>
      <c r="E6" s="4">
        <v>1.0999999999999999E-2</v>
      </c>
      <c r="F6">
        <v>0</v>
      </c>
      <c r="G6">
        <v>43</v>
      </c>
      <c r="H6" s="7">
        <v>0.12006124103286557</v>
      </c>
      <c r="I6" s="7">
        <v>1.1063226111509183E-2</v>
      </c>
      <c r="J6" s="7">
        <v>2.6858028209037106E-4</v>
      </c>
      <c r="K6" s="7">
        <v>1.228562044466546E-3</v>
      </c>
      <c r="L6" s="7">
        <v>9.3840541961417463E-3</v>
      </c>
      <c r="M6" s="7">
        <v>4.0175449979689005E-2</v>
      </c>
      <c r="N6" s="7">
        <v>4.5921283085823328E-2</v>
      </c>
      <c r="O6" s="7">
        <v>8.2634430503907928E-3</v>
      </c>
      <c r="P6" s="7">
        <v>1.5013613975536145E-3</v>
      </c>
      <c r="Q6" s="7">
        <v>3.53122906994829E-4</v>
      </c>
      <c r="R6" s="7">
        <v>1.9021579782061706E-3</v>
      </c>
    </row>
    <row r="7" spans="1:18" x14ac:dyDescent="0.2">
      <c r="A7" t="s">
        <v>52</v>
      </c>
      <c r="B7" t="s">
        <v>123</v>
      </c>
      <c r="C7">
        <v>48</v>
      </c>
      <c r="D7" s="4">
        <v>1.7000000000000001E-2</v>
      </c>
      <c r="E7" s="4">
        <v>1.2E-2</v>
      </c>
      <c r="F7">
        <v>0</v>
      </c>
      <c r="G7">
        <v>44</v>
      </c>
      <c r="H7" s="7">
        <v>0.12992331473786234</v>
      </c>
      <c r="I7" s="7">
        <v>1.4633084997489866E-2</v>
      </c>
      <c r="J7" s="7">
        <v>6.9832196778213613E-4</v>
      </c>
      <c r="K7" s="7">
        <v>9.7178854190748364E-4</v>
      </c>
      <c r="L7" s="7">
        <v>1.034368760125598E-2</v>
      </c>
      <c r="M7" s="7">
        <v>4.528927887398744E-2</v>
      </c>
      <c r="N7" s="7">
        <v>4.6409047949324878E-2</v>
      </c>
      <c r="O7" s="7">
        <v>7.9285989056322136E-3</v>
      </c>
      <c r="P7" s="7">
        <v>1.3502264397289635E-3</v>
      </c>
      <c r="Q7" s="7">
        <v>3.613786588268031E-4</v>
      </c>
      <c r="R7" s="7">
        <v>1.9379008019266067E-3</v>
      </c>
    </row>
    <row r="8" spans="1:18" x14ac:dyDescent="0.2">
      <c r="A8" t="s">
        <v>54</v>
      </c>
      <c r="B8" t="s">
        <v>123</v>
      </c>
      <c r="C8">
        <v>72</v>
      </c>
      <c r="D8">
        <v>0</v>
      </c>
      <c r="E8">
        <v>0</v>
      </c>
      <c r="F8">
        <v>0</v>
      </c>
      <c r="G8">
        <v>44.3</v>
      </c>
      <c r="H8" s="7">
        <v>0.11292001939524553</v>
      </c>
      <c r="I8" s="7">
        <v>1.1042007932460735E-2</v>
      </c>
      <c r="J8" s="7">
        <v>3.4369473429762077E-4</v>
      </c>
      <c r="K8" s="7">
        <v>1.1915616402604953E-3</v>
      </c>
      <c r="L8" s="7">
        <v>7.4934860487811342E-3</v>
      </c>
      <c r="M8" s="7">
        <v>3.5626697740211329E-2</v>
      </c>
      <c r="N8" s="7">
        <v>4.7383418140207981E-2</v>
      </c>
      <c r="O8" s="7">
        <v>7.6049455989182224E-3</v>
      </c>
      <c r="P8" s="7">
        <v>7.0978363040070881E-4</v>
      </c>
      <c r="Q8" s="7">
        <v>2.4018728109960057E-4</v>
      </c>
      <c r="R8" s="7">
        <v>1.2842366486077079E-3</v>
      </c>
    </row>
    <row r="9" spans="1:18" x14ac:dyDescent="0.2">
      <c r="A9" t="s">
        <v>56</v>
      </c>
      <c r="B9" t="s">
        <v>123</v>
      </c>
      <c r="C9">
        <v>72</v>
      </c>
      <c r="D9">
        <v>0</v>
      </c>
      <c r="E9">
        <v>0</v>
      </c>
      <c r="F9">
        <v>0</v>
      </c>
      <c r="G9">
        <v>43.1</v>
      </c>
      <c r="H9" s="7">
        <v>0.10541089313834547</v>
      </c>
      <c r="I9" s="7">
        <v>9.8837257817261711E-3</v>
      </c>
      <c r="J9" s="7">
        <v>2.2929627110226356E-4</v>
      </c>
      <c r="K9" s="7">
        <v>1.0847851359171413E-3</v>
      </c>
      <c r="L9" s="7">
        <v>6.8450476666941365E-3</v>
      </c>
      <c r="M9" s="7">
        <v>3.514939059958655E-2</v>
      </c>
      <c r="N9" s="7">
        <v>4.2158092234530514E-2</v>
      </c>
      <c r="O9" s="7">
        <v>6.9084435102602162E-3</v>
      </c>
      <c r="P9" s="7">
        <v>9.5605699526645589E-4</v>
      </c>
      <c r="Q9" s="7">
        <v>2.2158489486089853E-4</v>
      </c>
      <c r="R9" s="7">
        <v>1.9744700484011202E-3</v>
      </c>
    </row>
    <row r="10" spans="1:18" x14ac:dyDescent="0.2">
      <c r="A10" t="s">
        <v>58</v>
      </c>
      <c r="B10" t="s">
        <v>123</v>
      </c>
      <c r="C10">
        <v>72</v>
      </c>
      <c r="D10">
        <v>0</v>
      </c>
      <c r="E10">
        <v>0</v>
      </c>
      <c r="F10">
        <v>0</v>
      </c>
      <c r="G10">
        <v>44.6</v>
      </c>
      <c r="H10" s="7">
        <v>0.11172146702398407</v>
      </c>
      <c r="I10" s="7">
        <v>1.0118464942190597E-2</v>
      </c>
      <c r="J10" s="7">
        <v>2.1905060594605785E-4</v>
      </c>
      <c r="K10" s="7">
        <v>1.0947607364917148E-3</v>
      </c>
      <c r="L10" s="7">
        <v>7.1433965422427644E-3</v>
      </c>
      <c r="M10" s="7">
        <v>3.7481918755554948E-2</v>
      </c>
      <c r="N10" s="7">
        <v>4.4462571776568205E-2</v>
      </c>
      <c r="O10" s="7">
        <v>7.6048045971520975E-3</v>
      </c>
      <c r="P10" s="7">
        <v>1.0465673303446848E-3</v>
      </c>
      <c r="Q10" s="7">
        <v>2.8542674854985153E-4</v>
      </c>
      <c r="R10" s="7">
        <v>2.2645049889431505E-3</v>
      </c>
    </row>
    <row r="11" spans="1:18" x14ac:dyDescent="0.2">
      <c r="A11" t="s">
        <v>60</v>
      </c>
      <c r="B11" t="s">
        <v>123</v>
      </c>
      <c r="C11">
        <v>140</v>
      </c>
      <c r="D11">
        <v>0</v>
      </c>
      <c r="E11">
        <v>0</v>
      </c>
      <c r="F11">
        <v>0</v>
      </c>
      <c r="G11">
        <v>41</v>
      </c>
      <c r="H11" s="7">
        <v>0.10618117788409139</v>
      </c>
      <c r="I11" s="7">
        <v>9.1356391503628412E-3</v>
      </c>
      <c r="J11" s="7">
        <v>1.7757212366100933E-4</v>
      </c>
      <c r="K11" s="7">
        <v>1.1353072123361221E-3</v>
      </c>
      <c r="L11" s="7">
        <v>4.9215557924279498E-3</v>
      </c>
      <c r="M11" s="7">
        <v>3.3232445147565133E-2</v>
      </c>
      <c r="N11" s="7">
        <v>4.4985081032791203E-2</v>
      </c>
      <c r="O11" s="7">
        <v>6.8540442670219264E-3</v>
      </c>
      <c r="P11" s="7">
        <v>1.3336785609260637E-3</v>
      </c>
      <c r="Q11" s="7">
        <v>4.333581600177876E-4</v>
      </c>
      <c r="R11" s="7">
        <v>3.972496436981345E-3</v>
      </c>
    </row>
    <row r="12" spans="1:18" x14ac:dyDescent="0.2">
      <c r="A12" t="s">
        <v>62</v>
      </c>
      <c r="B12" t="s">
        <v>123</v>
      </c>
      <c r="C12">
        <v>140</v>
      </c>
      <c r="D12">
        <v>0</v>
      </c>
      <c r="E12">
        <v>0</v>
      </c>
      <c r="F12">
        <v>0</v>
      </c>
      <c r="G12">
        <v>41.4</v>
      </c>
      <c r="H12" s="7">
        <v>0.11058363744002644</v>
      </c>
      <c r="I12" s="7">
        <v>9.6486153741407073E-3</v>
      </c>
      <c r="J12" s="7">
        <v>1.8143171321977937E-4</v>
      </c>
      <c r="K12" s="7">
        <v>1.4385623658453967E-3</v>
      </c>
      <c r="L12" s="7">
        <v>4.8242236974146546E-3</v>
      </c>
      <c r="M12" s="7">
        <v>3.3643849448079771E-2</v>
      </c>
      <c r="N12" s="7">
        <v>4.9466245689193875E-2</v>
      </c>
      <c r="O12" s="7">
        <v>7.2245572177148439E-3</v>
      </c>
      <c r="P12" s="7">
        <v>1.4898241456435392E-3</v>
      </c>
      <c r="Q12" s="7">
        <v>3.0279672532599922E-4</v>
      </c>
      <c r="R12" s="7">
        <v>2.3635310634478914E-3</v>
      </c>
    </row>
    <row r="13" spans="1:18" x14ac:dyDescent="0.2">
      <c r="A13" t="s">
        <v>68</v>
      </c>
      <c r="B13" t="s">
        <v>123</v>
      </c>
      <c r="C13">
        <v>140</v>
      </c>
      <c r="D13">
        <v>0</v>
      </c>
      <c r="E13">
        <v>0</v>
      </c>
      <c r="F13">
        <v>0</v>
      </c>
      <c r="G13">
        <v>39.1</v>
      </c>
      <c r="H13" s="7">
        <v>9.7691323395129231E-2</v>
      </c>
      <c r="I13" s="7">
        <v>8.8854627986805282E-3</v>
      </c>
      <c r="J13" s="7">
        <v>1.6534291979068282E-4</v>
      </c>
      <c r="K13" s="7">
        <v>1.2482658193707326E-3</v>
      </c>
      <c r="L13" s="7">
        <v>4.7890658162822826E-3</v>
      </c>
      <c r="M13" s="7">
        <v>3.1660467500989734E-2</v>
      </c>
      <c r="N13" s="7">
        <v>4.1994450335045654E-2</v>
      </c>
      <c r="O13" s="7">
        <v>6.1612127446515098E-3</v>
      </c>
      <c r="P13" s="7">
        <v>1.1132451346603403E-3</v>
      </c>
      <c r="Q13" s="7">
        <v>2.5689673285427667E-4</v>
      </c>
      <c r="R13" s="7">
        <v>1.4169135928034922E-3</v>
      </c>
    </row>
    <row r="14" spans="1:18" x14ac:dyDescent="0.2">
      <c r="A14" t="s">
        <v>70</v>
      </c>
      <c r="B14" t="s">
        <v>124</v>
      </c>
      <c r="C14">
        <v>96</v>
      </c>
      <c r="G14">
        <v>69.8</v>
      </c>
      <c r="H14" s="7">
        <v>0.62689979791376571</v>
      </c>
      <c r="I14" s="7">
        <v>0.12590289553137557</v>
      </c>
      <c r="J14" s="7">
        <v>2.8363901663268336E-3</v>
      </c>
      <c r="K14" s="7">
        <v>1.5108139608935585E-3</v>
      </c>
      <c r="L14" s="7">
        <v>7.1332334348974041E-2</v>
      </c>
      <c r="M14" s="7">
        <v>0.30289587418192421</v>
      </c>
      <c r="N14" s="7">
        <v>9.9157476022286695E-2</v>
      </c>
      <c r="O14" s="7">
        <v>1.2175805231460305E-2</v>
      </c>
      <c r="P14" s="7">
        <v>3.205347160903376E-3</v>
      </c>
      <c r="Q14" s="7">
        <v>2.3382049467437446E-3</v>
      </c>
      <c r="R14" s="7">
        <v>5.5446563628772493E-3</v>
      </c>
    </row>
    <row r="15" spans="1:18" x14ac:dyDescent="0.2">
      <c r="A15" t="s">
        <v>72</v>
      </c>
      <c r="B15" t="s">
        <v>124</v>
      </c>
      <c r="C15">
        <v>96</v>
      </c>
      <c r="G15">
        <v>61.9</v>
      </c>
      <c r="H15" s="7">
        <v>0.56223909150273987</v>
      </c>
      <c r="I15" s="7">
        <v>0.10540284873533287</v>
      </c>
      <c r="J15" s="7">
        <v>2.5864138044937161E-3</v>
      </c>
      <c r="K15" s="7">
        <v>1.5119101084915515E-3</v>
      </c>
      <c r="L15" s="7">
        <v>6.8760091955688496E-2</v>
      </c>
      <c r="M15" s="7">
        <v>0.25842468032463506</v>
      </c>
      <c r="N15" s="7">
        <v>0.10318689426715742</v>
      </c>
      <c r="O15" s="7">
        <v>1.0917955598447288E-2</v>
      </c>
      <c r="P15" s="7">
        <v>2.9827061791690384E-3</v>
      </c>
      <c r="Q15" s="7">
        <v>2.1623183946475259E-3</v>
      </c>
      <c r="R15" s="7">
        <v>6.3032721346768274E-3</v>
      </c>
    </row>
    <row r="16" spans="1:18" x14ac:dyDescent="0.2">
      <c r="A16" t="s">
        <v>74</v>
      </c>
      <c r="B16" t="s">
        <v>124</v>
      </c>
      <c r="C16">
        <v>96</v>
      </c>
      <c r="G16">
        <v>64.5</v>
      </c>
      <c r="H16" s="7">
        <v>0.57621224823652539</v>
      </c>
      <c r="I16" s="7">
        <v>0.11053857907661903</v>
      </c>
      <c r="J16" s="7">
        <v>2.39710859192609E-3</v>
      </c>
      <c r="K16" s="7">
        <v>1.3790296814977403E-3</v>
      </c>
      <c r="L16" s="7">
        <v>7.1092742470638043E-2</v>
      </c>
      <c r="M16" s="7">
        <v>0.26804383759027972</v>
      </c>
      <c r="N16" s="7">
        <v>9.9212552660423767E-2</v>
      </c>
      <c r="O16" s="7">
        <v>1.16869077517067E-2</v>
      </c>
      <c r="P16" s="7">
        <v>3.1159405493626372E-3</v>
      </c>
      <c r="Q16" s="7">
        <v>2.2172328643993364E-3</v>
      </c>
      <c r="R16" s="7">
        <v>6.5283169996723555E-3</v>
      </c>
    </row>
    <row r="17" spans="1:18" x14ac:dyDescent="0.2">
      <c r="A17" t="s">
        <v>76</v>
      </c>
      <c r="B17" t="s">
        <v>125</v>
      </c>
      <c r="C17">
        <v>24</v>
      </c>
      <c r="G17">
        <v>38.1</v>
      </c>
      <c r="H17" s="7">
        <v>6.7117103283180282E-2</v>
      </c>
      <c r="I17" s="7">
        <v>1.0082977606955992E-2</v>
      </c>
      <c r="J17" s="7">
        <v>4.2761948489801748E-4</v>
      </c>
      <c r="K17" s="7">
        <v>1.2918546130854787E-3</v>
      </c>
      <c r="L17" s="7">
        <v>4.3964644005914204E-3</v>
      </c>
      <c r="M17" s="7">
        <v>3.3811537824789545E-2</v>
      </c>
      <c r="N17" s="7">
        <v>9.9359677534896964E-3</v>
      </c>
      <c r="O17" s="7">
        <v>3.8275068056144476E-3</v>
      </c>
      <c r="P17" s="7">
        <v>1.3548782087312084E-3</v>
      </c>
      <c r="Q17" s="7">
        <v>3.1335937629634064E-4</v>
      </c>
      <c r="R17" s="7">
        <v>1.6749372087281297E-3</v>
      </c>
    </row>
    <row r="18" spans="1:18" x14ac:dyDescent="0.2">
      <c r="A18" t="s">
        <v>78</v>
      </c>
      <c r="B18" t="s">
        <v>125</v>
      </c>
      <c r="C18">
        <v>24</v>
      </c>
      <c r="G18">
        <v>37.700000000000003</v>
      </c>
      <c r="H18" s="7">
        <v>6.5387582321859219E-2</v>
      </c>
      <c r="I18" s="7">
        <v>9.3001969201731132E-3</v>
      </c>
      <c r="J18" s="7">
        <v>3.7015630123722387E-4</v>
      </c>
      <c r="K18" s="7">
        <v>9.9301729881996694E-4</v>
      </c>
      <c r="L18" s="7">
        <v>3.8453281369766265E-3</v>
      </c>
      <c r="M18" s="7">
        <v>3.4150946546340058E-2</v>
      </c>
      <c r="N18" s="7">
        <v>1.0379337969496831E-2</v>
      </c>
      <c r="O18" s="7">
        <v>3.9741261836705698E-3</v>
      </c>
      <c r="P18" s="7">
        <v>1.0846108437620953E-3</v>
      </c>
      <c r="Q18" s="7">
        <v>2.9418207066192047E-4</v>
      </c>
      <c r="R18" s="7">
        <v>9.9568005072080135E-4</v>
      </c>
    </row>
    <row r="19" spans="1:18" x14ac:dyDescent="0.2">
      <c r="A19" t="s">
        <v>80</v>
      </c>
      <c r="B19" t="s">
        <v>125</v>
      </c>
      <c r="C19">
        <v>24</v>
      </c>
      <c r="G19">
        <v>38</v>
      </c>
      <c r="H19" s="7">
        <v>6.4596842200483007E-2</v>
      </c>
      <c r="I19" s="7">
        <v>9.2625322896973377E-3</v>
      </c>
      <c r="J19" s="7">
        <v>3.1895822798286771E-4</v>
      </c>
      <c r="K19" s="7">
        <v>1.2981492824768312E-3</v>
      </c>
      <c r="L19" s="7">
        <v>3.8213563121149686E-3</v>
      </c>
      <c r="M19" s="7">
        <v>3.3892685765943786E-2</v>
      </c>
      <c r="N19" s="7">
        <v>1.0297491925181358E-2</v>
      </c>
      <c r="O19" s="7">
        <v>3.9368363329473277E-3</v>
      </c>
      <c r="P19" s="7">
        <v>1.1720252424508601E-3</v>
      </c>
      <c r="Q19" s="7">
        <v>2.3368052174684148E-4</v>
      </c>
      <c r="R19" s="7">
        <v>3.6312629994084464E-4</v>
      </c>
    </row>
    <row r="20" spans="1:18" x14ac:dyDescent="0.2">
      <c r="A20" t="s">
        <v>82</v>
      </c>
      <c r="B20" t="s">
        <v>126</v>
      </c>
      <c r="C20">
        <v>24</v>
      </c>
      <c r="G20">
        <v>18.2</v>
      </c>
      <c r="H20" s="7">
        <v>0.1171174741248461</v>
      </c>
      <c r="I20" s="7">
        <v>1.6752649339791103E-2</v>
      </c>
      <c r="J20" s="7">
        <v>1.5208257166488559E-4</v>
      </c>
      <c r="K20" s="7">
        <v>1.3429520600836125E-3</v>
      </c>
      <c r="L20" s="7">
        <v>1.8348695676183874E-2</v>
      </c>
      <c r="M20" s="7">
        <v>5.0622713950979614E-2</v>
      </c>
      <c r="N20" s="7">
        <v>1.8825606974147192E-2</v>
      </c>
      <c r="O20" s="7">
        <v>6.4811950630995077E-3</v>
      </c>
      <c r="P20" s="7">
        <v>1.6555563399611331E-3</v>
      </c>
      <c r="Q20" s="7">
        <v>6.1191310888033905E-4</v>
      </c>
      <c r="R20" s="7">
        <v>2.3241090400548492E-3</v>
      </c>
    </row>
    <row r="21" spans="1:18" x14ac:dyDescent="0.2">
      <c r="A21" t="s">
        <v>86</v>
      </c>
      <c r="B21" t="s">
        <v>126</v>
      </c>
      <c r="C21">
        <v>24</v>
      </c>
      <c r="G21">
        <v>17.7</v>
      </c>
      <c r="H21" s="7">
        <v>0.12106816867777015</v>
      </c>
      <c r="I21" s="7">
        <v>1.6990565609145945E-2</v>
      </c>
      <c r="J21" s="7">
        <v>2.0050506011311543E-4</v>
      </c>
      <c r="K21" s="7">
        <v>1.3841125800158713E-3</v>
      </c>
      <c r="L21" s="7">
        <v>1.8351039089115499E-2</v>
      </c>
      <c r="M21" s="7">
        <v>5.1305300058477013E-2</v>
      </c>
      <c r="N21" s="7">
        <v>1.9421861596530955E-2</v>
      </c>
      <c r="O21" s="7">
        <v>6.600338033408067E-3</v>
      </c>
      <c r="P21" s="7">
        <v>1.6381415558474018E-3</v>
      </c>
      <c r="Q21" s="7">
        <v>6.827284253616932E-4</v>
      </c>
      <c r="R21" s="7">
        <v>4.4935766697545721E-3</v>
      </c>
    </row>
    <row r="22" spans="1:18" x14ac:dyDescent="0.2">
      <c r="A22" t="s">
        <v>88</v>
      </c>
      <c r="B22" t="s">
        <v>126</v>
      </c>
      <c r="C22">
        <v>24</v>
      </c>
      <c r="G22">
        <v>16.600000000000001</v>
      </c>
      <c r="H22" s="7">
        <v>0.11969926634032019</v>
      </c>
      <c r="I22" s="7">
        <v>1.696981929510586E-2</v>
      </c>
      <c r="J22" s="7">
        <v>1.8656421994229047E-4</v>
      </c>
      <c r="K22" s="7">
        <v>1.4302663209238761E-3</v>
      </c>
      <c r="L22" s="7">
        <v>1.9609864042597177E-2</v>
      </c>
      <c r="M22" s="7">
        <v>5.0303289371532688E-2</v>
      </c>
      <c r="N22" s="7">
        <v>1.9979985027210986E-2</v>
      </c>
      <c r="O22" s="7">
        <v>6.5663142296801015E-3</v>
      </c>
      <c r="P22" s="7">
        <v>1.607200109199377E-3</v>
      </c>
      <c r="Q22" s="7">
        <v>6.5984067694634151E-4</v>
      </c>
      <c r="R22" s="7">
        <v>2.3861230471814835E-3</v>
      </c>
    </row>
    <row r="23" spans="1:18" x14ac:dyDescent="0.2">
      <c r="A23" t="s">
        <v>90</v>
      </c>
      <c r="B23" t="s">
        <v>126</v>
      </c>
      <c r="C23">
        <v>96</v>
      </c>
      <c r="G23">
        <v>13.9</v>
      </c>
      <c r="H23" s="7">
        <v>0.15989367938682311</v>
      </c>
      <c r="I23" s="7">
        <v>2.0726179813686817E-2</v>
      </c>
      <c r="J23" s="7">
        <v>1.201279372341075E-3</v>
      </c>
      <c r="K23" s="7">
        <v>1.6130035427236573E-3</v>
      </c>
      <c r="L23" s="7">
        <v>1.520749056456349E-2</v>
      </c>
      <c r="M23" s="7">
        <v>7.4249136215236322E-2</v>
      </c>
      <c r="N23" s="7">
        <v>3.5523670819611788E-2</v>
      </c>
      <c r="O23" s="7">
        <v>6.5380159578753904E-3</v>
      </c>
      <c r="P23" s="7">
        <v>1.6092469418307553E-3</v>
      </c>
      <c r="Q23" s="7">
        <v>6.7205039393127789E-4</v>
      </c>
      <c r="R23" s="7">
        <v>2.5536057650225427E-3</v>
      </c>
    </row>
    <row r="24" spans="1:18" x14ac:dyDescent="0.2">
      <c r="A24" t="s">
        <v>92</v>
      </c>
      <c r="B24" t="s">
        <v>126</v>
      </c>
      <c r="C24">
        <v>96</v>
      </c>
      <c r="G24">
        <v>13.2</v>
      </c>
      <c r="H24" s="7">
        <v>0.14935013147401233</v>
      </c>
      <c r="I24" s="7">
        <v>1.920004025288E-2</v>
      </c>
      <c r="J24" s="7">
        <v>1.1573477725085183E-3</v>
      </c>
      <c r="K24" s="7">
        <v>2.0432439955971318E-3</v>
      </c>
      <c r="L24" s="7">
        <v>1.396552254848852E-2</v>
      </c>
      <c r="M24" s="7">
        <v>6.8418804418577464E-2</v>
      </c>
      <c r="N24" s="7">
        <v>3.3698480142580062E-2</v>
      </c>
      <c r="O24" s="7">
        <v>5.8645122510921511E-3</v>
      </c>
      <c r="P24" s="7">
        <v>2.0980230731591147E-3</v>
      </c>
      <c r="Q24" s="7">
        <v>5.7508593553863075E-4</v>
      </c>
      <c r="R24" s="7">
        <v>2.329071083590714E-3</v>
      </c>
    </row>
    <row r="25" spans="1:18" x14ac:dyDescent="0.2">
      <c r="A25" t="s">
        <v>94</v>
      </c>
      <c r="B25" t="s">
        <v>126</v>
      </c>
      <c r="C25">
        <v>96</v>
      </c>
      <c r="G25">
        <v>11.6</v>
      </c>
      <c r="H25" s="7">
        <v>0.15752582135541787</v>
      </c>
      <c r="I25" s="7">
        <v>2.0988914788109683E-2</v>
      </c>
      <c r="J25" s="7">
        <v>1.1859883440243431E-3</v>
      </c>
      <c r="K25" s="7">
        <v>2.1767578811660369E-3</v>
      </c>
      <c r="L25" s="7">
        <v>1.7114876674576871E-2</v>
      </c>
      <c r="M25" s="7">
        <v>6.9871663180576984E-2</v>
      </c>
      <c r="N25" s="7">
        <v>3.4092293858345932E-2</v>
      </c>
      <c r="O25" s="7">
        <v>6.0958660076696324E-3</v>
      </c>
      <c r="P25" s="7">
        <v>2.3800654305370927E-3</v>
      </c>
      <c r="Q25" s="7">
        <v>9.6014921193038479E-4</v>
      </c>
      <c r="R25" s="7">
        <v>2.6592459784809202E-3</v>
      </c>
    </row>
    <row r="26" spans="1:18" x14ac:dyDescent="0.2">
      <c r="A26" t="s">
        <v>96</v>
      </c>
      <c r="B26" t="s">
        <v>139</v>
      </c>
      <c r="H26" s="7">
        <v>4.0372690586822028E-3</v>
      </c>
      <c r="I26" s="7">
        <v>1.5924122195764062E-3</v>
      </c>
      <c r="J26" s="7">
        <v>4.4990117953340564E-5</v>
      </c>
      <c r="K26" s="7">
        <v>7.2929261873481445E-4</v>
      </c>
      <c r="L26" s="7">
        <v>1.2824398344055774E-3</v>
      </c>
      <c r="M26" s="7">
        <v>2.2407343908859926E-4</v>
      </c>
      <c r="N26" s="7">
        <v>1.6406082892346481E-4</v>
      </c>
      <c r="O26" s="7">
        <v>0</v>
      </c>
      <c r="P26" s="7">
        <v>0</v>
      </c>
      <c r="Q26" s="7">
        <v>0</v>
      </c>
      <c r="R26" s="7">
        <v>0</v>
      </c>
    </row>
    <row r="39" spans="7:12" x14ac:dyDescent="0.2">
      <c r="G39" s="9"/>
      <c r="L39" s="7"/>
    </row>
    <row r="40" spans="7:12" x14ac:dyDescent="0.2">
      <c r="G40" s="9"/>
      <c r="L40" s="7"/>
    </row>
    <row r="41" spans="7:12" x14ac:dyDescent="0.2">
      <c r="G41" s="9"/>
      <c r="L41" s="7"/>
    </row>
    <row r="42" spans="7:12" x14ac:dyDescent="0.2">
      <c r="G42" s="9"/>
      <c r="L42" s="7"/>
    </row>
    <row r="43" spans="7:12" x14ac:dyDescent="0.2">
      <c r="G43" s="9"/>
      <c r="L43" s="7"/>
    </row>
    <row r="44" spans="7:12" x14ac:dyDescent="0.2">
      <c r="G44" s="9"/>
      <c r="L44" s="7"/>
    </row>
    <row r="45" spans="7:12" x14ac:dyDescent="0.2">
      <c r="G45" s="9"/>
      <c r="L45" s="7"/>
    </row>
    <row r="46" spans="7:12" x14ac:dyDescent="0.2">
      <c r="G46" s="9"/>
      <c r="L46" s="7"/>
    </row>
    <row r="47" spans="7:12" x14ac:dyDescent="0.2">
      <c r="G47" s="9"/>
      <c r="L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4458-8BC1-8049-B15C-77AFA97B884D}">
  <dimension ref="A1:N30"/>
  <sheetViews>
    <sheetView topLeftCell="A17" workbookViewId="0">
      <selection activeCell="N26" sqref="N26"/>
    </sheetView>
  </sheetViews>
  <sheetFormatPr baseColWidth="10" defaultRowHeight="16" x14ac:dyDescent="0.2"/>
  <sheetData>
    <row r="1" spans="1:14" x14ac:dyDescent="0.2">
      <c r="A1" t="s">
        <v>140</v>
      </c>
      <c r="E1" t="s">
        <v>124</v>
      </c>
      <c r="I1" t="s">
        <v>186</v>
      </c>
      <c r="L1" t="s">
        <v>126</v>
      </c>
    </row>
    <row r="2" spans="1:14" x14ac:dyDescent="0.2">
      <c r="A2" t="s">
        <v>141</v>
      </c>
      <c r="C2" t="s">
        <v>157</v>
      </c>
      <c r="E2" t="s">
        <v>162</v>
      </c>
      <c r="G2" t="s">
        <v>157</v>
      </c>
      <c r="I2" t="s">
        <v>187</v>
      </c>
      <c r="L2" t="s">
        <v>162</v>
      </c>
    </row>
    <row r="3" spans="1:14" x14ac:dyDescent="0.2">
      <c r="B3" t="s">
        <v>158</v>
      </c>
      <c r="C3">
        <v>6.7799999999999994</v>
      </c>
      <c r="F3" s="8" t="s">
        <v>163</v>
      </c>
      <c r="G3">
        <v>1</v>
      </c>
      <c r="H3" s="8"/>
    </row>
    <row r="4" spans="1:14" x14ac:dyDescent="0.2">
      <c r="B4" t="s">
        <v>159</v>
      </c>
      <c r="C4">
        <v>3</v>
      </c>
      <c r="F4" s="8" t="s">
        <v>164</v>
      </c>
      <c r="G4">
        <v>0.5</v>
      </c>
      <c r="H4" s="8"/>
      <c r="L4" t="s">
        <v>188</v>
      </c>
    </row>
    <row r="5" spans="1:14" x14ac:dyDescent="0.2">
      <c r="B5" t="s">
        <v>160</v>
      </c>
      <c r="C5">
        <v>0.5</v>
      </c>
      <c r="F5" s="8" t="s">
        <v>165</v>
      </c>
      <c r="G5">
        <v>0.1</v>
      </c>
      <c r="H5" s="8"/>
      <c r="N5" t="s">
        <v>203</v>
      </c>
    </row>
    <row r="6" spans="1:14" x14ac:dyDescent="0.2">
      <c r="B6" t="s">
        <v>161</v>
      </c>
      <c r="C6">
        <v>1</v>
      </c>
      <c r="F6" s="8" t="s">
        <v>166</v>
      </c>
      <c r="G6">
        <v>0.1</v>
      </c>
      <c r="H6" s="8"/>
      <c r="M6" s="8" t="s">
        <v>189</v>
      </c>
      <c r="N6" s="8">
        <v>10</v>
      </c>
    </row>
    <row r="7" spans="1:14" x14ac:dyDescent="0.2">
      <c r="M7" s="8" t="s">
        <v>190</v>
      </c>
      <c r="N7" s="8">
        <v>50</v>
      </c>
    </row>
    <row r="8" spans="1:14" x14ac:dyDescent="0.2">
      <c r="A8" t="s">
        <v>155</v>
      </c>
      <c r="C8" t="s">
        <v>157</v>
      </c>
      <c r="G8" t="s">
        <v>176</v>
      </c>
      <c r="M8" s="8" t="s">
        <v>191</v>
      </c>
      <c r="N8" s="8">
        <v>80</v>
      </c>
    </row>
    <row r="9" spans="1:14" x14ac:dyDescent="0.2">
      <c r="B9" t="s">
        <v>156</v>
      </c>
      <c r="C9">
        <v>1</v>
      </c>
      <c r="F9" s="8" t="s">
        <v>167</v>
      </c>
      <c r="G9" s="8">
        <v>2</v>
      </c>
      <c r="M9" s="8" t="s">
        <v>192</v>
      </c>
      <c r="N9" s="8">
        <v>20</v>
      </c>
    </row>
    <row r="10" spans="1:14" x14ac:dyDescent="0.2">
      <c r="F10" s="8" t="s">
        <v>168</v>
      </c>
      <c r="G10" s="8">
        <v>400</v>
      </c>
      <c r="M10" s="8" t="s">
        <v>193</v>
      </c>
      <c r="N10" s="8">
        <v>50</v>
      </c>
    </row>
    <row r="11" spans="1:14" x14ac:dyDescent="0.2">
      <c r="A11" t="s">
        <v>142</v>
      </c>
      <c r="C11" t="s">
        <v>157</v>
      </c>
      <c r="F11" s="8" t="s">
        <v>169</v>
      </c>
      <c r="G11" s="8">
        <v>2</v>
      </c>
      <c r="M11" s="8" t="s">
        <v>194</v>
      </c>
      <c r="N11" s="8">
        <v>100</v>
      </c>
    </row>
    <row r="12" spans="1:14" x14ac:dyDescent="0.2">
      <c r="B12" t="s">
        <v>143</v>
      </c>
      <c r="C12" s="3">
        <v>8.8235294117647065E-2</v>
      </c>
      <c r="F12" s="8" t="s">
        <v>170</v>
      </c>
      <c r="G12" s="8">
        <v>2000</v>
      </c>
      <c r="M12" s="8" t="s">
        <v>195</v>
      </c>
      <c r="N12" s="8">
        <v>50</v>
      </c>
    </row>
    <row r="13" spans="1:14" x14ac:dyDescent="0.2">
      <c r="B13" t="s">
        <v>144</v>
      </c>
      <c r="C13" s="3">
        <v>0.17647058823529413</v>
      </c>
      <c r="F13" s="8" t="s">
        <v>171</v>
      </c>
      <c r="G13" s="8">
        <v>400</v>
      </c>
      <c r="M13" s="8" t="s">
        <v>196</v>
      </c>
      <c r="N13" s="8">
        <v>20</v>
      </c>
    </row>
    <row r="14" spans="1:14" x14ac:dyDescent="0.2">
      <c r="B14" t="s">
        <v>145</v>
      </c>
      <c r="C14" s="3">
        <v>2.9411764705882353E-2</v>
      </c>
      <c r="F14" s="8" t="s">
        <v>172</v>
      </c>
      <c r="G14" s="8">
        <v>200</v>
      </c>
      <c r="M14" s="8" t="s">
        <v>197</v>
      </c>
      <c r="N14" s="8">
        <v>50</v>
      </c>
    </row>
    <row r="15" spans="1:14" x14ac:dyDescent="0.2">
      <c r="B15" t="s">
        <v>146</v>
      </c>
      <c r="C15" s="3">
        <v>5.8823529411764705E-2</v>
      </c>
      <c r="F15" s="8" t="s">
        <v>173</v>
      </c>
      <c r="G15" s="8">
        <v>400</v>
      </c>
      <c r="M15" s="8" t="s">
        <v>198</v>
      </c>
      <c r="N15" s="8">
        <v>100</v>
      </c>
    </row>
    <row r="16" spans="1:14" x14ac:dyDescent="0.2">
      <c r="B16" t="s">
        <v>147</v>
      </c>
      <c r="C16" s="3">
        <v>4.1176470588235288E-3</v>
      </c>
      <c r="F16" s="8" t="s">
        <v>174</v>
      </c>
      <c r="G16" s="8">
        <v>200</v>
      </c>
      <c r="M16" s="8" t="s">
        <v>199</v>
      </c>
      <c r="N16" s="8">
        <v>50</v>
      </c>
    </row>
    <row r="17" spans="2:14" x14ac:dyDescent="0.2">
      <c r="B17" t="s">
        <v>148</v>
      </c>
      <c r="C17" s="3">
        <v>5.8823529411764705E-3</v>
      </c>
      <c r="F17" s="8" t="s">
        <v>175</v>
      </c>
      <c r="G17" s="8">
        <v>400</v>
      </c>
      <c r="M17" s="8" t="s">
        <v>200</v>
      </c>
      <c r="N17" s="8">
        <v>50</v>
      </c>
    </row>
    <row r="18" spans="2:14" x14ac:dyDescent="0.2">
      <c r="B18" t="s">
        <v>149</v>
      </c>
      <c r="C18" s="3">
        <v>5.8823529411764705E-3</v>
      </c>
      <c r="F18" s="8" t="s">
        <v>177</v>
      </c>
      <c r="G18" s="8">
        <v>500</v>
      </c>
      <c r="M18" s="8" t="s">
        <v>201</v>
      </c>
      <c r="N18" s="8">
        <v>140</v>
      </c>
    </row>
    <row r="19" spans="2:14" x14ac:dyDescent="0.2">
      <c r="B19" t="s">
        <v>150</v>
      </c>
      <c r="C19" s="3">
        <v>5.8823529411764705E-3</v>
      </c>
      <c r="F19" s="8" t="s">
        <v>178</v>
      </c>
      <c r="G19" s="8">
        <v>40</v>
      </c>
      <c r="M19" s="8" t="s">
        <v>202</v>
      </c>
      <c r="N19" s="8">
        <v>20</v>
      </c>
    </row>
    <row r="20" spans="2:14" x14ac:dyDescent="0.2">
      <c r="B20" t="s">
        <v>151</v>
      </c>
      <c r="C20" s="3">
        <v>5.8823529411764712E-4</v>
      </c>
      <c r="F20" s="8" t="s">
        <v>179</v>
      </c>
      <c r="G20" s="8">
        <v>100</v>
      </c>
    </row>
    <row r="21" spans="2:14" x14ac:dyDescent="0.2">
      <c r="B21" t="s">
        <v>152</v>
      </c>
      <c r="C21" s="3">
        <v>5.8823529411764712E-4</v>
      </c>
      <c r="F21" s="8" t="s">
        <v>180</v>
      </c>
      <c r="G21" s="8">
        <v>200</v>
      </c>
      <c r="L21" t="s">
        <v>155</v>
      </c>
      <c r="N21" t="s">
        <v>157</v>
      </c>
    </row>
    <row r="22" spans="2:14" x14ac:dyDescent="0.2">
      <c r="B22" t="s">
        <v>153</v>
      </c>
      <c r="C22" s="3">
        <v>5.8823529411764705E-3</v>
      </c>
      <c r="F22" s="8" t="s">
        <v>181</v>
      </c>
      <c r="G22" s="8">
        <v>400</v>
      </c>
      <c r="M22" s="8" t="s">
        <v>156</v>
      </c>
      <c r="N22" s="8">
        <v>1</v>
      </c>
    </row>
    <row r="23" spans="2:14" x14ac:dyDescent="0.2">
      <c r="B23" t="s">
        <v>154</v>
      </c>
      <c r="C23" s="3">
        <v>5.8823529411764712E-4</v>
      </c>
      <c r="F23" s="8" t="s">
        <v>182</v>
      </c>
      <c r="G23" s="8">
        <v>200</v>
      </c>
    </row>
    <row r="24" spans="2:14" x14ac:dyDescent="0.2">
      <c r="F24" s="8" t="s">
        <v>183</v>
      </c>
      <c r="G24" s="8">
        <v>400</v>
      </c>
      <c r="L24" t="s">
        <v>184</v>
      </c>
      <c r="N24" t="s">
        <v>157</v>
      </c>
    </row>
    <row r="25" spans="2:14" x14ac:dyDescent="0.2">
      <c r="M25" t="s">
        <v>185</v>
      </c>
      <c r="N25">
        <v>5</v>
      </c>
    </row>
    <row r="26" spans="2:14" x14ac:dyDescent="0.2">
      <c r="E26" t="s">
        <v>155</v>
      </c>
      <c r="G26" t="s">
        <v>157</v>
      </c>
    </row>
    <row r="27" spans="2:14" x14ac:dyDescent="0.2">
      <c r="F27" s="8" t="s">
        <v>156</v>
      </c>
      <c r="G27" s="8">
        <v>3</v>
      </c>
    </row>
    <row r="29" spans="2:14" x14ac:dyDescent="0.2">
      <c r="E29" t="s">
        <v>184</v>
      </c>
      <c r="G29" t="s">
        <v>157</v>
      </c>
    </row>
    <row r="30" spans="2:14" x14ac:dyDescent="0.2">
      <c r="F30" t="s">
        <v>185</v>
      </c>
      <c r="G30">
        <v>0.5</v>
      </c>
      <c r="J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D458-8D01-1E41-A8D0-B6E3C35EF9FC}">
  <dimension ref="A2:O123"/>
  <sheetViews>
    <sheetView topLeftCell="A122" workbookViewId="0">
      <selection activeCell="A68" sqref="A68"/>
    </sheetView>
  </sheetViews>
  <sheetFormatPr baseColWidth="10" defaultRowHeight="16" x14ac:dyDescent="0.2"/>
  <sheetData>
    <row r="2" spans="1:12" x14ac:dyDescent="0.2">
      <c r="A2" t="s">
        <v>113</v>
      </c>
    </row>
    <row r="3" spans="1:12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">
      <c r="A4" t="s">
        <v>42</v>
      </c>
      <c r="B4">
        <v>27113976</v>
      </c>
      <c r="C4">
        <v>2477158</v>
      </c>
      <c r="D4">
        <v>75871</v>
      </c>
      <c r="E4">
        <v>40135</v>
      </c>
      <c r="F4">
        <v>932132</v>
      </c>
      <c r="G4">
        <v>4688897</v>
      </c>
      <c r="H4">
        <v>5421228</v>
      </c>
      <c r="I4">
        <v>3485338</v>
      </c>
      <c r="J4">
        <v>239085</v>
      </c>
      <c r="K4">
        <v>99076</v>
      </c>
      <c r="L4">
        <v>70351</v>
      </c>
    </row>
    <row r="5" spans="1:12" x14ac:dyDescent="0.2">
      <c r="A5" t="s">
        <v>44</v>
      </c>
      <c r="B5">
        <v>46080160</v>
      </c>
      <c r="C5">
        <v>4211919</v>
      </c>
      <c r="D5">
        <v>124022</v>
      </c>
      <c r="E5">
        <v>882822</v>
      </c>
      <c r="F5">
        <v>1474063</v>
      </c>
      <c r="G5">
        <v>7511618</v>
      </c>
      <c r="H5">
        <v>8765783</v>
      </c>
      <c r="I5">
        <v>5731813</v>
      </c>
      <c r="J5">
        <v>617498</v>
      </c>
      <c r="K5">
        <v>99950</v>
      </c>
      <c r="L5">
        <v>103094</v>
      </c>
    </row>
    <row r="6" spans="1:12" x14ac:dyDescent="0.2">
      <c r="A6" t="s">
        <v>46</v>
      </c>
      <c r="B6">
        <v>56205424</v>
      </c>
      <c r="C6">
        <v>5135752</v>
      </c>
      <c r="D6">
        <v>144777</v>
      </c>
      <c r="E6">
        <v>895933</v>
      </c>
      <c r="F6">
        <v>1850586</v>
      </c>
      <c r="G6">
        <v>9640371</v>
      </c>
      <c r="H6">
        <v>10721289</v>
      </c>
      <c r="I6">
        <v>6936533</v>
      </c>
      <c r="J6">
        <v>473451</v>
      </c>
      <c r="K6">
        <v>108435</v>
      </c>
      <c r="L6">
        <v>130197</v>
      </c>
    </row>
    <row r="7" spans="1:12" x14ac:dyDescent="0.2">
      <c r="A7" t="s">
        <v>48</v>
      </c>
      <c r="B7">
        <v>38653125</v>
      </c>
      <c r="C7">
        <v>14970947</v>
      </c>
      <c r="D7">
        <v>613974</v>
      </c>
      <c r="E7">
        <v>897278</v>
      </c>
      <c r="F7">
        <v>6736409</v>
      </c>
      <c r="G7">
        <v>42846144</v>
      </c>
      <c r="H7">
        <v>26288165</v>
      </c>
      <c r="I7">
        <v>5062148</v>
      </c>
      <c r="J7">
        <v>527295</v>
      </c>
      <c r="K7">
        <v>331567</v>
      </c>
      <c r="L7">
        <v>718042</v>
      </c>
    </row>
    <row r="8" spans="1:12" x14ac:dyDescent="0.2">
      <c r="A8" t="s">
        <v>50</v>
      </c>
      <c r="B8">
        <v>39372944</v>
      </c>
      <c r="C8">
        <v>6074844</v>
      </c>
      <c r="D8">
        <v>169196</v>
      </c>
      <c r="E8">
        <v>786623</v>
      </c>
      <c r="F8">
        <v>4107781</v>
      </c>
      <c r="G8">
        <v>22204491</v>
      </c>
      <c r="H8">
        <v>17207148</v>
      </c>
      <c r="I8">
        <v>3840212</v>
      </c>
      <c r="J8">
        <v>623986</v>
      </c>
      <c r="K8">
        <v>224471</v>
      </c>
      <c r="L8">
        <v>552745</v>
      </c>
    </row>
    <row r="9" spans="1:12" x14ac:dyDescent="0.2">
      <c r="A9" t="s">
        <v>52</v>
      </c>
      <c r="B9">
        <v>49990901</v>
      </c>
      <c r="C9">
        <v>9186812</v>
      </c>
      <c r="D9">
        <v>502976</v>
      </c>
      <c r="E9">
        <v>711405</v>
      </c>
      <c r="F9">
        <v>5176876</v>
      </c>
      <c r="G9">
        <v>28618777</v>
      </c>
      <c r="H9">
        <v>19882598</v>
      </c>
      <c r="I9">
        <v>4212755</v>
      </c>
      <c r="J9">
        <v>641611</v>
      </c>
      <c r="K9">
        <v>262647</v>
      </c>
      <c r="L9">
        <v>643851</v>
      </c>
    </row>
    <row r="10" spans="1:12" x14ac:dyDescent="0.2">
      <c r="A10" t="s">
        <v>54</v>
      </c>
      <c r="B10">
        <v>53215460</v>
      </c>
      <c r="C10">
        <v>9336428</v>
      </c>
      <c r="D10">
        <v>333402</v>
      </c>
      <c r="E10">
        <v>1174804</v>
      </c>
      <c r="F10">
        <v>5051031</v>
      </c>
      <c r="G10">
        <v>30320405</v>
      </c>
      <c r="H10">
        <v>27340133</v>
      </c>
      <c r="I10">
        <v>5442139</v>
      </c>
      <c r="J10">
        <v>454250</v>
      </c>
      <c r="K10">
        <v>235106</v>
      </c>
      <c r="L10">
        <v>574649</v>
      </c>
    </row>
    <row r="11" spans="1:12" x14ac:dyDescent="0.2">
      <c r="A11" t="s">
        <v>56</v>
      </c>
      <c r="B11">
        <v>53814365</v>
      </c>
      <c r="C11">
        <v>8488015</v>
      </c>
      <c r="D11">
        <v>225915</v>
      </c>
      <c r="E11">
        <v>1086289</v>
      </c>
      <c r="F11">
        <v>4686249</v>
      </c>
      <c r="G11">
        <v>30382953</v>
      </c>
      <c r="H11">
        <v>24706313</v>
      </c>
      <c r="I11">
        <v>5021188</v>
      </c>
      <c r="J11">
        <v>621449</v>
      </c>
      <c r="K11">
        <v>220296</v>
      </c>
      <c r="L11">
        <v>897348</v>
      </c>
    </row>
    <row r="12" spans="1:12" x14ac:dyDescent="0.2">
      <c r="A12" t="s">
        <v>58</v>
      </c>
      <c r="B12">
        <v>52297883</v>
      </c>
      <c r="C12">
        <v>8297869</v>
      </c>
      <c r="D12">
        <v>206091</v>
      </c>
      <c r="E12">
        <v>1046857</v>
      </c>
      <c r="F12">
        <v>4670035</v>
      </c>
      <c r="G12">
        <v>30938588</v>
      </c>
      <c r="H12">
        <v>24882159</v>
      </c>
      <c r="I12">
        <v>5278139</v>
      </c>
      <c r="J12">
        <v>649614</v>
      </c>
      <c r="K12">
        <v>270974</v>
      </c>
      <c r="L12">
        <v>982766</v>
      </c>
    </row>
    <row r="13" spans="1:12" x14ac:dyDescent="0.2">
      <c r="A13" t="s">
        <v>60</v>
      </c>
      <c r="B13">
        <v>62859796</v>
      </c>
      <c r="C13">
        <v>7889264</v>
      </c>
      <c r="D13">
        <v>175928</v>
      </c>
      <c r="E13">
        <v>1143213</v>
      </c>
      <c r="F13">
        <v>3388156</v>
      </c>
      <c r="G13">
        <v>28885945</v>
      </c>
      <c r="H13">
        <v>26509870</v>
      </c>
      <c r="I13">
        <v>5009395</v>
      </c>
      <c r="J13">
        <v>871736</v>
      </c>
      <c r="K13">
        <v>433237</v>
      </c>
      <c r="L13">
        <v>1815457</v>
      </c>
    </row>
    <row r="14" spans="1:12" x14ac:dyDescent="0.2">
      <c r="A14" t="s">
        <v>62</v>
      </c>
      <c r="B14">
        <v>31379629</v>
      </c>
      <c r="C14">
        <v>4684649</v>
      </c>
      <c r="D14">
        <v>101062</v>
      </c>
      <c r="E14">
        <v>814436</v>
      </c>
      <c r="F14">
        <v>1867252</v>
      </c>
      <c r="G14">
        <v>16441615</v>
      </c>
      <c r="H14">
        <v>16389381</v>
      </c>
      <c r="I14">
        <v>2968685</v>
      </c>
      <c r="J14">
        <v>547499</v>
      </c>
      <c r="K14">
        <v>170194</v>
      </c>
      <c r="L14">
        <v>607293</v>
      </c>
    </row>
    <row r="15" spans="1:12" x14ac:dyDescent="0.2">
      <c r="A15" t="s">
        <v>68</v>
      </c>
      <c r="B15">
        <v>57023132</v>
      </c>
      <c r="C15">
        <v>6363105</v>
      </c>
      <c r="D15">
        <v>135843</v>
      </c>
      <c r="E15">
        <v>1042347</v>
      </c>
      <c r="F15">
        <v>2734030</v>
      </c>
      <c r="G15">
        <v>22820917</v>
      </c>
      <c r="H15">
        <v>20522132</v>
      </c>
      <c r="I15">
        <v>3734187</v>
      </c>
      <c r="J15">
        <v>603415</v>
      </c>
      <c r="K15">
        <v>212975</v>
      </c>
      <c r="L15">
        <v>536979</v>
      </c>
    </row>
    <row r="16" spans="1:12" x14ac:dyDescent="0.2">
      <c r="A16" t="s">
        <v>70</v>
      </c>
      <c r="B16">
        <v>49855974</v>
      </c>
      <c r="C16">
        <v>92331136</v>
      </c>
      <c r="D16">
        <v>2386388</v>
      </c>
      <c r="E16">
        <v>1291932</v>
      </c>
      <c r="F16">
        <v>41702523</v>
      </c>
      <c r="G16">
        <v>223579793</v>
      </c>
      <c r="H16">
        <v>49622594</v>
      </c>
      <c r="I16">
        <v>7557027</v>
      </c>
      <c r="J16">
        <v>1779196</v>
      </c>
      <c r="K16">
        <v>1985071</v>
      </c>
      <c r="L16">
        <v>2151850</v>
      </c>
    </row>
    <row r="17" spans="1:12" x14ac:dyDescent="0.2">
      <c r="A17" t="s">
        <v>72</v>
      </c>
      <c r="B17">
        <v>43755569</v>
      </c>
      <c r="C17">
        <v>52479408</v>
      </c>
      <c r="D17">
        <v>1477397</v>
      </c>
      <c r="E17">
        <v>877766</v>
      </c>
      <c r="F17">
        <v>27292069</v>
      </c>
      <c r="G17">
        <v>129508209</v>
      </c>
      <c r="H17">
        <v>35059253</v>
      </c>
      <c r="I17">
        <v>4600645</v>
      </c>
      <c r="J17">
        <v>1124044</v>
      </c>
      <c r="K17">
        <v>1246342</v>
      </c>
      <c r="L17">
        <v>1660839</v>
      </c>
    </row>
    <row r="18" spans="1:12" x14ac:dyDescent="0.2">
      <c r="A18" t="s">
        <v>74</v>
      </c>
      <c r="B18">
        <v>51451283</v>
      </c>
      <c r="C18">
        <v>69451583</v>
      </c>
      <c r="D18">
        <v>1727900</v>
      </c>
      <c r="E18">
        <v>1010318</v>
      </c>
      <c r="F18">
        <v>35608770</v>
      </c>
      <c r="G18">
        <v>169512149</v>
      </c>
      <c r="H18">
        <v>42537938</v>
      </c>
      <c r="I18">
        <v>6214536</v>
      </c>
      <c r="J18">
        <v>1481814</v>
      </c>
      <c r="K18">
        <v>1612726</v>
      </c>
      <c r="L18">
        <v>2170673</v>
      </c>
    </row>
    <row r="19" spans="1:12" x14ac:dyDescent="0.2">
      <c r="A19" t="s">
        <v>76</v>
      </c>
      <c r="B19">
        <v>54703862</v>
      </c>
      <c r="C19">
        <v>5510978</v>
      </c>
      <c r="D19">
        <v>268139</v>
      </c>
      <c r="E19">
        <v>823322</v>
      </c>
      <c r="F19">
        <v>1915609</v>
      </c>
      <c r="G19">
        <v>18600796</v>
      </c>
      <c r="H19">
        <v>3705882</v>
      </c>
      <c r="I19">
        <v>1770503</v>
      </c>
      <c r="J19">
        <v>560501</v>
      </c>
      <c r="K19">
        <v>198273</v>
      </c>
      <c r="L19">
        <v>484466</v>
      </c>
    </row>
    <row r="20" spans="1:12" x14ac:dyDescent="0.2">
      <c r="A20" t="s">
        <v>78</v>
      </c>
      <c r="B20">
        <v>57993380</v>
      </c>
      <c r="C20">
        <v>6736006</v>
      </c>
      <c r="D20">
        <v>307580</v>
      </c>
      <c r="E20">
        <v>838655</v>
      </c>
      <c r="F20">
        <v>2220277</v>
      </c>
      <c r="G20">
        <v>24896586</v>
      </c>
      <c r="H20">
        <v>5130049</v>
      </c>
      <c r="I20">
        <v>2436087</v>
      </c>
      <c r="J20">
        <v>594594</v>
      </c>
      <c r="K20">
        <v>246665</v>
      </c>
      <c r="L20">
        <v>381641</v>
      </c>
    </row>
    <row r="21" spans="1:12" x14ac:dyDescent="0.2">
      <c r="A21" t="s">
        <v>80</v>
      </c>
      <c r="B21">
        <v>53292457</v>
      </c>
      <c r="C21">
        <v>6473165</v>
      </c>
      <c r="D21">
        <v>255731</v>
      </c>
      <c r="E21">
        <v>1057859</v>
      </c>
      <c r="F21">
        <v>2128962</v>
      </c>
      <c r="G21">
        <v>23840736</v>
      </c>
      <c r="H21">
        <v>4910887</v>
      </c>
      <c r="I21">
        <v>2328494</v>
      </c>
      <c r="J21">
        <v>619955</v>
      </c>
      <c r="K21">
        <v>189056</v>
      </c>
      <c r="L21">
        <v>134298</v>
      </c>
    </row>
    <row r="22" spans="1:12" x14ac:dyDescent="0.2">
      <c r="A22" t="s">
        <v>82</v>
      </c>
      <c r="B22">
        <v>53291976</v>
      </c>
      <c r="C22">
        <v>11273950</v>
      </c>
      <c r="D22">
        <v>117418</v>
      </c>
      <c r="E22">
        <v>1053827</v>
      </c>
      <c r="F22">
        <v>9843765</v>
      </c>
      <c r="G22">
        <v>34289785</v>
      </c>
      <c r="H22">
        <v>8645361</v>
      </c>
      <c r="I22">
        <v>3691378</v>
      </c>
      <c r="J22">
        <v>843282</v>
      </c>
      <c r="K22">
        <v>476720</v>
      </c>
      <c r="L22">
        <v>827702</v>
      </c>
    </row>
    <row r="23" spans="1:12" x14ac:dyDescent="0.2">
      <c r="A23" t="s">
        <v>86</v>
      </c>
      <c r="B23">
        <v>53219203</v>
      </c>
      <c r="C23">
        <v>11104752</v>
      </c>
      <c r="D23">
        <v>150345</v>
      </c>
      <c r="E23">
        <v>1054845</v>
      </c>
      <c r="F23">
        <v>9561480</v>
      </c>
      <c r="G23">
        <v>33751260</v>
      </c>
      <c r="H23">
        <v>8662304</v>
      </c>
      <c r="I23">
        <v>3650968</v>
      </c>
      <c r="J23">
        <v>810380</v>
      </c>
      <c r="K23">
        <v>516571</v>
      </c>
      <c r="L23">
        <v>1554240</v>
      </c>
    </row>
    <row r="24" spans="1:12" x14ac:dyDescent="0.2">
      <c r="A24" t="s">
        <v>88</v>
      </c>
      <c r="B24">
        <v>59461655</v>
      </c>
      <c r="C24">
        <v>11622022</v>
      </c>
      <c r="D24">
        <v>146587</v>
      </c>
      <c r="E24">
        <v>1142188</v>
      </c>
      <c r="F24">
        <v>10706376</v>
      </c>
      <c r="G24">
        <v>34675888</v>
      </c>
      <c r="H24">
        <v>9337727</v>
      </c>
      <c r="I24">
        <v>3805984</v>
      </c>
      <c r="J24">
        <v>833126</v>
      </c>
      <c r="K24">
        <v>523148</v>
      </c>
      <c r="L24">
        <v>864813</v>
      </c>
    </row>
    <row r="25" spans="1:12" x14ac:dyDescent="0.2">
      <c r="A25" t="s">
        <v>90</v>
      </c>
      <c r="B25">
        <v>49715050</v>
      </c>
      <c r="C25">
        <v>9937596</v>
      </c>
      <c r="D25">
        <v>660798</v>
      </c>
      <c r="E25">
        <v>901807</v>
      </c>
      <c r="F25">
        <v>5812769</v>
      </c>
      <c r="G25">
        <v>35832756</v>
      </c>
      <c r="H25">
        <v>11623086</v>
      </c>
      <c r="I25">
        <v>2653071</v>
      </c>
      <c r="J25">
        <v>584011</v>
      </c>
      <c r="K25">
        <v>373031</v>
      </c>
      <c r="L25">
        <v>647949</v>
      </c>
    </row>
    <row r="26" spans="1:12" x14ac:dyDescent="0.2">
      <c r="A26" t="s">
        <v>92</v>
      </c>
      <c r="B26">
        <v>45294630</v>
      </c>
      <c r="C26">
        <v>7964934</v>
      </c>
      <c r="D26">
        <v>550816</v>
      </c>
      <c r="E26">
        <v>988363</v>
      </c>
      <c r="F26">
        <v>4618497</v>
      </c>
      <c r="G26">
        <v>28568159</v>
      </c>
      <c r="H26">
        <v>9539638</v>
      </c>
      <c r="I26">
        <v>2058983</v>
      </c>
      <c r="J26">
        <v>658759</v>
      </c>
      <c r="K26">
        <v>276181</v>
      </c>
      <c r="L26">
        <v>511314</v>
      </c>
    </row>
    <row r="27" spans="1:12" x14ac:dyDescent="0.2">
      <c r="A27" t="s">
        <v>94</v>
      </c>
      <c r="B27">
        <v>55390075</v>
      </c>
      <c r="C27">
        <v>9357058</v>
      </c>
      <c r="D27">
        <v>606586</v>
      </c>
      <c r="E27">
        <v>1131555</v>
      </c>
      <c r="F27">
        <v>6082562</v>
      </c>
      <c r="G27">
        <v>31352859</v>
      </c>
      <c r="H27">
        <v>10371632</v>
      </c>
      <c r="I27">
        <v>2299988</v>
      </c>
      <c r="J27">
        <v>803109</v>
      </c>
      <c r="K27">
        <v>495529</v>
      </c>
      <c r="L27">
        <v>627383</v>
      </c>
    </row>
    <row r="28" spans="1:12" x14ac:dyDescent="0.2">
      <c r="A28" t="s">
        <v>96</v>
      </c>
      <c r="B28">
        <v>66745874</v>
      </c>
      <c r="C28">
        <v>1836279</v>
      </c>
      <c r="D28">
        <v>59520</v>
      </c>
      <c r="E28">
        <v>980621</v>
      </c>
      <c r="F28">
        <v>1178918</v>
      </c>
      <c r="G28">
        <v>260076</v>
      </c>
      <c r="H28">
        <v>129101</v>
      </c>
      <c r="I28">
        <v>0</v>
      </c>
      <c r="J28">
        <v>0</v>
      </c>
      <c r="K28">
        <v>0</v>
      </c>
      <c r="L28">
        <v>0</v>
      </c>
    </row>
    <row r="30" spans="1:12" x14ac:dyDescent="0.2">
      <c r="A30" t="s">
        <v>114</v>
      </c>
      <c r="B30">
        <v>1.3</v>
      </c>
    </row>
    <row r="31" spans="1:12" x14ac:dyDescent="0.2">
      <c r="A31" t="s">
        <v>115</v>
      </c>
      <c r="C31">
        <v>1.1691851449898163</v>
      </c>
      <c r="D31">
        <v>1.0195271282464975</v>
      </c>
      <c r="E31">
        <v>1</v>
      </c>
      <c r="F31">
        <v>1.4591411873331468</v>
      </c>
      <c r="G31">
        <v>1.1560561947945946</v>
      </c>
      <c r="H31">
        <v>1.7057360517100992</v>
      </c>
      <c r="I31">
        <v>1.3758222515325811</v>
      </c>
      <c r="J31">
        <v>1.5303539663724766</v>
      </c>
      <c r="K31">
        <v>0.99703575825141655</v>
      </c>
      <c r="L31">
        <v>2.174506429886442</v>
      </c>
    </row>
    <row r="33" spans="1:12" x14ac:dyDescent="0.2">
      <c r="A33" t="s">
        <v>208</v>
      </c>
    </row>
    <row r="34" spans="1:12" x14ac:dyDescent="0.2">
      <c r="B34" t="s">
        <v>7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</row>
    <row r="35" spans="1:12" x14ac:dyDescent="0.2">
      <c r="B35" t="s">
        <v>42</v>
      </c>
      <c r="C35" s="5">
        <f>C4/$B4*$B$30*C$31</f>
        <v>0.13886319129332003</v>
      </c>
      <c r="D35" s="5">
        <f t="shared" ref="D35:L35" si="0">D4/$B4*$B$30*D$31</f>
        <v>3.708725919479571E-3</v>
      </c>
      <c r="E35" s="5">
        <f t="shared" si="0"/>
        <v>1.9243028023628848E-3</v>
      </c>
      <c r="F35" s="5">
        <f t="shared" si="0"/>
        <v>6.5211603462383638E-2</v>
      </c>
      <c r="G35" s="5">
        <f t="shared" si="0"/>
        <v>0.25989611227379295</v>
      </c>
      <c r="H35" s="5">
        <f t="shared" si="0"/>
        <v>0.44336320344099694</v>
      </c>
      <c r="I35" s="5">
        <f t="shared" si="0"/>
        <v>0.22990974274173889</v>
      </c>
      <c r="J35" s="5">
        <f t="shared" si="0"/>
        <v>1.7542616452312733E-2</v>
      </c>
      <c r="K35" s="5">
        <f t="shared" si="0"/>
        <v>4.7361924794752557E-3</v>
      </c>
      <c r="L35" s="5">
        <f t="shared" si="0"/>
        <v>7.3346790748661647E-3</v>
      </c>
    </row>
    <row r="36" spans="1:12" x14ac:dyDescent="0.2">
      <c r="B36" t="s">
        <v>44</v>
      </c>
      <c r="C36" s="5">
        <f t="shared" ref="C36:L36" si="1">C5/$B5*$B$30*C$31</f>
        <v>0.13892892439415294</v>
      </c>
      <c r="D36" s="5">
        <f t="shared" si="1"/>
        <v>3.5671953298166341E-3</v>
      </c>
      <c r="E36" s="5">
        <f t="shared" si="1"/>
        <v>2.4905916125291232E-2</v>
      </c>
      <c r="F36" s="5">
        <f t="shared" si="1"/>
        <v>6.0679603691285333E-2</v>
      </c>
      <c r="G36" s="5">
        <f t="shared" si="1"/>
        <v>0.24498630817210179</v>
      </c>
      <c r="H36" s="5">
        <f t="shared" si="1"/>
        <v>0.421824614105892</v>
      </c>
      <c r="I36" s="5">
        <f t="shared" si="1"/>
        <v>0.22247628105307868</v>
      </c>
      <c r="J36" s="5">
        <f t="shared" si="1"/>
        <v>2.6659796050734052E-2</v>
      </c>
      <c r="K36" s="5">
        <f t="shared" si="1"/>
        <v>2.8114017236137599E-3</v>
      </c>
      <c r="L36" s="5">
        <f t="shared" si="1"/>
        <v>6.3244601504753185E-3</v>
      </c>
    </row>
    <row r="37" spans="1:12" x14ac:dyDescent="0.2">
      <c r="B37" t="s">
        <v>46</v>
      </c>
      <c r="C37" s="5">
        <f t="shared" ref="C37:L37" si="2">C6/$B6*$B$30*C$31</f>
        <v>0.13888407693138763</v>
      </c>
      <c r="D37" s="5">
        <f t="shared" si="2"/>
        <v>3.4139997371069762E-3</v>
      </c>
      <c r="E37" s="5">
        <f t="shared" si="2"/>
        <v>2.0722428853129905E-2</v>
      </c>
      <c r="F37" s="5">
        <f t="shared" si="2"/>
        <v>6.2455647150579788E-2</v>
      </c>
      <c r="G37" s="5">
        <f t="shared" si="2"/>
        <v>0.25777323197612761</v>
      </c>
      <c r="H37" s="5">
        <f t="shared" si="2"/>
        <v>0.42298401518212542</v>
      </c>
      <c r="I37" s="5">
        <f t="shared" si="2"/>
        <v>0.22073434380384827</v>
      </c>
      <c r="J37" s="5">
        <f t="shared" si="2"/>
        <v>1.675838083621467E-2</v>
      </c>
      <c r="K37" s="5">
        <f t="shared" si="2"/>
        <v>2.5006064215402067E-3</v>
      </c>
      <c r="L37" s="5">
        <f t="shared" si="2"/>
        <v>6.5482733080619165E-3</v>
      </c>
    </row>
    <row r="38" spans="1:12" x14ac:dyDescent="0.2">
      <c r="B38" t="s">
        <v>48</v>
      </c>
      <c r="C38" s="5">
        <f t="shared" ref="C38:L38" si="3">C7/$B7*$B$30*C$31</f>
        <v>0.58869629533132994</v>
      </c>
      <c r="D38" s="5">
        <f t="shared" si="3"/>
        <v>2.1052685746609612E-2</v>
      </c>
      <c r="E38" s="5">
        <f t="shared" si="3"/>
        <v>3.0177673862074542E-2</v>
      </c>
      <c r="F38" s="5">
        <f t="shared" si="3"/>
        <v>0.3305860360477505</v>
      </c>
      <c r="G38" s="5">
        <f t="shared" si="3"/>
        <v>1.6659019226140093</v>
      </c>
      <c r="H38" s="5">
        <f t="shared" si="3"/>
        <v>1.5081024368908003</v>
      </c>
      <c r="I38" s="5">
        <f t="shared" si="3"/>
        <v>0.23423722187110355</v>
      </c>
      <c r="J38" s="5">
        <f t="shared" si="3"/>
        <v>2.71396528251697E-2</v>
      </c>
      <c r="K38" s="5">
        <f t="shared" si="3"/>
        <v>1.1118361111371764E-2</v>
      </c>
      <c r="L38" s="5">
        <f t="shared" si="3"/>
        <v>5.2513296912140399E-2</v>
      </c>
    </row>
    <row r="39" spans="1:12" x14ac:dyDescent="0.2">
      <c r="B39" t="s">
        <v>50</v>
      </c>
      <c r="C39" s="5">
        <f t="shared" ref="C39:L39" si="4">C8/$B8*$B$30*C$31</f>
        <v>0.2345113581501467</v>
      </c>
      <c r="D39" s="5">
        <f t="shared" si="4"/>
        <v>5.6955325867436455E-3</v>
      </c>
      <c r="E39" s="5">
        <f t="shared" si="4"/>
        <v>2.5972401250970719E-2</v>
      </c>
      <c r="F39" s="5">
        <f t="shared" si="4"/>
        <v>0.19790194452662474</v>
      </c>
      <c r="G39" s="5">
        <f t="shared" si="4"/>
        <v>0.84754980944920122</v>
      </c>
      <c r="H39" s="5">
        <f t="shared" si="4"/>
        <v>0.96909462746612829</v>
      </c>
      <c r="I39" s="5">
        <f t="shared" si="4"/>
        <v>0.17444679413007996</v>
      </c>
      <c r="J39" s="5">
        <f t="shared" si="4"/>
        <v>3.1529145625462121E-2</v>
      </c>
      <c r="K39" s="5">
        <f t="shared" si="4"/>
        <v>7.3895235722680492E-3</v>
      </c>
      <c r="L39" s="5">
        <f t="shared" si="4"/>
        <v>3.9685420108891416E-2</v>
      </c>
    </row>
    <row r="40" spans="1:12" x14ac:dyDescent="0.2">
      <c r="B40" t="s">
        <v>52</v>
      </c>
      <c r="C40" s="5">
        <f t="shared" ref="C40:L40" si="5">C9/$B9*$B$30*C$31</f>
        <v>0.27931901760039168</v>
      </c>
      <c r="D40" s="5">
        <f t="shared" si="5"/>
        <v>1.3335166331848738E-2</v>
      </c>
      <c r="E40" s="5">
        <f t="shared" si="5"/>
        <v>1.8499896611185306E-2</v>
      </c>
      <c r="F40" s="5">
        <f t="shared" si="5"/>
        <v>0.19643436495196223</v>
      </c>
      <c r="G40" s="5">
        <f t="shared" si="5"/>
        <v>0.86036434449908361</v>
      </c>
      <c r="H40" s="5">
        <f t="shared" si="5"/>
        <v>0.88193656428270517</v>
      </c>
      <c r="I40" s="5">
        <f t="shared" si="5"/>
        <v>0.15072348245997166</v>
      </c>
      <c r="J40" s="5">
        <f t="shared" si="5"/>
        <v>2.553383705434064E-2</v>
      </c>
      <c r="K40" s="5">
        <f t="shared" si="5"/>
        <v>6.809818971590405E-3</v>
      </c>
      <c r="L40" s="5">
        <f t="shared" si="5"/>
        <v>3.6408137176912658E-2</v>
      </c>
    </row>
    <row r="41" spans="1:12" x14ac:dyDescent="0.2">
      <c r="B41" t="s">
        <v>54</v>
      </c>
      <c r="C41" s="5">
        <f t="shared" ref="C41:L41" si="6">C10/$B10*$B$30*C$31</f>
        <v>0.26666718285113156</v>
      </c>
      <c r="D41" s="5">
        <f t="shared" si="6"/>
        <v>8.3037166021891085E-3</v>
      </c>
      <c r="E41" s="5">
        <f t="shared" si="6"/>
        <v>2.8699276488449034E-2</v>
      </c>
      <c r="F41" s="5">
        <f t="shared" si="6"/>
        <v>0.18004575327875569</v>
      </c>
      <c r="G41" s="5">
        <f t="shared" si="6"/>
        <v>0.85628724505266529</v>
      </c>
      <c r="H41" s="5">
        <f t="shared" si="6"/>
        <v>1.1392472351388807</v>
      </c>
      <c r="I41" s="5">
        <f t="shared" si="6"/>
        <v>0.18291001734783935</v>
      </c>
      <c r="J41" s="5">
        <f t="shared" si="6"/>
        <v>1.6982137822206308E-2</v>
      </c>
      <c r="K41" s="5">
        <f t="shared" si="6"/>
        <v>5.7263775540659584E-3</v>
      </c>
      <c r="L41" s="5">
        <f t="shared" si="6"/>
        <v>3.0525928537612157E-2</v>
      </c>
    </row>
    <row r="42" spans="1:12" x14ac:dyDescent="0.2">
      <c r="B42" t="s">
        <v>56</v>
      </c>
      <c r="C42" s="5">
        <f t="shared" ref="C42:L42" si="7">C11/$B11*$B$30*C$31</f>
        <v>0.23973672016730024</v>
      </c>
      <c r="D42" s="5">
        <f t="shared" si="7"/>
        <v>5.5640238908542311E-3</v>
      </c>
      <c r="E42" s="5">
        <f t="shared" si="7"/>
        <v>2.624161225353119E-2</v>
      </c>
      <c r="F42" s="5">
        <f t="shared" si="7"/>
        <v>0.16518393572047915</v>
      </c>
      <c r="G42" s="5">
        <f t="shared" si="7"/>
        <v>0.84850432298781031</v>
      </c>
      <c r="H42" s="5">
        <f t="shared" si="7"/>
        <v>1.0180401352987083</v>
      </c>
      <c r="I42" s="5">
        <f t="shared" si="7"/>
        <v>0.16688370908746933</v>
      </c>
      <c r="J42" s="5">
        <f t="shared" si="7"/>
        <v>2.2974312242886669E-2</v>
      </c>
      <c r="K42" s="5">
        <f t="shared" si="7"/>
        <v>5.3059417540220026E-3</v>
      </c>
      <c r="L42" s="5">
        <f t="shared" si="7"/>
        <v>4.7137519779327709E-2</v>
      </c>
    </row>
    <row r="43" spans="1:12" x14ac:dyDescent="0.2">
      <c r="B43" t="s">
        <v>58</v>
      </c>
      <c r="C43" s="5">
        <f t="shared" ref="C43:L43" si="8">C12/$B12*$B$30*C$31</f>
        <v>0.24116212736245851</v>
      </c>
      <c r="D43" s="5">
        <f t="shared" si="8"/>
        <v>5.2229642833474454E-3</v>
      </c>
      <c r="E43" s="5">
        <f t="shared" si="8"/>
        <v>2.6022355436452371E-2</v>
      </c>
      <c r="F43" s="5">
        <f t="shared" si="8"/>
        <v>0.169385681237299</v>
      </c>
      <c r="G43" s="5">
        <f t="shared" si="8"/>
        <v>0.88907557138167559</v>
      </c>
      <c r="H43" s="5">
        <f t="shared" si="8"/>
        <v>1.055016210615787</v>
      </c>
      <c r="I43" s="5">
        <f t="shared" si="8"/>
        <v>0.1805104693768676</v>
      </c>
      <c r="J43" s="5">
        <f t="shared" si="8"/>
        <v>2.4711921321259159E-2</v>
      </c>
      <c r="K43" s="5">
        <f t="shared" si="8"/>
        <v>6.715797613133693E-3</v>
      </c>
      <c r="L43" s="5">
        <f t="shared" si="8"/>
        <v>5.3121467304822124E-2</v>
      </c>
    </row>
    <row r="44" spans="1:12" x14ac:dyDescent="0.2">
      <c r="B44" t="s">
        <v>60</v>
      </c>
      <c r="C44" s="5">
        <f t="shared" ref="C44:L44" si="9">C13/$B13*$B$30*C$31</f>
        <v>0.19076125152893941</v>
      </c>
      <c r="D44" s="5">
        <f t="shared" si="9"/>
        <v>3.7094040076680293E-3</v>
      </c>
      <c r="E44" s="5">
        <f t="shared" si="9"/>
        <v>2.364272547114216E-2</v>
      </c>
      <c r="F44" s="5">
        <f t="shared" si="9"/>
        <v>0.10224241515710458</v>
      </c>
      <c r="G44" s="5">
        <f t="shared" si="9"/>
        <v>0.69061484637445736</v>
      </c>
      <c r="H44" s="5">
        <f t="shared" si="9"/>
        <v>0.93516837504042194</v>
      </c>
      <c r="I44" s="5">
        <f t="shared" si="9"/>
        <v>0.14253384214022696</v>
      </c>
      <c r="J44" s="5">
        <f t="shared" si="9"/>
        <v>2.7589717898521028E-2</v>
      </c>
      <c r="K44" s="5">
        <f t="shared" si="9"/>
        <v>8.9331918136807131E-3</v>
      </c>
      <c r="L44" s="5">
        <f t="shared" si="9"/>
        <v>8.1642641595385632E-2</v>
      </c>
    </row>
    <row r="45" spans="1:12" x14ac:dyDescent="0.2">
      <c r="B45" t="s">
        <v>62</v>
      </c>
      <c r="C45" s="5">
        <f t="shared" ref="C45:L45" si="10">C14/$B14*$B$30*C$31</f>
        <v>0.22691117942722708</v>
      </c>
      <c r="D45" s="5">
        <f t="shared" si="10"/>
        <v>4.2685681792255029E-3</v>
      </c>
      <c r="E45" s="5">
        <f t="shared" si="10"/>
        <v>3.3740577366290721E-2</v>
      </c>
      <c r="F45" s="5">
        <f t="shared" si="10"/>
        <v>0.11287448906515915</v>
      </c>
      <c r="G45" s="5">
        <f t="shared" si="10"/>
        <v>0.7874427111656116</v>
      </c>
      <c r="H45" s="5">
        <f t="shared" si="10"/>
        <v>1.1581636432982134</v>
      </c>
      <c r="I45" s="5">
        <f t="shared" si="10"/>
        <v>0.16920842961617874</v>
      </c>
      <c r="J45" s="5">
        <f t="shared" si="10"/>
        <v>3.4711291395620202E-2</v>
      </c>
      <c r="K45" s="5">
        <f t="shared" si="10"/>
        <v>7.0299223420325994E-3</v>
      </c>
      <c r="L45" s="5">
        <f t="shared" si="10"/>
        <v>5.4708463676308453E-2</v>
      </c>
    </row>
    <row r="46" spans="1:12" x14ac:dyDescent="0.2">
      <c r="B46" t="s">
        <v>68</v>
      </c>
      <c r="C46" s="5">
        <f t="shared" ref="C46:L46" si="11">C15/$B15*$B$30*C$31</f>
        <v>0.16960734802524619</v>
      </c>
      <c r="D46" s="5">
        <f t="shared" si="11"/>
        <v>3.1573907723466623E-3</v>
      </c>
      <c r="E46" s="5">
        <f t="shared" si="11"/>
        <v>2.3763182632620037E-2</v>
      </c>
      <c r="F46" s="5">
        <f t="shared" si="11"/>
        <v>9.0947942223267852E-2</v>
      </c>
      <c r="G46" s="5">
        <f t="shared" si="11"/>
        <v>0.60145663709538544</v>
      </c>
      <c r="H46" s="5">
        <f t="shared" si="11"/>
        <v>0.79804354719518955</v>
      </c>
      <c r="I46" s="5">
        <f t="shared" si="11"/>
        <v>0.11712528936114565</v>
      </c>
      <c r="J46" s="5">
        <f t="shared" si="11"/>
        <v>2.1052335396172947E-2</v>
      </c>
      <c r="K46" s="5">
        <f t="shared" si="11"/>
        <v>4.8409616959951282E-3</v>
      </c>
      <c r="L46" s="5">
        <f t="shared" si="11"/>
        <v>2.6620136801293017E-2</v>
      </c>
    </row>
    <row r="47" spans="1:12" x14ac:dyDescent="0.2">
      <c r="B47" t="s">
        <v>70</v>
      </c>
      <c r="C47" s="5">
        <f t="shared" ref="C47:L47" si="12">C16/$B16*$B$30*C$31</f>
        <v>2.8148652841604251</v>
      </c>
      <c r="D47" s="5">
        <f t="shared" si="12"/>
        <v>6.3440411291101728E-2</v>
      </c>
      <c r="E47" s="5">
        <f t="shared" si="12"/>
        <v>3.3687268851672621E-2</v>
      </c>
      <c r="F47" s="5">
        <f t="shared" si="12"/>
        <v>1.5866670181292659</v>
      </c>
      <c r="G47" s="5">
        <f t="shared" si="12"/>
        <v>6.7396546329052986</v>
      </c>
      <c r="H47" s="5">
        <f t="shared" si="12"/>
        <v>2.2070767654589449</v>
      </c>
      <c r="I47" s="5">
        <f t="shared" si="12"/>
        <v>0.2711062002848898</v>
      </c>
      <c r="J47" s="5">
        <f t="shared" si="12"/>
        <v>7.0997300187541384E-2</v>
      </c>
      <c r="K47" s="5">
        <f t="shared" si="12"/>
        <v>5.1607512483223518E-2</v>
      </c>
      <c r="L47" s="5">
        <f t="shared" si="12"/>
        <v>0.12201095819523018</v>
      </c>
    </row>
    <row r="48" spans="1:12" x14ac:dyDescent="0.2">
      <c r="B48" t="s">
        <v>72</v>
      </c>
      <c r="C48" s="5">
        <f t="shared" ref="C48:L48" si="13">C17/$B17*$B$30*C$31</f>
        <v>1.8229813792822038</v>
      </c>
      <c r="D48" s="5">
        <f t="shared" si="13"/>
        <v>4.4751337067448216E-2</v>
      </c>
      <c r="E48" s="5">
        <f t="shared" si="13"/>
        <v>2.6078870097655454E-2</v>
      </c>
      <c r="F48" s="5">
        <f t="shared" si="13"/>
        <v>1.1831608578800477</v>
      </c>
      <c r="G48" s="5">
        <f t="shared" si="13"/>
        <v>4.4482200078020693</v>
      </c>
      <c r="H48" s="5">
        <f t="shared" si="13"/>
        <v>1.7767425518923794</v>
      </c>
      <c r="I48" s="5">
        <f t="shared" si="13"/>
        <v>0.18805767766664733</v>
      </c>
      <c r="J48" s="5">
        <f t="shared" si="13"/>
        <v>5.1107568773939141E-2</v>
      </c>
      <c r="K48" s="5">
        <f t="shared" si="13"/>
        <v>3.6919684516358665E-2</v>
      </c>
      <c r="L48" s="5">
        <f t="shared" si="13"/>
        <v>0.10729963561570915</v>
      </c>
    </row>
    <row r="49" spans="1:12" x14ac:dyDescent="0.2">
      <c r="B49" t="s">
        <v>74</v>
      </c>
      <c r="C49" s="5">
        <f t="shared" ref="C49:L49" si="14">C18/$B18*$B$30*C$31</f>
        <v>2.0516939661449345</v>
      </c>
      <c r="D49" s="5">
        <f t="shared" si="14"/>
        <v>4.451071127548481E-2</v>
      </c>
      <c r="E49" s="5">
        <f t="shared" si="14"/>
        <v>2.5527320669535104E-2</v>
      </c>
      <c r="F49" s="5">
        <f t="shared" si="14"/>
        <v>1.3128086585995304</v>
      </c>
      <c r="G49" s="5">
        <f t="shared" si="14"/>
        <v>4.9513875276484871</v>
      </c>
      <c r="H49" s="5">
        <f t="shared" si="14"/>
        <v>1.8333078834129697</v>
      </c>
      <c r="I49" s="5">
        <f t="shared" si="14"/>
        <v>0.21603204696130443</v>
      </c>
      <c r="J49" s="5">
        <f t="shared" si="14"/>
        <v>5.7297111755680502E-2</v>
      </c>
      <c r="K49" s="5">
        <f t="shared" si="14"/>
        <v>4.0627347180833301E-2</v>
      </c>
      <c r="L49" s="5">
        <f t="shared" si="14"/>
        <v>0.119262042782979</v>
      </c>
    </row>
    <row r="50" spans="1:12" x14ac:dyDescent="0.2">
      <c r="B50" t="s">
        <v>76</v>
      </c>
      <c r="C50" s="5">
        <f t="shared" ref="C50:L50" si="15">C19/$B19*$B$30*C$31</f>
        <v>0.15312190747255458</v>
      </c>
      <c r="D50" s="5">
        <f t="shared" si="15"/>
        <v>6.4965702061977612E-3</v>
      </c>
      <c r="E50" s="5">
        <f t="shared" si="15"/>
        <v>1.9565686239849025E-2</v>
      </c>
      <c r="F50" s="5">
        <f t="shared" si="15"/>
        <v>6.642469206184895E-2</v>
      </c>
      <c r="G50" s="5">
        <f t="shared" si="15"/>
        <v>0.51101757819372373</v>
      </c>
      <c r="H50" s="5">
        <f t="shared" si="15"/>
        <v>0.15022035354685895</v>
      </c>
      <c r="I50" s="5">
        <f t="shared" si="15"/>
        <v>5.7887442223855168E-2</v>
      </c>
      <c r="J50" s="5">
        <f t="shared" si="15"/>
        <v>2.0384198963090783E-2</v>
      </c>
      <c r="K50" s="5">
        <f t="shared" si="15"/>
        <v>4.6978557412366622E-3</v>
      </c>
      <c r="L50" s="5">
        <f t="shared" si="15"/>
        <v>2.5035101939964943E-2</v>
      </c>
    </row>
    <row r="51" spans="1:12" x14ac:dyDescent="0.2">
      <c r="B51" t="s">
        <v>78</v>
      </c>
      <c r="C51" s="5">
        <f t="shared" ref="C51:L51" si="16">C20/$B20*$B$30*C$31</f>
        <v>0.17654307435246841</v>
      </c>
      <c r="D51" s="5">
        <f t="shared" si="16"/>
        <v>7.0294575059752515E-3</v>
      </c>
      <c r="E51" s="5">
        <f t="shared" si="16"/>
        <v>1.8799585400954385E-2</v>
      </c>
      <c r="F51" s="5">
        <f t="shared" si="16"/>
        <v>7.2622201075105822E-2</v>
      </c>
      <c r="G51" s="5">
        <f t="shared" si="16"/>
        <v>0.64518412647956191</v>
      </c>
      <c r="H51" s="5">
        <f t="shared" si="16"/>
        <v>0.19615449874177271</v>
      </c>
      <c r="I51" s="5">
        <f t="shared" si="16"/>
        <v>7.5131153101440654E-2</v>
      </c>
      <c r="J51" s="5">
        <f t="shared" si="16"/>
        <v>2.0397519030028243E-2</v>
      </c>
      <c r="K51" s="5">
        <f t="shared" si="16"/>
        <v>5.5129391130817242E-3</v>
      </c>
      <c r="L51" s="5">
        <f t="shared" si="16"/>
        <v>1.8602900036707278E-2</v>
      </c>
    </row>
    <row r="52" spans="1:12" x14ac:dyDescent="0.2">
      <c r="B52" t="s">
        <v>80</v>
      </c>
      <c r="C52" s="5">
        <f t="shared" ref="C52:L52" si="17">C21/$B21*$B$30*C$31</f>
        <v>0.18461950190790424</v>
      </c>
      <c r="D52" s="5">
        <f t="shared" si="17"/>
        <v>6.3600389008839769E-3</v>
      </c>
      <c r="E52" s="5">
        <f t="shared" si="17"/>
        <v>2.5805090953115561E-2</v>
      </c>
      <c r="F52" s="5">
        <f t="shared" si="17"/>
        <v>7.5777947010536528E-2</v>
      </c>
      <c r="G52" s="5">
        <f t="shared" si="17"/>
        <v>0.67232028171719049</v>
      </c>
      <c r="H52" s="5">
        <f t="shared" si="17"/>
        <v>0.20433811303364732</v>
      </c>
      <c r="I52" s="5">
        <f t="shared" si="17"/>
        <v>7.8147494965153094E-2</v>
      </c>
      <c r="J52" s="5">
        <f t="shared" si="17"/>
        <v>2.3143533637212173E-2</v>
      </c>
      <c r="K52" s="5">
        <f t="shared" si="17"/>
        <v>4.5981041933490464E-3</v>
      </c>
      <c r="L52" s="5">
        <f t="shared" si="17"/>
        <v>7.1237365520069049E-3</v>
      </c>
    </row>
    <row r="53" spans="1:12" x14ac:dyDescent="0.2">
      <c r="B53" t="s">
        <v>82</v>
      </c>
      <c r="C53" s="5">
        <f t="shared" ref="C53:L53" si="18">C22/$B22*$B$30*C$31</f>
        <v>0.32154437893174237</v>
      </c>
      <c r="D53" s="5">
        <f t="shared" si="18"/>
        <v>2.9202161174842049E-3</v>
      </c>
      <c r="E53" s="5">
        <f t="shared" si="18"/>
        <v>2.5706967593020009E-2</v>
      </c>
      <c r="F53" s="5">
        <f t="shared" si="18"/>
        <v>0.35038062455982144</v>
      </c>
      <c r="G53" s="5">
        <f t="shared" si="18"/>
        <v>0.96699724321823233</v>
      </c>
      <c r="H53" s="5">
        <f t="shared" si="18"/>
        <v>0.35972986100333415</v>
      </c>
      <c r="I53" s="5">
        <f t="shared" si="18"/>
        <v>0.12388889442911984</v>
      </c>
      <c r="J53" s="5">
        <f t="shared" si="18"/>
        <v>3.1480835679871755E-2</v>
      </c>
      <c r="K53" s="5">
        <f t="shared" si="18"/>
        <v>1.1594596392441892E-2</v>
      </c>
      <c r="L53" s="5">
        <f t="shared" si="18"/>
        <v>4.3905227258580697E-2</v>
      </c>
    </row>
    <row r="54" spans="1:12" x14ac:dyDescent="0.2">
      <c r="B54" t="s">
        <v>86</v>
      </c>
      <c r="C54" s="5">
        <f t="shared" ref="C54:L54" si="19">C23/$B23*$B$30*C$31</f>
        <v>0.31715176945349477</v>
      </c>
      <c r="D54" s="5">
        <f t="shared" si="19"/>
        <v>3.7442320946648815E-3</v>
      </c>
      <c r="E54" s="5">
        <f t="shared" si="19"/>
        <v>2.576698677731044E-2</v>
      </c>
      <c r="F54" s="5">
        <f t="shared" si="19"/>
        <v>0.34079830289493018</v>
      </c>
      <c r="G54" s="5">
        <f t="shared" si="19"/>
        <v>0.95311196536821341</v>
      </c>
      <c r="H54" s="5">
        <f t="shared" si="19"/>
        <v>0.36092771796628331</v>
      </c>
      <c r="I54" s="5">
        <f t="shared" si="19"/>
        <v>0.12270022003605402</v>
      </c>
      <c r="J54" s="5">
        <f t="shared" si="19"/>
        <v>3.029392832977235E-2</v>
      </c>
      <c r="K54" s="5">
        <f t="shared" si="19"/>
        <v>1.2581016785959763E-2</v>
      </c>
      <c r="L54" s="5">
        <f t="shared" si="19"/>
        <v>8.2556973573292988E-2</v>
      </c>
    </row>
    <row r="55" spans="1:12" x14ac:dyDescent="0.2">
      <c r="B55" t="s">
        <v>88</v>
      </c>
      <c r="C55" s="5">
        <f t="shared" ref="C55:L55" si="20">C24/$B24*$B$30*C$31</f>
        <v>0.29707858148731797</v>
      </c>
      <c r="D55" s="5">
        <f t="shared" si="20"/>
        <v>3.2673871941968336E-3</v>
      </c>
      <c r="E55" s="5">
        <f t="shared" si="20"/>
        <v>2.4971461019710942E-2</v>
      </c>
      <c r="F55" s="5">
        <f t="shared" si="20"/>
        <v>0.34154361235451047</v>
      </c>
      <c r="G55" s="5">
        <f t="shared" si="20"/>
        <v>0.87642124444946268</v>
      </c>
      <c r="H55" s="5">
        <f t="shared" si="20"/>
        <v>0.3482245299160413</v>
      </c>
      <c r="I55" s="5">
        <f t="shared" si="20"/>
        <v>0.1144815884964869</v>
      </c>
      <c r="J55" s="5">
        <f t="shared" si="20"/>
        <v>2.7874619066093044E-2</v>
      </c>
      <c r="K55" s="5">
        <f t="shared" si="20"/>
        <v>1.1403591805761641E-2</v>
      </c>
      <c r="L55" s="5">
        <f t="shared" si="20"/>
        <v>4.1113955840855733E-2</v>
      </c>
    </row>
    <row r="56" spans="1:12" x14ac:dyDescent="0.2">
      <c r="B56" t="s">
        <v>90</v>
      </c>
      <c r="C56" s="5">
        <f t="shared" ref="C56:L56" si="21">C25/$B25*$B$30*C$31</f>
        <v>0.30382261520692994</v>
      </c>
      <c r="D56" s="5">
        <f t="shared" si="21"/>
        <v>1.7616635877432243E-2</v>
      </c>
      <c r="E56" s="5">
        <f t="shared" si="21"/>
        <v>2.3581372240398028E-2</v>
      </c>
      <c r="F56" s="5">
        <f t="shared" si="21"/>
        <v>0.22178688060173529</v>
      </c>
      <c r="G56" s="5">
        <f t="shared" si="21"/>
        <v>1.0832149100819999</v>
      </c>
      <c r="H56" s="5">
        <f t="shared" si="21"/>
        <v>0.51842836060760289</v>
      </c>
      <c r="I56" s="5">
        <f t="shared" si="21"/>
        <v>9.5447964986549061E-2</v>
      </c>
      <c r="J56" s="5">
        <f t="shared" si="21"/>
        <v>2.3370520905273223E-2</v>
      </c>
      <c r="K56" s="5">
        <f t="shared" si="21"/>
        <v>9.7254819157814257E-3</v>
      </c>
      <c r="L56" s="5">
        <f t="shared" si="21"/>
        <v>3.6843170161953723E-2</v>
      </c>
    </row>
    <row r="57" spans="1:12" x14ac:dyDescent="0.2">
      <c r="B57" t="s">
        <v>92</v>
      </c>
      <c r="C57" s="5">
        <f t="shared" ref="C57:L57" si="22">C26/$B26*$B$30*C$31</f>
        <v>0.26727731891642814</v>
      </c>
      <c r="D57" s="5">
        <f t="shared" si="22"/>
        <v>1.6117659225252299E-2</v>
      </c>
      <c r="E57" s="5">
        <f t="shared" si="22"/>
        <v>2.8366980809866424E-2</v>
      </c>
      <c r="F57" s="5">
        <f t="shared" si="22"/>
        <v>0.19341698905934215</v>
      </c>
      <c r="G57" s="5">
        <f t="shared" si="22"/>
        <v>0.94788976842453598</v>
      </c>
      <c r="H57" s="5">
        <f t="shared" si="22"/>
        <v>0.46702524767114151</v>
      </c>
      <c r="I57" s="5">
        <f t="shared" si="22"/>
        <v>8.1303965061763406E-2</v>
      </c>
      <c r="J57" s="5">
        <f t="shared" si="22"/>
        <v>2.8934440641056922E-2</v>
      </c>
      <c r="K57" s="5">
        <f t="shared" si="22"/>
        <v>7.9031671651700174E-3</v>
      </c>
      <c r="L57" s="5">
        <f t="shared" si="22"/>
        <v>3.1911338163006148E-2</v>
      </c>
    </row>
    <row r="58" spans="1:12" x14ac:dyDescent="0.2">
      <c r="B58" t="s">
        <v>94</v>
      </c>
      <c r="C58" s="5">
        <f t="shared" ref="C58:L58" si="23">C27/$B27*$B$30*C$31</f>
        <v>0.25676392708857237</v>
      </c>
      <c r="D58" s="5">
        <f t="shared" si="23"/>
        <v>1.4514516317208253E-2</v>
      </c>
      <c r="E58" s="5">
        <f t="shared" si="23"/>
        <v>2.6557492474960542E-2</v>
      </c>
      <c r="F58" s="5">
        <f t="shared" si="23"/>
        <v>0.20830287303853126</v>
      </c>
      <c r="G58" s="5">
        <f t="shared" si="23"/>
        <v>0.85068249019184206</v>
      </c>
      <c r="H58" s="5">
        <f t="shared" si="23"/>
        <v>0.41521241129771275</v>
      </c>
      <c r="I58" s="5">
        <f t="shared" si="23"/>
        <v>7.4267584386829122E-2</v>
      </c>
      <c r="J58" s="5">
        <f t="shared" si="23"/>
        <v>2.8845481011774459E-2</v>
      </c>
      <c r="K58" s="5">
        <f t="shared" si="23"/>
        <v>1.159554616825733E-2</v>
      </c>
      <c r="L58" s="5">
        <f t="shared" si="23"/>
        <v>3.2018784552140064E-2</v>
      </c>
    </row>
    <row r="59" spans="1:12" x14ac:dyDescent="0.2">
      <c r="B59" t="s">
        <v>96</v>
      </c>
      <c r="C59" s="5">
        <f t="shared" ref="C59:L59" si="24">C28/$B28*$B$30*C$31</f>
        <v>4.1815845688286016E-2</v>
      </c>
      <c r="D59" s="5">
        <f t="shared" si="24"/>
        <v>1.1818997392288397E-3</v>
      </c>
      <c r="E59" s="5">
        <f t="shared" si="24"/>
        <v>1.9099417291322009E-2</v>
      </c>
      <c r="F59" s="5">
        <f t="shared" si="24"/>
        <v>3.350424557141831E-2</v>
      </c>
      <c r="G59" s="5">
        <f t="shared" si="24"/>
        <v>5.8559606574725307E-3</v>
      </c>
      <c r="H59" s="5">
        <f t="shared" si="24"/>
        <v>4.289042630790529E-3</v>
      </c>
      <c r="I59" s="5">
        <f t="shared" si="24"/>
        <v>0</v>
      </c>
      <c r="J59" s="5">
        <f t="shared" si="24"/>
        <v>0</v>
      </c>
      <c r="K59" s="5">
        <f t="shared" si="24"/>
        <v>0</v>
      </c>
      <c r="L59" s="5">
        <f t="shared" si="24"/>
        <v>0</v>
      </c>
    </row>
    <row r="61" spans="1:12" x14ac:dyDescent="0.2"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</row>
    <row r="62" spans="1:12" x14ac:dyDescent="0.2">
      <c r="A62" t="s">
        <v>116</v>
      </c>
      <c r="C62">
        <v>256.43</v>
      </c>
      <c r="D62">
        <v>254.41399999999999</v>
      </c>
      <c r="E62">
        <v>270.45</v>
      </c>
      <c r="F62">
        <v>284.48</v>
      </c>
      <c r="G62">
        <v>282.47000000000003</v>
      </c>
      <c r="H62">
        <v>280.45</v>
      </c>
      <c r="I62">
        <v>278.43</v>
      </c>
      <c r="J62">
        <v>312.53800000000001</v>
      </c>
      <c r="K62">
        <v>340.59199999999998</v>
      </c>
      <c r="L62">
        <v>368.63</v>
      </c>
    </row>
    <row r="63" spans="1:12" x14ac:dyDescent="0.2">
      <c r="A63" t="s">
        <v>117</v>
      </c>
      <c r="C63">
        <f>C62+14</f>
        <v>270.43</v>
      </c>
      <c r="D63">
        <f t="shared" ref="D63:L63" si="25">D62+14</f>
        <v>268.41399999999999</v>
      </c>
      <c r="E63">
        <f t="shared" si="25"/>
        <v>284.45</v>
      </c>
      <c r="F63">
        <f t="shared" si="25"/>
        <v>298.48</v>
      </c>
      <c r="G63">
        <f t="shared" si="25"/>
        <v>296.47000000000003</v>
      </c>
      <c r="H63">
        <f t="shared" si="25"/>
        <v>294.45</v>
      </c>
      <c r="I63">
        <f t="shared" si="25"/>
        <v>292.43</v>
      </c>
      <c r="J63">
        <f t="shared" si="25"/>
        <v>326.53800000000001</v>
      </c>
      <c r="K63">
        <f t="shared" si="25"/>
        <v>354.59199999999998</v>
      </c>
      <c r="L63">
        <f t="shared" si="25"/>
        <v>382.63</v>
      </c>
    </row>
    <row r="64" spans="1:12" x14ac:dyDescent="0.2">
      <c r="A64" t="s">
        <v>118</v>
      </c>
      <c r="C64" s="5">
        <f>C62/C63</f>
        <v>0.94823059571793067</v>
      </c>
      <c r="D64" s="5">
        <f t="shared" ref="D64:L64" si="26">D62/D63</f>
        <v>0.94784176682289301</v>
      </c>
      <c r="E64" s="5">
        <f t="shared" si="26"/>
        <v>0.95078221128493579</v>
      </c>
      <c r="F64" s="5">
        <f t="shared" si="26"/>
        <v>0.95309568480300189</v>
      </c>
      <c r="G64" s="5">
        <f t="shared" si="26"/>
        <v>0.95277768408270647</v>
      </c>
      <c r="H64" s="5">
        <f t="shared" si="26"/>
        <v>0.95245372728816435</v>
      </c>
      <c r="I64" s="5">
        <f t="shared" si="26"/>
        <v>0.95212529494237941</v>
      </c>
      <c r="J64" s="5">
        <f t="shared" si="26"/>
        <v>0.95712597002492816</v>
      </c>
      <c r="K64" s="5">
        <f t="shared" si="26"/>
        <v>0.96051800379027164</v>
      </c>
      <c r="L64" s="5">
        <f t="shared" si="26"/>
        <v>0.96341112824399555</v>
      </c>
    </row>
    <row r="67" spans="1:12" x14ac:dyDescent="0.2">
      <c r="A67" t="s">
        <v>209</v>
      </c>
    </row>
    <row r="68" spans="1:12" x14ac:dyDescent="0.2">
      <c r="B68" t="s">
        <v>7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</row>
    <row r="69" spans="1:12" x14ac:dyDescent="0.2">
      <c r="B69" t="s">
        <v>42</v>
      </c>
      <c r="C69" s="5">
        <f>C35*C$64</f>
        <v>0.13167432660335782</v>
      </c>
      <c r="D69" s="5">
        <f t="shared" ref="D69:L69" si="27">D35*D$64</f>
        <v>3.5152853281813748E-3</v>
      </c>
      <c r="E69" s="5">
        <f t="shared" si="27"/>
        <v>1.8295928736123824E-3</v>
      </c>
      <c r="F69" s="5">
        <f t="shared" si="27"/>
        <v>6.2152897859082346E-2</v>
      </c>
      <c r="G69" s="5">
        <f t="shared" si="27"/>
        <v>0.24762321595432352</v>
      </c>
      <c r="H69" s="5">
        <f t="shared" si="27"/>
        <v>0.42228293565979824</v>
      </c>
      <c r="I69" s="5">
        <f t="shared" si="27"/>
        <v>0.21890288161810473</v>
      </c>
      <c r="J69" s="5">
        <f t="shared" si="27"/>
        <v>1.6790493788695088E-2</v>
      </c>
      <c r="K69" s="5">
        <f t="shared" si="27"/>
        <v>4.5491981459520698E-3</v>
      </c>
      <c r="L69" s="5">
        <f t="shared" si="27"/>
        <v>7.0663114428244373E-3</v>
      </c>
    </row>
    <row r="70" spans="1:12" x14ac:dyDescent="0.2">
      <c r="B70" t="s">
        <v>44</v>
      </c>
      <c r="C70" s="5">
        <f t="shared" ref="C70:L70" si="28">C36*C$64</f>
        <v>0.13173665674071899</v>
      </c>
      <c r="D70" s="5">
        <f t="shared" si="28"/>
        <v>3.3811367240157708E-3</v>
      </c>
      <c r="E70" s="5">
        <f t="shared" si="28"/>
        <v>2.3680102007681537E-2</v>
      </c>
      <c r="F70" s="5">
        <f t="shared" si="28"/>
        <v>5.7833468433720357E-2</v>
      </c>
      <c r="G70" s="5">
        <f t="shared" si="28"/>
        <v>0.23341748733218737</v>
      </c>
      <c r="H70" s="5">
        <f t="shared" si="28"/>
        <v>0.40176842596704843</v>
      </c>
      <c r="I70" s="5">
        <f t="shared" si="28"/>
        <v>0.21182529471534622</v>
      </c>
      <c r="J70" s="5">
        <f t="shared" si="28"/>
        <v>2.5516783155725579E-2</v>
      </c>
      <c r="K70" s="5">
        <f t="shared" si="28"/>
        <v>2.7004019714180175E-3</v>
      </c>
      <c r="L70" s="5">
        <f t="shared" si="28"/>
        <v>6.093055289103616E-3</v>
      </c>
    </row>
    <row r="71" spans="1:12" x14ac:dyDescent="0.2">
      <c r="B71" t="s">
        <v>46</v>
      </c>
      <c r="C71" s="5">
        <f t="shared" ref="C71:L71" si="29">C37*C$64</f>
        <v>0.1316941310043846</v>
      </c>
      <c r="D71" s="5">
        <f t="shared" si="29"/>
        <v>3.2359315427523687E-3</v>
      </c>
      <c r="E71" s="5">
        <f t="shared" si="29"/>
        <v>1.9702516728173608E-2</v>
      </c>
      <c r="F71" s="5">
        <f t="shared" si="29"/>
        <v>5.9526207790796495E-2</v>
      </c>
      <c r="G71" s="5">
        <f t="shared" si="29"/>
        <v>0.24560058298072912</v>
      </c>
      <c r="H71" s="5">
        <f t="shared" si="29"/>
        <v>0.40287270184352886</v>
      </c>
      <c r="I71" s="5">
        <f t="shared" si="29"/>
        <v>0.21016675219815162</v>
      </c>
      <c r="J71" s="5">
        <f t="shared" si="29"/>
        <v>1.6039881513909133E-2</v>
      </c>
      <c r="K71" s="5">
        <f t="shared" si="29"/>
        <v>2.4018774882829338E-3</v>
      </c>
      <c r="L71" s="5">
        <f t="shared" si="29"/>
        <v>6.3086793757699718E-3</v>
      </c>
    </row>
    <row r="72" spans="1:12" x14ac:dyDescent="0.2">
      <c r="B72" t="s">
        <v>48</v>
      </c>
      <c r="C72" s="5">
        <f t="shared" ref="C72:L72" si="30">C38*C$64</f>
        <v>0.55821983881896586</v>
      </c>
      <c r="D72" s="5">
        <f t="shared" si="30"/>
        <v>1.9954614854433592E-2</v>
      </c>
      <c r="E72" s="5">
        <f t="shared" si="30"/>
        <v>2.8692395486018842E-2</v>
      </c>
      <c r="F72" s="5">
        <f t="shared" si="30"/>
        <v>0.31508012441324063</v>
      </c>
      <c r="G72" s="5">
        <f t="shared" si="30"/>
        <v>1.5872341757371038</v>
      </c>
      <c r="H72" s="5">
        <f t="shared" si="30"/>
        <v>1.4363977871490063</v>
      </c>
      <c r="I72" s="5">
        <f t="shared" si="30"/>
        <v>0.22302318396050802</v>
      </c>
      <c r="J72" s="5">
        <f t="shared" si="30"/>
        <v>2.597606653643033E-2</v>
      </c>
      <c r="K72" s="5">
        <f t="shared" si="30"/>
        <v>1.0679386020114192E-2</v>
      </c>
      <c r="L72" s="5">
        <f t="shared" si="30"/>
        <v>5.0591894625937106E-2</v>
      </c>
    </row>
    <row r="73" spans="1:12" x14ac:dyDescent="0.2">
      <c r="B73" t="s">
        <v>50</v>
      </c>
      <c r="C73" s="5">
        <f t="shared" ref="C73:L73" si="31">C39*C$64</f>
        <v>0.2223708448413346</v>
      </c>
      <c r="D73" s="5">
        <f t="shared" si="31"/>
        <v>5.398463670016459E-3</v>
      </c>
      <c r="E73" s="5">
        <f t="shared" si="31"/>
        <v>2.4694097093777574E-2</v>
      </c>
      <c r="F73" s="5">
        <f t="shared" si="31"/>
        <v>0.1886194893424491</v>
      </c>
      <c r="G73" s="5">
        <f t="shared" si="31"/>
        <v>0.80752654459174911</v>
      </c>
      <c r="H73" s="5">
        <f t="shared" si="31"/>
        <v>0.92301779002504902</v>
      </c>
      <c r="I73" s="5">
        <f t="shared" si="31"/>
        <v>0.16609520531285493</v>
      </c>
      <c r="J73" s="5">
        <f t="shared" si="31"/>
        <v>3.0177364090827653E-2</v>
      </c>
      <c r="K73" s="5">
        <f t="shared" si="31"/>
        <v>7.0977704305960638E-3</v>
      </c>
      <c r="L73" s="5">
        <f t="shared" si="31"/>
        <v>3.823337536194403E-2</v>
      </c>
    </row>
    <row r="74" spans="1:12" x14ac:dyDescent="0.2">
      <c r="B74" t="s">
        <v>52</v>
      </c>
      <c r="C74" s="5">
        <f t="shared" ref="C74:L74" si="32">C40*C$64</f>
        <v>0.26485883845456659</v>
      </c>
      <c r="D74" s="5">
        <f t="shared" si="32"/>
        <v>1.2639627616856665E-2</v>
      </c>
      <c r="E74" s="5">
        <f t="shared" si="32"/>
        <v>1.7589372608525455E-2</v>
      </c>
      <c r="F74" s="5">
        <f t="shared" si="32"/>
        <v>0.18722074558273324</v>
      </c>
      <c r="G74" s="5">
        <f t="shared" si="32"/>
        <v>0.81973594761917268</v>
      </c>
      <c r="H74" s="5">
        <f t="shared" si="32"/>
        <v>0.84000376788278031</v>
      </c>
      <c r="I74" s="5">
        <f t="shared" si="32"/>
        <v>0.14350764019194306</v>
      </c>
      <c r="J74" s="5">
        <f t="shared" si="32"/>
        <v>2.4439098559094239E-2</v>
      </c>
      <c r="K74" s="5">
        <f t="shared" si="32"/>
        <v>6.5409537247651363E-3</v>
      </c>
      <c r="L74" s="5">
        <f t="shared" si="32"/>
        <v>3.5076004514871584E-2</v>
      </c>
    </row>
    <row r="75" spans="1:12" x14ac:dyDescent="0.2">
      <c r="B75" t="s">
        <v>54</v>
      </c>
      <c r="C75" s="5">
        <f t="shared" ref="C75:L75" si="33">C41*C$64</f>
        <v>0.25286198165335083</v>
      </c>
      <c r="D75" s="5">
        <f t="shared" si="33"/>
        <v>7.8706094154155151E-3</v>
      </c>
      <c r="E75" s="5">
        <f t="shared" si="33"/>
        <v>2.7286761561965339E-2</v>
      </c>
      <c r="F75" s="5">
        <f t="shared" si="33"/>
        <v>0.17160083051708797</v>
      </c>
      <c r="G75" s="5">
        <f t="shared" si="33"/>
        <v>0.81585137825083942</v>
      </c>
      <c r="H75" s="5">
        <f t="shared" si="33"/>
        <v>1.0850802754107627</v>
      </c>
      <c r="I75" s="5">
        <f t="shared" si="33"/>
        <v>0.17415325421522729</v>
      </c>
      <c r="J75" s="5">
        <f t="shared" si="33"/>
        <v>1.6254045136176232E-2</v>
      </c>
      <c r="K75" s="5">
        <f t="shared" si="33"/>
        <v>5.5002887371808527E-3</v>
      </c>
      <c r="L75" s="5">
        <f t="shared" si="33"/>
        <v>2.9409019253116508E-2</v>
      </c>
    </row>
    <row r="76" spans="1:12" x14ac:dyDescent="0.2">
      <c r="B76" t="s">
        <v>56</v>
      </c>
      <c r="C76" s="5">
        <f t="shared" ref="C76:L76" si="34">C42*C$64</f>
        <v>0.22732569297970195</v>
      </c>
      <c r="D76" s="5">
        <f t="shared" si="34"/>
        <v>5.2738142353520616E-3</v>
      </c>
      <c r="E76" s="5">
        <f t="shared" si="34"/>
        <v>2.495005812609425E-2</v>
      </c>
      <c r="F76" s="5">
        <f t="shared" si="34"/>
        <v>0.15743609633396513</v>
      </c>
      <c r="G76" s="5">
        <f t="shared" si="34"/>
        <v>0.80843598379049064</v>
      </c>
      <c r="H76" s="5">
        <f t="shared" si="34"/>
        <v>0.96963612139420186</v>
      </c>
      <c r="I76" s="5">
        <f t="shared" si="34"/>
        <v>0.15889420073598498</v>
      </c>
      <c r="J76" s="5">
        <f t="shared" si="34"/>
        <v>2.1989310891128485E-2</v>
      </c>
      <c r="K76" s="5">
        <f t="shared" si="34"/>
        <v>5.0964525818006663E-3</v>
      </c>
      <c r="L76" s="5">
        <f t="shared" si="34"/>
        <v>4.5412811113225766E-2</v>
      </c>
    </row>
    <row r="77" spans="1:12" x14ac:dyDescent="0.2">
      <c r="B77" t="s">
        <v>58</v>
      </c>
      <c r="C77" s="5">
        <f t="shared" ref="C77:L77" si="35">C43*C$64</f>
        <v>0.2286773076935075</v>
      </c>
      <c r="D77" s="5">
        <f t="shared" si="35"/>
        <v>4.9505436943809078E-3</v>
      </c>
      <c r="E77" s="5">
        <f t="shared" si="35"/>
        <v>2.4741592644712755E-2</v>
      </c>
      <c r="F77" s="5">
        <f t="shared" si="35"/>
        <v>0.16144076185468648</v>
      </c>
      <c r="G77" s="5">
        <f t="shared" si="35"/>
        <v>0.84709136387554185</v>
      </c>
      <c r="H77" s="5">
        <f t="shared" si="35"/>
        <v>1.0048541221504415</v>
      </c>
      <c r="I77" s="5">
        <f t="shared" si="35"/>
        <v>0.17186858389563742</v>
      </c>
      <c r="J77" s="5">
        <f t="shared" si="35"/>
        <v>2.3652421665789878E-2</v>
      </c>
      <c r="K77" s="5">
        <f t="shared" si="35"/>
        <v>6.4506445172266454E-3</v>
      </c>
      <c r="L77" s="5">
        <f t="shared" si="35"/>
        <v>5.1177812750115202E-2</v>
      </c>
    </row>
    <row r="78" spans="1:12" x14ac:dyDescent="0.2">
      <c r="B78" t="s">
        <v>60</v>
      </c>
      <c r="C78" s="5">
        <f t="shared" ref="C78:L78" si="36">C44*C$64</f>
        <v>0.18088565517718425</v>
      </c>
      <c r="D78" s="5">
        <f t="shared" si="36"/>
        <v>3.5159280484879851E-3</v>
      </c>
      <c r="E78" s="5">
        <f t="shared" si="36"/>
        <v>2.2479082804255219E-2</v>
      </c>
      <c r="F78" s="5">
        <f t="shared" si="36"/>
        <v>9.7446804690073413E-2</v>
      </c>
      <c r="G78" s="5">
        <f t="shared" si="36"/>
        <v>0.6580024139217896</v>
      </c>
      <c r="H78" s="5">
        <f t="shared" si="36"/>
        <v>0.8907046044492658</v>
      </c>
      <c r="I78" s="5">
        <f t="shared" si="36"/>
        <v>0.13571007648703415</v>
      </c>
      <c r="J78" s="5">
        <f t="shared" si="36"/>
        <v>2.640683550633606E-2</v>
      </c>
      <c r="K78" s="5">
        <f t="shared" si="36"/>
        <v>8.5804915683521943E-3</v>
      </c>
      <c r="L78" s="5">
        <f t="shared" si="36"/>
        <v>7.8655429452230627E-2</v>
      </c>
    </row>
    <row r="79" spans="1:12" x14ac:dyDescent="0.2">
      <c r="B79" t="s">
        <v>62</v>
      </c>
      <c r="C79" s="5">
        <f t="shared" ref="C79:L79" si="37">C45*C$64</f>
        <v>0.21516412284333777</v>
      </c>
      <c r="D79" s="5">
        <f t="shared" si="37"/>
        <v>4.0459272048010801E-3</v>
      </c>
      <c r="E79" s="5">
        <f t="shared" si="37"/>
        <v>3.2079940758352347E-2</v>
      </c>
      <c r="F79" s="5">
        <f t="shared" si="37"/>
        <v>0.10758018845234681</v>
      </c>
      <c r="G79" s="5">
        <f t="shared" si="37"/>
        <v>0.75025784269217899</v>
      </c>
      <c r="H79" s="5">
        <f t="shared" si="37"/>
        <v>1.1030972788690234</v>
      </c>
      <c r="I79" s="5">
        <f t="shared" si="37"/>
        <v>0.16110762595504102</v>
      </c>
      <c r="J79" s="5">
        <f t="shared" si="37"/>
        <v>3.3223078447850926E-2</v>
      </c>
      <c r="K79" s="5">
        <f t="shared" si="37"/>
        <v>6.7523669747697832E-3</v>
      </c>
      <c r="L79" s="5">
        <f t="shared" si="37"/>
        <v>5.2706742714887976E-2</v>
      </c>
    </row>
    <row r="80" spans="1:12" x14ac:dyDescent="0.2">
      <c r="B80" t="s">
        <v>68</v>
      </c>
      <c r="C80" s="5">
        <f t="shared" ref="C80:L80" si="38">C46*C$64</f>
        <v>0.16082687665611758</v>
      </c>
      <c r="D80" s="5">
        <f t="shared" si="38"/>
        <v>2.9927068482113591E-3</v>
      </c>
      <c r="E80" s="5">
        <f t="shared" si="38"/>
        <v>2.2593611330610261E-2</v>
      </c>
      <c r="F80" s="5">
        <f t="shared" si="38"/>
        <v>8.6682091274709328E-2</v>
      </c>
      <c r="G80" s="5">
        <f t="shared" si="38"/>
        <v>0.57305446176791419</v>
      </c>
      <c r="H80" s="5">
        <f t="shared" si="38"/>
        <v>0.76009955106432636</v>
      </c>
      <c r="I80" s="5">
        <f t="shared" si="38"/>
        <v>0.11151795067819234</v>
      </c>
      <c r="J80" s="5">
        <f t="shared" si="38"/>
        <v>2.0149736937352163E-2</v>
      </c>
      <c r="K80" s="5">
        <f t="shared" si="38"/>
        <v>4.6498308646624083E-3</v>
      </c>
      <c r="L80" s="5">
        <f t="shared" si="38"/>
        <v>2.5646136029743211E-2</v>
      </c>
    </row>
    <row r="81" spans="2:12" x14ac:dyDescent="0.2">
      <c r="B81" t="s">
        <v>70</v>
      </c>
      <c r="C81" s="5">
        <f t="shared" ref="C81:L81" si="39">C47*C$64</f>
        <v>2.6691413852651622</v>
      </c>
      <c r="D81" s="5">
        <f t="shared" si="39"/>
        <v>6.0131471526128875E-2</v>
      </c>
      <c r="E81" s="5">
        <f t="shared" si="39"/>
        <v>3.2029255970943436E-2</v>
      </c>
      <c r="F81" s="5">
        <f t="shared" si="39"/>
        <v>1.5122454881982497</v>
      </c>
      <c r="G81" s="5">
        <f t="shared" si="39"/>
        <v>6.4213925326567933</v>
      </c>
      <c r="H81" s="5">
        <f t="shared" si="39"/>
        <v>2.1021384916724779</v>
      </c>
      <c r="I81" s="5">
        <f t="shared" si="39"/>
        <v>0.25812707090695847</v>
      </c>
      <c r="J81" s="5">
        <f t="shared" si="39"/>
        <v>6.7953359811151567E-2</v>
      </c>
      <c r="K81" s="5">
        <f t="shared" si="39"/>
        <v>4.9569944870967379E-2</v>
      </c>
      <c r="L81" s="5">
        <f t="shared" si="39"/>
        <v>0.11754671489299769</v>
      </c>
    </row>
    <row r="82" spans="2:12" x14ac:dyDescent="0.2">
      <c r="B82" t="s">
        <v>72</v>
      </c>
      <c r="C82" s="5">
        <f t="shared" ref="C82:L82" si="40">C48*C$64</f>
        <v>1.728606719259459</v>
      </c>
      <c r="D82" s="5">
        <f t="shared" si="40"/>
        <v>4.2417186393696939E-2</v>
      </c>
      <c r="E82" s="5">
        <f t="shared" si="40"/>
        <v>2.479532577926144E-2</v>
      </c>
      <c r="F82" s="5">
        <f t="shared" si="40"/>
        <v>1.1276655080732911</v>
      </c>
      <c r="G82" s="5">
        <f t="shared" si="40"/>
        <v>4.2381647573240144</v>
      </c>
      <c r="H82" s="5">
        <f t="shared" si="40"/>
        <v>1.6922650659813816</v>
      </c>
      <c r="I82" s="5">
        <f t="shared" si="40"/>
        <v>0.17905447181453552</v>
      </c>
      <c r="J82" s="5">
        <f t="shared" si="40"/>
        <v>4.8916381338372228E-2</v>
      </c>
      <c r="K82" s="5">
        <f t="shared" si="40"/>
        <v>3.5462021672219422E-2</v>
      </c>
      <c r="L82" s="5">
        <f t="shared" si="40"/>
        <v>0.10337366300869996</v>
      </c>
    </row>
    <row r="83" spans="2:12" x14ac:dyDescent="0.2">
      <c r="B83" t="s">
        <v>74</v>
      </c>
      <c r="C83" s="5">
        <f t="shared" ref="C83:L83" si="41">C49*C$64</f>
        <v>1.9454789917484951</v>
      </c>
      <c r="D83" s="5">
        <f t="shared" si="41"/>
        <v>4.2189111217899186E-2</v>
      </c>
      <c r="E83" s="5">
        <f t="shared" si="41"/>
        <v>2.4270922394360232E-2</v>
      </c>
      <c r="F83" s="5">
        <f t="shared" si="41"/>
        <v>1.2512322674832297</v>
      </c>
      <c r="G83" s="5">
        <f t="shared" si="41"/>
        <v>4.7175715415889234</v>
      </c>
      <c r="H83" s="5">
        <f t="shared" si="41"/>
        <v>1.7461409268234585</v>
      </c>
      <c r="I83" s="5">
        <f t="shared" si="41"/>
        <v>0.20568957643003793</v>
      </c>
      <c r="J83" s="5">
        <f t="shared" si="41"/>
        <v>5.4840553668782419E-2</v>
      </c>
      <c r="K83" s="5">
        <f t="shared" si="41"/>
        <v>3.9023298413428324E-2</v>
      </c>
      <c r="L83" s="5">
        <f t="shared" si="41"/>
        <v>0.11489837919423347</v>
      </c>
    </row>
    <row r="84" spans="2:12" x14ac:dyDescent="0.2">
      <c r="B84" t="s">
        <v>76</v>
      </c>
      <c r="C84" s="5">
        <f t="shared" ref="C84:L84" si="42">C50*C$64</f>
        <v>0.1451948775401663</v>
      </c>
      <c r="D84" s="5">
        <f t="shared" si="42"/>
        <v>6.1577205825314521E-3</v>
      </c>
      <c r="E84" s="5">
        <f t="shared" si="42"/>
        <v>1.8602706428430895E-2</v>
      </c>
      <c r="F84" s="5">
        <f t="shared" si="42"/>
        <v>6.3309087368516453E-2</v>
      </c>
      <c r="G84" s="5">
        <f t="shared" si="42"/>
        <v>0.48688614467696945</v>
      </c>
      <c r="H84" s="5">
        <f t="shared" si="42"/>
        <v>0.14307793565025162</v>
      </c>
      <c r="I84" s="5">
        <f t="shared" si="42"/>
        <v>5.5116098000848046E-2</v>
      </c>
      <c r="J84" s="5">
        <f t="shared" si="42"/>
        <v>1.9510246205729401E-2</v>
      </c>
      <c r="K84" s="5">
        <f t="shared" si="42"/>
        <v>4.5123750186673054E-3</v>
      </c>
      <c r="L84" s="5">
        <f t="shared" si="42"/>
        <v>2.4119095805685067E-2</v>
      </c>
    </row>
    <row r="85" spans="2:12" x14ac:dyDescent="0.2">
      <c r="B85" t="s">
        <v>78</v>
      </c>
      <c r="C85" s="5">
        <f t="shared" ref="C85:L85" si="43">C51*C$64</f>
        <v>0.16740354456311604</v>
      </c>
      <c r="D85" s="5">
        <f t="shared" si="43"/>
        <v>6.6628134222700298E-3</v>
      </c>
      <c r="E85" s="5">
        <f t="shared" si="43"/>
        <v>1.7874311378759406E-2</v>
      </c>
      <c r="F85" s="5">
        <f t="shared" si="43"/>
        <v>6.9215906465579277E-2</v>
      </c>
      <c r="G85" s="5">
        <f t="shared" si="43"/>
        <v>0.61471703783412102</v>
      </c>
      <c r="H85" s="5">
        <f t="shared" si="43"/>
        <v>0.18682808345094296</v>
      </c>
      <c r="I85" s="5">
        <f t="shared" si="43"/>
        <v>7.1534271306070249E-2</v>
      </c>
      <c r="J85" s="5">
        <f t="shared" si="43"/>
        <v>1.9522995187717714E-2</v>
      </c>
      <c r="K85" s="5">
        <f t="shared" si="43"/>
        <v>5.2952772719145683E-3</v>
      </c>
      <c r="L85" s="5">
        <f t="shared" si="43"/>
        <v>1.7922240912974424E-2</v>
      </c>
    </row>
    <row r="86" spans="2:12" x14ac:dyDescent="0.2">
      <c r="B86" t="s">
        <v>80</v>
      </c>
      <c r="C86" s="5">
        <f t="shared" ref="C86:L86" si="44">C52*C$64</f>
        <v>0.17506186027527967</v>
      </c>
      <c r="D86" s="5">
        <f t="shared" si="44"/>
        <v>6.0283105088761993E-3</v>
      </c>
      <c r="E86" s="5">
        <f t="shared" si="44"/>
        <v>2.4535021438812105E-2</v>
      </c>
      <c r="F86" s="5">
        <f t="shared" si="44"/>
        <v>7.2223634298972897E-2</v>
      </c>
      <c r="G86" s="5">
        <f t="shared" si="44"/>
        <v>0.6405717609763375</v>
      </c>
      <c r="H86" s="5">
        <f t="shared" si="44"/>
        <v>0.19462259738592763</v>
      </c>
      <c r="I86" s="5">
        <f t="shared" si="44"/>
        <v>7.4406206692704493E-2</v>
      </c>
      <c r="J86" s="5">
        <f t="shared" si="44"/>
        <v>2.2151277082321254E-2</v>
      </c>
      <c r="K86" s="5">
        <f t="shared" si="44"/>
        <v>4.4165618610153036E-3</v>
      </c>
      <c r="L86" s="5">
        <f t="shared" si="44"/>
        <v>6.863087068881963E-3</v>
      </c>
    </row>
    <row r="87" spans="2:12" x14ac:dyDescent="0.2">
      <c r="B87" t="s">
        <v>82</v>
      </c>
      <c r="C87" s="5">
        <f t="shared" ref="C87:L87" si="45">C53*C$64</f>
        <v>0.30489821798419808</v>
      </c>
      <c r="D87" s="5">
        <f t="shared" si="45"/>
        <v>2.7679028043009176E-3</v>
      </c>
      <c r="E87" s="5">
        <f t="shared" si="45"/>
        <v>2.4441727493521748E-2</v>
      </c>
      <c r="F87" s="5">
        <f t="shared" si="45"/>
        <v>0.33394626130654653</v>
      </c>
      <c r="G87" s="5">
        <f t="shared" si="45"/>
        <v>0.92133339390782898</v>
      </c>
      <c r="H87" s="5">
        <f t="shared" si="45"/>
        <v>0.3426260469294789</v>
      </c>
      <c r="I87" s="5">
        <f t="shared" si="45"/>
        <v>0.11795775014841103</v>
      </c>
      <c r="J87" s="5">
        <f t="shared" si="45"/>
        <v>3.0131125387292623E-2</v>
      </c>
      <c r="K87" s="5">
        <f t="shared" si="45"/>
        <v>1.113681858162217E-2</v>
      </c>
      <c r="L87" s="5">
        <f t="shared" si="45"/>
        <v>4.2298784528998254E-2</v>
      </c>
    </row>
    <row r="88" spans="2:12" x14ac:dyDescent="0.2">
      <c r="B88" t="s">
        <v>86</v>
      </c>
      <c r="C88" s="5">
        <f t="shared" ref="C88:L88" si="46">C54*C$64</f>
        <v>0.30073301128188318</v>
      </c>
      <c r="D88" s="5">
        <f t="shared" si="46"/>
        <v>3.5489395640021428E-3</v>
      </c>
      <c r="E88" s="5">
        <f t="shared" si="46"/>
        <v>2.4498792666280921E-2</v>
      </c>
      <c r="F88" s="5">
        <f t="shared" si="46"/>
        <v>0.32481339187734432</v>
      </c>
      <c r="G88" s="5">
        <f t="shared" si="46"/>
        <v>0.90810381103504312</v>
      </c>
      <c r="H88" s="5">
        <f t="shared" si="46"/>
        <v>0.34376695025859788</v>
      </c>
      <c r="I88" s="5">
        <f t="shared" si="46"/>
        <v>0.11682598319132279</v>
      </c>
      <c r="J88" s="5">
        <f t="shared" si="46"/>
        <v>2.8995105538499013E-2</v>
      </c>
      <c r="K88" s="5">
        <f t="shared" si="46"/>
        <v>1.208429312890197E-2</v>
      </c>
      <c r="L88" s="5">
        <f t="shared" si="46"/>
        <v>7.9536307054655919E-2</v>
      </c>
    </row>
    <row r="89" spans="2:12" x14ac:dyDescent="0.2">
      <c r="B89" t="s">
        <v>88</v>
      </c>
      <c r="C89" s="5">
        <f t="shared" ref="C89:L89" si="47">C55*C$64</f>
        <v>0.28169900029875733</v>
      </c>
      <c r="D89" s="5">
        <f t="shared" si="47"/>
        <v>3.0969660510420218E-3</v>
      </c>
      <c r="E89" s="5">
        <f t="shared" si="47"/>
        <v>2.3742420927336347E-2</v>
      </c>
      <c r="F89" s="5">
        <f t="shared" si="47"/>
        <v>0.32552374310711318</v>
      </c>
      <c r="G89" s="5">
        <f t="shared" si="47"/>
        <v>0.83503460356744263</v>
      </c>
      <c r="H89" s="5">
        <f t="shared" si="47"/>
        <v>0.33166775145170241</v>
      </c>
      <c r="I89" s="5">
        <f t="shared" si="47"/>
        <v>0.1090008162126897</v>
      </c>
      <c r="J89" s="5">
        <f t="shared" si="47"/>
        <v>2.6679521812709661E-2</v>
      </c>
      <c r="K89" s="5">
        <f t="shared" si="47"/>
        <v>1.0953355237309271E-2</v>
      </c>
      <c r="L89" s="5">
        <f t="shared" si="47"/>
        <v>3.9609642583212631E-2</v>
      </c>
    </row>
    <row r="90" spans="2:12" x14ac:dyDescent="0.2">
      <c r="B90" t="s">
        <v>90</v>
      </c>
      <c r="C90" s="5">
        <f t="shared" ref="C90:L90" si="48">C56*C$64</f>
        <v>0.28809389941024677</v>
      </c>
      <c r="D90" s="5">
        <f t="shared" si="48"/>
        <v>1.6697783275540945E-2</v>
      </c>
      <c r="E90" s="5">
        <f t="shared" si="48"/>
        <v>2.2420749243858836E-2</v>
      </c>
      <c r="F90" s="5">
        <f t="shared" si="48"/>
        <v>0.21138411884743252</v>
      </c>
      <c r="G90" s="5">
        <f t="shared" si="48"/>
        <v>1.0320629933917849</v>
      </c>
      <c r="H90" s="5">
        <f t="shared" si="48"/>
        <v>0.4937790243926039</v>
      </c>
      <c r="I90" s="5">
        <f t="shared" si="48"/>
        <v>9.0878421814467925E-2</v>
      </c>
      <c r="J90" s="5">
        <f t="shared" si="48"/>
        <v>2.2368532491447497E-2</v>
      </c>
      <c r="K90" s="5">
        <f t="shared" si="48"/>
        <v>9.3415004756447623E-3</v>
      </c>
      <c r="L90" s="5">
        <f t="shared" si="48"/>
        <v>3.5495120133813347E-2</v>
      </c>
    </row>
    <row r="91" spans="2:12" x14ac:dyDescent="0.2">
      <c r="B91" t="s">
        <v>92</v>
      </c>
      <c r="C91" s="5">
        <f t="shared" ref="C91:L91" si="49">C57*C$64</f>
        <v>0.25344053133801597</v>
      </c>
      <c r="D91" s="5">
        <f t="shared" si="49"/>
        <v>1.527699059711244E-2</v>
      </c>
      <c r="E91" s="5">
        <f t="shared" si="49"/>
        <v>2.6970820741882139E-2</v>
      </c>
      <c r="F91" s="5">
        <f t="shared" si="49"/>
        <v>0.18434489764004844</v>
      </c>
      <c r="G91" s="5">
        <f t="shared" si="49"/>
        <v>0.90312821832522239</v>
      </c>
      <c r="H91" s="5">
        <f t="shared" si="49"/>
        <v>0.44481993788205682</v>
      </c>
      <c r="I91" s="5">
        <f t="shared" si="49"/>
        <v>7.7411561714416391E-2</v>
      </c>
      <c r="J91" s="5">
        <f t="shared" si="49"/>
        <v>2.7693904565700311E-2</v>
      </c>
      <c r="K91" s="5">
        <f t="shared" si="49"/>
        <v>7.5911343491099252E-3</v>
      </c>
      <c r="L91" s="5">
        <f t="shared" si="49"/>
        <v>3.0743738303397425E-2</v>
      </c>
    </row>
    <row r="92" spans="2:12" x14ac:dyDescent="0.2">
      <c r="B92" t="s">
        <v>94</v>
      </c>
      <c r="C92" s="5">
        <f t="shared" ref="C92:L92" si="50">C58*C$64</f>
        <v>0.2434714115420723</v>
      </c>
      <c r="D92" s="5">
        <f t="shared" si="50"/>
        <v>1.3757464790682379E-2</v>
      </c>
      <c r="E92" s="5">
        <f t="shared" si="50"/>
        <v>2.5250391421526026E-2</v>
      </c>
      <c r="F92" s="5">
        <f t="shared" si="50"/>
        <v>0.1985325694250917</v>
      </c>
      <c r="G92" s="5">
        <f t="shared" si="50"/>
        <v>0.81051129289469293</v>
      </c>
      <c r="H92" s="5">
        <f t="shared" si="50"/>
        <v>0.39547060875681284</v>
      </c>
      <c r="I92" s="5">
        <f t="shared" si="50"/>
        <v>7.0712045688967731E-2</v>
      </c>
      <c r="J92" s="5">
        <f t="shared" si="50"/>
        <v>2.7608758994230275E-2</v>
      </c>
      <c r="K92" s="5">
        <f t="shared" si="50"/>
        <v>1.1137730858392463E-2</v>
      </c>
      <c r="L92" s="5">
        <f t="shared" si="50"/>
        <v>3.0847253350378676E-2</v>
      </c>
    </row>
    <row r="93" spans="2:12" x14ac:dyDescent="0.2">
      <c r="B93" t="s">
        <v>96</v>
      </c>
      <c r="C93" s="5">
        <f t="shared" ref="C93:L93" si="51">C59*C$64</f>
        <v>3.9651064267452511E-2</v>
      </c>
      <c r="D93" s="5">
        <f t="shared" si="51"/>
        <v>1.12025393703818E-3</v>
      </c>
      <c r="E93" s="5">
        <f t="shared" si="51"/>
        <v>1.8159386206496878E-2</v>
      </c>
      <c r="F93" s="5">
        <f t="shared" si="51"/>
        <v>3.1932751876698875E-2</v>
      </c>
      <c r="G93" s="5">
        <f t="shared" si="51"/>
        <v>5.5794286333061211E-3</v>
      </c>
      <c r="H93" s="5">
        <f t="shared" si="51"/>
        <v>4.0851146401942734E-3</v>
      </c>
      <c r="I93" s="5">
        <f t="shared" si="51"/>
        <v>0</v>
      </c>
      <c r="J93" s="5">
        <f t="shared" si="51"/>
        <v>0</v>
      </c>
      <c r="K93" s="5">
        <f t="shared" si="51"/>
        <v>0</v>
      </c>
      <c r="L93" s="5">
        <f t="shared" si="51"/>
        <v>0</v>
      </c>
    </row>
    <row r="97" spans="1:15" x14ac:dyDescent="0.2">
      <c r="A97" t="s">
        <v>119</v>
      </c>
    </row>
    <row r="98" spans="1:15" x14ac:dyDescent="0.2">
      <c r="A98" t="s">
        <v>121</v>
      </c>
      <c r="B98" t="s">
        <v>7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120</v>
      </c>
      <c r="N98" t="s">
        <v>122</v>
      </c>
      <c r="O98" t="s">
        <v>127</v>
      </c>
    </row>
    <row r="99" spans="1:15" x14ac:dyDescent="0.2">
      <c r="A99">
        <v>13.5</v>
      </c>
      <c r="B99" t="s">
        <v>42</v>
      </c>
      <c r="C99" s="7">
        <f>C69/$A99</f>
        <v>9.75365382247095E-3</v>
      </c>
      <c r="D99" s="7">
        <f t="shared" ref="D99:L99" si="52">D69/$A99</f>
        <v>2.6039150579121296E-4</v>
      </c>
      <c r="E99" s="7">
        <f t="shared" si="52"/>
        <v>1.3552539804536167E-4</v>
      </c>
      <c r="F99" s="7">
        <f t="shared" si="52"/>
        <v>4.6039183599320254E-3</v>
      </c>
      <c r="G99" s="7">
        <f t="shared" si="52"/>
        <v>1.8342460441061002E-2</v>
      </c>
      <c r="H99" s="7">
        <f t="shared" si="52"/>
        <v>3.1280217456281352E-2</v>
      </c>
      <c r="I99" s="7">
        <f t="shared" si="52"/>
        <v>1.6215028268007758E-2</v>
      </c>
      <c r="J99" s="7">
        <f t="shared" si="52"/>
        <v>1.2437402806440806E-3</v>
      </c>
      <c r="K99" s="7">
        <f t="shared" si="52"/>
        <v>3.3697764044089408E-4</v>
      </c>
      <c r="L99" s="7">
        <f t="shared" si="52"/>
        <v>5.2343047724625464E-4</v>
      </c>
      <c r="M99" s="6">
        <f>SUM(C99:L99)</f>
        <v>8.2695343649920885E-2</v>
      </c>
      <c r="N99" t="s">
        <v>123</v>
      </c>
      <c r="O99">
        <v>24</v>
      </c>
    </row>
    <row r="100" spans="1:15" x14ac:dyDescent="0.2">
      <c r="A100">
        <v>13.6</v>
      </c>
      <c r="B100" t="s">
        <v>44</v>
      </c>
      <c r="C100" s="7">
        <f t="shared" ref="C100:L100" si="53">C70/$A100</f>
        <v>9.6865188779940437E-3</v>
      </c>
      <c r="D100" s="7">
        <f t="shared" si="53"/>
        <v>2.4861299441292434E-4</v>
      </c>
      <c r="E100" s="7">
        <f t="shared" si="53"/>
        <v>1.7411839711530543E-3</v>
      </c>
      <c r="F100" s="7">
        <f t="shared" si="53"/>
        <v>4.2524609142441444E-3</v>
      </c>
      <c r="G100" s="7">
        <f t="shared" si="53"/>
        <v>1.7163050539131426E-2</v>
      </c>
      <c r="H100" s="7">
        <f t="shared" si="53"/>
        <v>2.9541796026988854E-2</v>
      </c>
      <c r="I100" s="7">
        <f t="shared" si="53"/>
        <v>1.557538931730487E-2</v>
      </c>
      <c r="J100" s="7">
        <f t="shared" si="53"/>
        <v>1.8762340555680574E-3</v>
      </c>
      <c r="K100" s="7">
        <f t="shared" si="53"/>
        <v>1.9855896848661894E-4</v>
      </c>
      <c r="L100" s="7">
        <f t="shared" si="53"/>
        <v>4.4801877125761887E-4</v>
      </c>
      <c r="M100" s="6">
        <f t="shared" ref="M100:M123" si="54">SUM(C100:L100)</f>
        <v>8.0731824436541616E-2</v>
      </c>
      <c r="N100" t="s">
        <v>123</v>
      </c>
      <c r="O100">
        <v>24</v>
      </c>
    </row>
    <row r="101" spans="1:15" x14ac:dyDescent="0.2">
      <c r="A101">
        <v>13.5</v>
      </c>
      <c r="B101" t="s">
        <v>46</v>
      </c>
      <c r="C101" s="7">
        <f t="shared" ref="C101:L101" si="55">C71/$A101</f>
        <v>9.755120815139599E-3</v>
      </c>
      <c r="D101" s="7">
        <f t="shared" si="55"/>
        <v>2.3969863279647177E-4</v>
      </c>
      <c r="E101" s="7">
        <f t="shared" si="55"/>
        <v>1.4594456835684154E-3</v>
      </c>
      <c r="F101" s="7">
        <f t="shared" si="55"/>
        <v>4.4093487252441846E-3</v>
      </c>
      <c r="G101" s="7">
        <f t="shared" si="55"/>
        <v>1.8192635776350306E-2</v>
      </c>
      <c r="H101" s="7">
        <f t="shared" si="55"/>
        <v>2.9842422358779916E-2</v>
      </c>
      <c r="I101" s="7">
        <f t="shared" si="55"/>
        <v>1.5567907570233453E-2</v>
      </c>
      <c r="J101" s="7">
        <f t="shared" si="55"/>
        <v>1.1881393714006764E-3</v>
      </c>
      <c r="K101" s="7">
        <f t="shared" si="55"/>
        <v>1.7791685098392102E-4</v>
      </c>
      <c r="L101" s="7">
        <f t="shared" si="55"/>
        <v>4.673095833903683E-4</v>
      </c>
      <c r="M101" s="6">
        <f t="shared" si="54"/>
        <v>8.1299945367887302E-2</v>
      </c>
      <c r="N101" t="s">
        <v>123</v>
      </c>
      <c r="O101">
        <v>24</v>
      </c>
    </row>
    <row r="102" spans="1:15" x14ac:dyDescent="0.2">
      <c r="A102">
        <v>22.5</v>
      </c>
      <c r="B102" t="s">
        <v>48</v>
      </c>
      <c r="C102" s="7">
        <f t="shared" ref="C102:L102" si="56">C72/$A102</f>
        <v>2.480977061417626E-2</v>
      </c>
      <c r="D102" s="7">
        <f t="shared" si="56"/>
        <v>8.8687177130815961E-4</v>
      </c>
      <c r="E102" s="7">
        <f t="shared" si="56"/>
        <v>1.2752175771563929E-3</v>
      </c>
      <c r="F102" s="7">
        <f t="shared" si="56"/>
        <v>1.4003561085032916E-2</v>
      </c>
      <c r="G102" s="7">
        <f t="shared" si="56"/>
        <v>7.0543741143871283E-2</v>
      </c>
      <c r="H102" s="7">
        <f t="shared" si="56"/>
        <v>6.3839901651066955E-2</v>
      </c>
      <c r="I102" s="7">
        <f t="shared" si="56"/>
        <v>9.9121415093559127E-3</v>
      </c>
      <c r="J102" s="7">
        <f t="shared" si="56"/>
        <v>1.1544918460635702E-3</v>
      </c>
      <c r="K102" s="7">
        <f t="shared" si="56"/>
        <v>4.7463937867174187E-4</v>
      </c>
      <c r="L102" s="7">
        <f t="shared" si="56"/>
        <v>2.2485286500416491E-3</v>
      </c>
      <c r="M102" s="6">
        <f t="shared" si="54"/>
        <v>0.18914886522674482</v>
      </c>
      <c r="N102" t="s">
        <v>123</v>
      </c>
      <c r="O102">
        <v>48</v>
      </c>
    </row>
    <row r="103" spans="1:15" x14ac:dyDescent="0.2">
      <c r="A103">
        <v>20.100000000000001</v>
      </c>
      <c r="B103" t="s">
        <v>50</v>
      </c>
      <c r="C103" s="7">
        <f t="shared" ref="C103:L103" si="57">C73/$A103</f>
        <v>1.1063226111509183E-2</v>
      </c>
      <c r="D103" s="7">
        <f t="shared" si="57"/>
        <v>2.6858028209037106E-4</v>
      </c>
      <c r="E103" s="7">
        <f t="shared" si="57"/>
        <v>1.228562044466546E-3</v>
      </c>
      <c r="F103" s="7">
        <f t="shared" si="57"/>
        <v>9.3840541961417463E-3</v>
      </c>
      <c r="G103" s="7">
        <f t="shared" si="57"/>
        <v>4.0175449979689005E-2</v>
      </c>
      <c r="H103" s="7">
        <f t="shared" si="57"/>
        <v>4.5921283085823328E-2</v>
      </c>
      <c r="I103" s="7">
        <f t="shared" si="57"/>
        <v>8.2634430503907928E-3</v>
      </c>
      <c r="J103" s="7">
        <f t="shared" si="57"/>
        <v>1.5013613975536145E-3</v>
      </c>
      <c r="K103" s="7">
        <f t="shared" si="57"/>
        <v>3.53122906994829E-4</v>
      </c>
      <c r="L103" s="7">
        <f t="shared" si="57"/>
        <v>1.9021579782061706E-3</v>
      </c>
      <c r="M103" s="6">
        <f t="shared" si="54"/>
        <v>0.12006124103286557</v>
      </c>
      <c r="N103" t="s">
        <v>123</v>
      </c>
      <c r="O103">
        <v>48</v>
      </c>
    </row>
    <row r="104" spans="1:15" x14ac:dyDescent="0.2">
      <c r="A104">
        <v>18.100000000000001</v>
      </c>
      <c r="B104" t="s">
        <v>52</v>
      </c>
      <c r="C104" s="7">
        <f t="shared" ref="C104:L104" si="58">C74/$A104</f>
        <v>1.4633084997489866E-2</v>
      </c>
      <c r="D104" s="7">
        <f t="shared" si="58"/>
        <v>6.9832196778213613E-4</v>
      </c>
      <c r="E104" s="7">
        <f t="shared" si="58"/>
        <v>9.7178854190748364E-4</v>
      </c>
      <c r="F104" s="7">
        <f t="shared" si="58"/>
        <v>1.034368760125598E-2</v>
      </c>
      <c r="G104" s="7">
        <f t="shared" si="58"/>
        <v>4.528927887398744E-2</v>
      </c>
      <c r="H104" s="7">
        <f t="shared" si="58"/>
        <v>4.6409047949324878E-2</v>
      </c>
      <c r="I104" s="7">
        <f t="shared" si="58"/>
        <v>7.9285989056322136E-3</v>
      </c>
      <c r="J104" s="7">
        <f t="shared" si="58"/>
        <v>1.3502264397289635E-3</v>
      </c>
      <c r="K104" s="7">
        <f t="shared" si="58"/>
        <v>3.613786588268031E-4</v>
      </c>
      <c r="L104" s="7">
        <f t="shared" si="58"/>
        <v>1.9379008019266067E-3</v>
      </c>
      <c r="M104" s="6">
        <f t="shared" si="54"/>
        <v>0.12992331473786234</v>
      </c>
      <c r="N104" t="s">
        <v>123</v>
      </c>
      <c r="O104">
        <v>48</v>
      </c>
    </row>
    <row r="105" spans="1:15" x14ac:dyDescent="0.2">
      <c r="A105">
        <v>22.9</v>
      </c>
      <c r="B105" t="s">
        <v>54</v>
      </c>
      <c r="C105" s="7">
        <f t="shared" ref="C105:L105" si="59">C75/$A105</f>
        <v>1.1042007932460735E-2</v>
      </c>
      <c r="D105" s="7">
        <f t="shared" si="59"/>
        <v>3.4369473429762077E-4</v>
      </c>
      <c r="E105" s="7">
        <f t="shared" si="59"/>
        <v>1.1915616402604953E-3</v>
      </c>
      <c r="F105" s="7">
        <f t="shared" si="59"/>
        <v>7.4934860487811342E-3</v>
      </c>
      <c r="G105" s="7">
        <f t="shared" si="59"/>
        <v>3.5626697740211329E-2</v>
      </c>
      <c r="H105" s="7">
        <f t="shared" si="59"/>
        <v>4.7383418140207981E-2</v>
      </c>
      <c r="I105" s="7">
        <f t="shared" si="59"/>
        <v>7.6049455989182224E-3</v>
      </c>
      <c r="J105" s="7">
        <f t="shared" si="59"/>
        <v>7.0978363040070881E-4</v>
      </c>
      <c r="K105" s="7">
        <f t="shared" si="59"/>
        <v>2.4018728109960057E-4</v>
      </c>
      <c r="L105" s="7">
        <f t="shared" si="59"/>
        <v>1.2842366486077079E-3</v>
      </c>
      <c r="M105" s="6">
        <f t="shared" si="54"/>
        <v>0.11292001939524553</v>
      </c>
      <c r="N105" t="s">
        <v>123</v>
      </c>
      <c r="O105">
        <v>72</v>
      </c>
    </row>
    <row r="106" spans="1:15" x14ac:dyDescent="0.2">
      <c r="A106">
        <v>23</v>
      </c>
      <c r="B106" t="s">
        <v>56</v>
      </c>
      <c r="C106" s="7">
        <f t="shared" ref="C106:L106" si="60">C76/$A106</f>
        <v>9.8837257817261711E-3</v>
      </c>
      <c r="D106" s="7">
        <f t="shared" si="60"/>
        <v>2.2929627110226356E-4</v>
      </c>
      <c r="E106" s="7">
        <f t="shared" si="60"/>
        <v>1.0847851359171413E-3</v>
      </c>
      <c r="F106" s="7">
        <f t="shared" si="60"/>
        <v>6.8450476666941365E-3</v>
      </c>
      <c r="G106" s="7">
        <f t="shared" si="60"/>
        <v>3.514939059958655E-2</v>
      </c>
      <c r="H106" s="7">
        <f t="shared" si="60"/>
        <v>4.2158092234530514E-2</v>
      </c>
      <c r="I106" s="7">
        <f t="shared" si="60"/>
        <v>6.9084435102602162E-3</v>
      </c>
      <c r="J106" s="7">
        <f t="shared" si="60"/>
        <v>9.5605699526645589E-4</v>
      </c>
      <c r="K106" s="7">
        <f t="shared" si="60"/>
        <v>2.2158489486089853E-4</v>
      </c>
      <c r="L106" s="7">
        <f t="shared" si="60"/>
        <v>1.9744700484011202E-3</v>
      </c>
      <c r="M106" s="6">
        <f t="shared" si="54"/>
        <v>0.10541089313834547</v>
      </c>
      <c r="N106" t="s">
        <v>123</v>
      </c>
      <c r="O106">
        <v>72</v>
      </c>
    </row>
    <row r="107" spans="1:15" x14ac:dyDescent="0.2">
      <c r="A107">
        <v>22.6</v>
      </c>
      <c r="B107" t="s">
        <v>58</v>
      </c>
      <c r="C107" s="7">
        <f t="shared" ref="C107:L107" si="61">C77/$A107</f>
        <v>1.0118464942190597E-2</v>
      </c>
      <c r="D107" s="7">
        <f t="shared" si="61"/>
        <v>2.1905060594605785E-4</v>
      </c>
      <c r="E107" s="7">
        <f t="shared" si="61"/>
        <v>1.0947607364917148E-3</v>
      </c>
      <c r="F107" s="7">
        <f t="shared" si="61"/>
        <v>7.1433965422427644E-3</v>
      </c>
      <c r="G107" s="7">
        <f t="shared" si="61"/>
        <v>3.7481918755554948E-2</v>
      </c>
      <c r="H107" s="7">
        <f t="shared" si="61"/>
        <v>4.4462571776568205E-2</v>
      </c>
      <c r="I107" s="7">
        <f t="shared" si="61"/>
        <v>7.6048045971520975E-3</v>
      </c>
      <c r="J107" s="7">
        <f t="shared" si="61"/>
        <v>1.0465673303446848E-3</v>
      </c>
      <c r="K107" s="7">
        <f t="shared" si="61"/>
        <v>2.8542674854985153E-4</v>
      </c>
      <c r="L107" s="7">
        <f t="shared" si="61"/>
        <v>2.2645049889431505E-3</v>
      </c>
      <c r="M107" s="6">
        <f t="shared" si="54"/>
        <v>0.11172146702398407</v>
      </c>
      <c r="N107" t="s">
        <v>123</v>
      </c>
      <c r="O107">
        <v>72</v>
      </c>
    </row>
    <row r="108" spans="1:15" x14ac:dyDescent="0.2">
      <c r="A108">
        <v>19.8</v>
      </c>
      <c r="B108" t="s">
        <v>60</v>
      </c>
      <c r="C108" s="7">
        <f t="shared" ref="C108:L108" si="62">C78/$A108</f>
        <v>9.1356391503628412E-3</v>
      </c>
      <c r="D108" s="7">
        <f t="shared" si="62"/>
        <v>1.7757212366100933E-4</v>
      </c>
      <c r="E108" s="7">
        <f t="shared" si="62"/>
        <v>1.1353072123361221E-3</v>
      </c>
      <c r="F108" s="7">
        <f t="shared" si="62"/>
        <v>4.9215557924279498E-3</v>
      </c>
      <c r="G108" s="7">
        <f t="shared" si="62"/>
        <v>3.3232445147565133E-2</v>
      </c>
      <c r="H108" s="7">
        <f t="shared" si="62"/>
        <v>4.4985081032791203E-2</v>
      </c>
      <c r="I108" s="7">
        <f t="shared" si="62"/>
        <v>6.8540442670219264E-3</v>
      </c>
      <c r="J108" s="7">
        <f t="shared" si="62"/>
        <v>1.3336785609260637E-3</v>
      </c>
      <c r="K108" s="7">
        <f t="shared" si="62"/>
        <v>4.333581600177876E-4</v>
      </c>
      <c r="L108" s="7">
        <f t="shared" si="62"/>
        <v>3.972496436981345E-3</v>
      </c>
      <c r="M108" s="6">
        <f t="shared" si="54"/>
        <v>0.10618117788409139</v>
      </c>
      <c r="N108" t="s">
        <v>123</v>
      </c>
      <c r="O108">
        <v>140</v>
      </c>
    </row>
    <row r="109" spans="1:15" x14ac:dyDescent="0.2">
      <c r="A109">
        <v>22.3</v>
      </c>
      <c r="B109" t="s">
        <v>62</v>
      </c>
      <c r="C109" s="7">
        <f t="shared" ref="C109:L109" si="63">C79/$A109</f>
        <v>9.6486153741407073E-3</v>
      </c>
      <c r="D109" s="7">
        <f t="shared" si="63"/>
        <v>1.8143171321977937E-4</v>
      </c>
      <c r="E109" s="7">
        <f t="shared" si="63"/>
        <v>1.4385623658453967E-3</v>
      </c>
      <c r="F109" s="7">
        <f t="shared" si="63"/>
        <v>4.8242236974146546E-3</v>
      </c>
      <c r="G109" s="7">
        <f t="shared" si="63"/>
        <v>3.3643849448079771E-2</v>
      </c>
      <c r="H109" s="7">
        <f t="shared" si="63"/>
        <v>4.9466245689193875E-2</v>
      </c>
      <c r="I109" s="7">
        <f t="shared" si="63"/>
        <v>7.2245572177148439E-3</v>
      </c>
      <c r="J109" s="7">
        <f t="shared" si="63"/>
        <v>1.4898241456435392E-3</v>
      </c>
      <c r="K109" s="7">
        <f t="shared" si="63"/>
        <v>3.0279672532599922E-4</v>
      </c>
      <c r="L109" s="7">
        <f t="shared" si="63"/>
        <v>2.3635310634478914E-3</v>
      </c>
      <c r="M109" s="6">
        <f t="shared" si="54"/>
        <v>0.11058363744002644</v>
      </c>
      <c r="N109" t="s">
        <v>123</v>
      </c>
      <c r="O109">
        <v>140</v>
      </c>
    </row>
    <row r="110" spans="1:15" x14ac:dyDescent="0.2">
      <c r="A110">
        <v>18.100000000000001</v>
      </c>
      <c r="B110" t="s">
        <v>68</v>
      </c>
      <c r="C110" s="7">
        <f t="shared" ref="C110:L110" si="64">C80/$A110</f>
        <v>8.8854627986805282E-3</v>
      </c>
      <c r="D110" s="7">
        <f t="shared" si="64"/>
        <v>1.6534291979068282E-4</v>
      </c>
      <c r="E110" s="7">
        <f t="shared" si="64"/>
        <v>1.2482658193707326E-3</v>
      </c>
      <c r="F110" s="7">
        <f t="shared" si="64"/>
        <v>4.7890658162822826E-3</v>
      </c>
      <c r="G110" s="7">
        <f t="shared" si="64"/>
        <v>3.1660467500989734E-2</v>
      </c>
      <c r="H110" s="7">
        <f t="shared" si="64"/>
        <v>4.1994450335045654E-2</v>
      </c>
      <c r="I110" s="7">
        <f t="shared" si="64"/>
        <v>6.1612127446515098E-3</v>
      </c>
      <c r="J110" s="7">
        <f t="shared" si="64"/>
        <v>1.1132451346603403E-3</v>
      </c>
      <c r="K110" s="7">
        <f t="shared" si="64"/>
        <v>2.5689673285427667E-4</v>
      </c>
      <c r="L110" s="7">
        <f t="shared" si="64"/>
        <v>1.4169135928034922E-3</v>
      </c>
      <c r="M110" s="6">
        <f t="shared" si="54"/>
        <v>9.7691323395129231E-2</v>
      </c>
      <c r="N110" t="s">
        <v>123</v>
      </c>
      <c r="O110">
        <v>140</v>
      </c>
    </row>
    <row r="111" spans="1:15" x14ac:dyDescent="0.2">
      <c r="A111">
        <v>21.2</v>
      </c>
      <c r="B111" t="s">
        <v>70</v>
      </c>
      <c r="C111" s="7">
        <f t="shared" ref="C111:L111" si="65">C81/$A111</f>
        <v>0.12590289553137557</v>
      </c>
      <c r="D111" s="7">
        <f t="shared" si="65"/>
        <v>2.8363901663268336E-3</v>
      </c>
      <c r="E111" s="7">
        <f t="shared" si="65"/>
        <v>1.5108139608935585E-3</v>
      </c>
      <c r="F111" s="7">
        <f t="shared" si="65"/>
        <v>7.1332334348974041E-2</v>
      </c>
      <c r="G111" s="7">
        <f t="shared" si="65"/>
        <v>0.30289587418192421</v>
      </c>
      <c r="H111" s="7">
        <f t="shared" si="65"/>
        <v>9.9157476022286695E-2</v>
      </c>
      <c r="I111" s="7">
        <f t="shared" si="65"/>
        <v>1.2175805231460305E-2</v>
      </c>
      <c r="J111" s="7">
        <f t="shared" si="65"/>
        <v>3.205347160903376E-3</v>
      </c>
      <c r="K111" s="7">
        <f t="shared" si="65"/>
        <v>2.3382049467437446E-3</v>
      </c>
      <c r="L111" s="7">
        <f t="shared" si="65"/>
        <v>5.5446563628772493E-3</v>
      </c>
      <c r="M111" s="6">
        <f t="shared" si="54"/>
        <v>0.62689979791376571</v>
      </c>
      <c r="N111" t="s">
        <v>124</v>
      </c>
      <c r="O111">
        <v>96</v>
      </c>
    </row>
    <row r="112" spans="1:15" x14ac:dyDescent="0.2">
      <c r="A112">
        <v>16.399999999999999</v>
      </c>
      <c r="B112" t="s">
        <v>72</v>
      </c>
      <c r="C112" s="7">
        <f t="shared" ref="C112:L112" si="66">C82/$A112</f>
        <v>0.10540284873533287</v>
      </c>
      <c r="D112" s="7">
        <f t="shared" si="66"/>
        <v>2.5864138044937161E-3</v>
      </c>
      <c r="E112" s="7">
        <f t="shared" si="66"/>
        <v>1.5119101084915515E-3</v>
      </c>
      <c r="F112" s="7">
        <f t="shared" si="66"/>
        <v>6.8760091955688496E-2</v>
      </c>
      <c r="G112" s="7">
        <f t="shared" si="66"/>
        <v>0.25842468032463506</v>
      </c>
      <c r="H112" s="7">
        <f t="shared" si="66"/>
        <v>0.10318689426715742</v>
      </c>
      <c r="I112" s="7">
        <f t="shared" si="66"/>
        <v>1.0917955598447288E-2</v>
      </c>
      <c r="J112" s="7">
        <f t="shared" si="66"/>
        <v>2.9827061791690384E-3</v>
      </c>
      <c r="K112" s="7">
        <f t="shared" si="66"/>
        <v>2.1623183946475259E-3</v>
      </c>
      <c r="L112" s="7">
        <f t="shared" si="66"/>
        <v>6.3032721346768274E-3</v>
      </c>
      <c r="M112" s="6">
        <f t="shared" si="54"/>
        <v>0.56223909150273987</v>
      </c>
      <c r="N112" t="s">
        <v>124</v>
      </c>
      <c r="O112">
        <v>96</v>
      </c>
    </row>
    <row r="113" spans="1:15" x14ac:dyDescent="0.2">
      <c r="A113">
        <v>17.600000000000001</v>
      </c>
      <c r="B113" t="s">
        <v>74</v>
      </c>
      <c r="C113" s="7">
        <f t="shared" ref="C113:L113" si="67">C83/$A113</f>
        <v>0.11053857907661903</v>
      </c>
      <c r="D113" s="7">
        <f t="shared" si="67"/>
        <v>2.39710859192609E-3</v>
      </c>
      <c r="E113" s="7">
        <f t="shared" si="67"/>
        <v>1.3790296814977403E-3</v>
      </c>
      <c r="F113" s="7">
        <f t="shared" si="67"/>
        <v>7.1092742470638043E-2</v>
      </c>
      <c r="G113" s="7">
        <f t="shared" si="67"/>
        <v>0.26804383759027972</v>
      </c>
      <c r="H113" s="7">
        <f t="shared" si="67"/>
        <v>9.9212552660423767E-2</v>
      </c>
      <c r="I113" s="7">
        <f t="shared" si="67"/>
        <v>1.16869077517067E-2</v>
      </c>
      <c r="J113" s="7">
        <f t="shared" si="67"/>
        <v>3.1159405493626372E-3</v>
      </c>
      <c r="K113" s="7">
        <f t="shared" si="67"/>
        <v>2.2172328643993364E-3</v>
      </c>
      <c r="L113" s="7">
        <f t="shared" si="67"/>
        <v>6.5283169996723555E-3</v>
      </c>
      <c r="M113" s="6">
        <f t="shared" si="54"/>
        <v>0.57621224823652539</v>
      </c>
      <c r="N113" t="s">
        <v>124</v>
      </c>
      <c r="O113">
        <v>96</v>
      </c>
    </row>
    <row r="114" spans="1:15" x14ac:dyDescent="0.2">
      <c r="A114">
        <v>14.4</v>
      </c>
      <c r="B114" t="s">
        <v>76</v>
      </c>
      <c r="C114" s="7">
        <f t="shared" ref="C114:L114" si="68">C84/$A114</f>
        <v>1.0082977606955992E-2</v>
      </c>
      <c r="D114" s="7">
        <f t="shared" si="68"/>
        <v>4.2761948489801748E-4</v>
      </c>
      <c r="E114" s="7">
        <f t="shared" si="68"/>
        <v>1.2918546130854787E-3</v>
      </c>
      <c r="F114" s="7">
        <f t="shared" si="68"/>
        <v>4.3964644005914204E-3</v>
      </c>
      <c r="G114" s="7">
        <f t="shared" si="68"/>
        <v>3.3811537824789545E-2</v>
      </c>
      <c r="H114" s="7">
        <f t="shared" si="68"/>
        <v>9.9359677534896964E-3</v>
      </c>
      <c r="I114" s="7">
        <f t="shared" si="68"/>
        <v>3.8275068056144476E-3</v>
      </c>
      <c r="J114" s="7">
        <f t="shared" si="68"/>
        <v>1.3548782087312084E-3</v>
      </c>
      <c r="K114" s="7">
        <f t="shared" si="68"/>
        <v>3.1335937629634064E-4</v>
      </c>
      <c r="L114" s="7">
        <f t="shared" si="68"/>
        <v>1.6749372087281297E-3</v>
      </c>
      <c r="M114" s="6">
        <f t="shared" si="54"/>
        <v>6.7117103283180282E-2</v>
      </c>
      <c r="N114" t="s">
        <v>125</v>
      </c>
      <c r="O114">
        <v>24</v>
      </c>
    </row>
    <row r="115" spans="1:15" x14ac:dyDescent="0.2">
      <c r="A115">
        <v>18</v>
      </c>
      <c r="B115" t="s">
        <v>78</v>
      </c>
      <c r="C115" s="7">
        <f t="shared" ref="C115:L115" si="69">C85/$A115</f>
        <v>9.3001969201731132E-3</v>
      </c>
      <c r="D115" s="7">
        <f t="shared" si="69"/>
        <v>3.7015630123722387E-4</v>
      </c>
      <c r="E115" s="7">
        <f t="shared" si="69"/>
        <v>9.9301729881996694E-4</v>
      </c>
      <c r="F115" s="7">
        <f t="shared" si="69"/>
        <v>3.8453281369766265E-3</v>
      </c>
      <c r="G115" s="7">
        <f t="shared" si="69"/>
        <v>3.4150946546340058E-2</v>
      </c>
      <c r="H115" s="7">
        <f t="shared" si="69"/>
        <v>1.0379337969496831E-2</v>
      </c>
      <c r="I115" s="7">
        <f t="shared" si="69"/>
        <v>3.9741261836705698E-3</v>
      </c>
      <c r="J115" s="7">
        <f t="shared" si="69"/>
        <v>1.0846108437620953E-3</v>
      </c>
      <c r="K115" s="7">
        <f t="shared" si="69"/>
        <v>2.9418207066192047E-4</v>
      </c>
      <c r="L115" s="7">
        <f t="shared" si="69"/>
        <v>9.9568005072080135E-4</v>
      </c>
      <c r="M115" s="6">
        <f t="shared" si="54"/>
        <v>6.5387582321859219E-2</v>
      </c>
      <c r="N115" t="s">
        <v>125</v>
      </c>
      <c r="O115">
        <v>24</v>
      </c>
    </row>
    <row r="116" spans="1:15" x14ac:dyDescent="0.2">
      <c r="A116">
        <v>18.899999999999999</v>
      </c>
      <c r="B116" t="s">
        <v>80</v>
      </c>
      <c r="C116" s="7">
        <f t="shared" ref="C116:L116" si="70">C86/$A116</f>
        <v>9.2625322896973377E-3</v>
      </c>
      <c r="D116" s="7">
        <f t="shared" si="70"/>
        <v>3.1895822798286771E-4</v>
      </c>
      <c r="E116" s="7">
        <f t="shared" si="70"/>
        <v>1.2981492824768312E-3</v>
      </c>
      <c r="F116" s="7">
        <f t="shared" si="70"/>
        <v>3.8213563121149686E-3</v>
      </c>
      <c r="G116" s="7">
        <f t="shared" si="70"/>
        <v>3.3892685765943786E-2</v>
      </c>
      <c r="H116" s="7">
        <f t="shared" si="70"/>
        <v>1.0297491925181358E-2</v>
      </c>
      <c r="I116" s="7">
        <f t="shared" si="70"/>
        <v>3.9368363329473277E-3</v>
      </c>
      <c r="J116" s="7">
        <f t="shared" si="70"/>
        <v>1.1720252424508601E-3</v>
      </c>
      <c r="K116" s="7">
        <f t="shared" si="70"/>
        <v>2.3368052174684148E-4</v>
      </c>
      <c r="L116" s="7">
        <f t="shared" si="70"/>
        <v>3.6312629994084464E-4</v>
      </c>
      <c r="M116" s="6">
        <f t="shared" si="54"/>
        <v>6.4596842200483007E-2</v>
      </c>
      <c r="N116" t="s">
        <v>125</v>
      </c>
      <c r="O116">
        <v>24</v>
      </c>
    </row>
    <row r="117" spans="1:15" x14ac:dyDescent="0.2">
      <c r="A117">
        <v>18.2</v>
      </c>
      <c r="B117" t="s">
        <v>82</v>
      </c>
      <c r="C117" s="7">
        <f t="shared" ref="C117:L117" si="71">C87/$A117</f>
        <v>1.6752649339791103E-2</v>
      </c>
      <c r="D117" s="7">
        <f t="shared" si="71"/>
        <v>1.5208257166488559E-4</v>
      </c>
      <c r="E117" s="7">
        <f t="shared" si="71"/>
        <v>1.3429520600836125E-3</v>
      </c>
      <c r="F117" s="7">
        <f t="shared" si="71"/>
        <v>1.8348695676183874E-2</v>
      </c>
      <c r="G117" s="7">
        <f t="shared" si="71"/>
        <v>5.0622713950979614E-2</v>
      </c>
      <c r="H117" s="7">
        <f t="shared" si="71"/>
        <v>1.8825606974147192E-2</v>
      </c>
      <c r="I117" s="7">
        <f t="shared" si="71"/>
        <v>6.4811950630995077E-3</v>
      </c>
      <c r="J117" s="7">
        <f t="shared" si="71"/>
        <v>1.6555563399611331E-3</v>
      </c>
      <c r="K117" s="7">
        <f t="shared" si="71"/>
        <v>6.1191310888033905E-4</v>
      </c>
      <c r="L117" s="7">
        <f t="shared" si="71"/>
        <v>2.3241090400548492E-3</v>
      </c>
      <c r="M117" s="6">
        <f t="shared" si="54"/>
        <v>0.1171174741248461</v>
      </c>
      <c r="N117" t="s">
        <v>126</v>
      </c>
      <c r="O117">
        <v>24</v>
      </c>
    </row>
    <row r="118" spans="1:15" x14ac:dyDescent="0.2">
      <c r="A118">
        <v>17.7</v>
      </c>
      <c r="B118" t="s">
        <v>86</v>
      </c>
      <c r="C118" s="7">
        <f t="shared" ref="C118:L118" si="72">C88/$A118</f>
        <v>1.6990565609145945E-2</v>
      </c>
      <c r="D118" s="7">
        <f t="shared" si="72"/>
        <v>2.0050506011311543E-4</v>
      </c>
      <c r="E118" s="7">
        <f t="shared" si="72"/>
        <v>1.3841125800158713E-3</v>
      </c>
      <c r="F118" s="7">
        <f t="shared" si="72"/>
        <v>1.8351039089115499E-2</v>
      </c>
      <c r="G118" s="7">
        <f t="shared" si="72"/>
        <v>5.1305300058477013E-2</v>
      </c>
      <c r="H118" s="7">
        <f t="shared" si="72"/>
        <v>1.9421861596530955E-2</v>
      </c>
      <c r="I118" s="7">
        <f t="shared" si="72"/>
        <v>6.600338033408067E-3</v>
      </c>
      <c r="J118" s="7">
        <f t="shared" si="72"/>
        <v>1.6381415558474018E-3</v>
      </c>
      <c r="K118" s="7">
        <f t="shared" si="72"/>
        <v>6.827284253616932E-4</v>
      </c>
      <c r="L118" s="7">
        <f t="shared" si="72"/>
        <v>4.4935766697545721E-3</v>
      </c>
      <c r="M118" s="6">
        <f t="shared" si="54"/>
        <v>0.12106816867777015</v>
      </c>
      <c r="N118" t="s">
        <v>126</v>
      </c>
      <c r="O118">
        <v>24</v>
      </c>
    </row>
    <row r="119" spans="1:15" x14ac:dyDescent="0.2">
      <c r="A119">
        <v>16.600000000000001</v>
      </c>
      <c r="B119" t="s">
        <v>88</v>
      </c>
      <c r="C119" s="7">
        <f t="shared" ref="C119:L119" si="73">C89/$A119</f>
        <v>1.696981929510586E-2</v>
      </c>
      <c r="D119" s="7">
        <f t="shared" si="73"/>
        <v>1.8656421994229047E-4</v>
      </c>
      <c r="E119" s="7">
        <f t="shared" si="73"/>
        <v>1.4302663209238761E-3</v>
      </c>
      <c r="F119" s="7">
        <f t="shared" si="73"/>
        <v>1.9609864042597177E-2</v>
      </c>
      <c r="G119" s="7">
        <f t="shared" si="73"/>
        <v>5.0303289371532688E-2</v>
      </c>
      <c r="H119" s="7">
        <f t="shared" si="73"/>
        <v>1.9979985027210986E-2</v>
      </c>
      <c r="I119" s="7">
        <f t="shared" si="73"/>
        <v>6.5663142296801015E-3</v>
      </c>
      <c r="J119" s="7">
        <f t="shared" si="73"/>
        <v>1.607200109199377E-3</v>
      </c>
      <c r="K119" s="7">
        <f t="shared" si="73"/>
        <v>6.5984067694634151E-4</v>
      </c>
      <c r="L119" s="7">
        <f t="shared" si="73"/>
        <v>2.3861230471814835E-3</v>
      </c>
      <c r="M119" s="6">
        <f t="shared" si="54"/>
        <v>0.11969926634032019</v>
      </c>
      <c r="N119" t="s">
        <v>126</v>
      </c>
      <c r="O119">
        <v>24</v>
      </c>
    </row>
    <row r="120" spans="1:15" x14ac:dyDescent="0.2">
      <c r="A120">
        <v>13.9</v>
      </c>
      <c r="B120" t="s">
        <v>90</v>
      </c>
      <c r="C120" s="7">
        <f t="shared" ref="C120:L120" si="74">C90/$A120</f>
        <v>2.0726179813686817E-2</v>
      </c>
      <c r="D120" s="7">
        <f t="shared" si="74"/>
        <v>1.201279372341075E-3</v>
      </c>
      <c r="E120" s="7">
        <f t="shared" si="74"/>
        <v>1.6130035427236573E-3</v>
      </c>
      <c r="F120" s="7">
        <f t="shared" si="74"/>
        <v>1.520749056456349E-2</v>
      </c>
      <c r="G120" s="7">
        <f t="shared" si="74"/>
        <v>7.4249136215236322E-2</v>
      </c>
      <c r="H120" s="7">
        <f t="shared" si="74"/>
        <v>3.5523670819611788E-2</v>
      </c>
      <c r="I120" s="7">
        <f t="shared" si="74"/>
        <v>6.5380159578753904E-3</v>
      </c>
      <c r="J120" s="7">
        <f t="shared" si="74"/>
        <v>1.6092469418307553E-3</v>
      </c>
      <c r="K120" s="7">
        <f t="shared" si="74"/>
        <v>6.7205039393127789E-4</v>
      </c>
      <c r="L120" s="7">
        <f t="shared" si="74"/>
        <v>2.5536057650225427E-3</v>
      </c>
      <c r="M120" s="6">
        <f t="shared" si="54"/>
        <v>0.15989367938682311</v>
      </c>
      <c r="N120" t="s">
        <v>126</v>
      </c>
      <c r="O120">
        <v>96</v>
      </c>
    </row>
    <row r="121" spans="1:15" x14ac:dyDescent="0.2">
      <c r="A121">
        <v>13.2</v>
      </c>
      <c r="B121" t="s">
        <v>92</v>
      </c>
      <c r="C121" s="7">
        <f t="shared" ref="C121:L121" si="75">C91/$A121</f>
        <v>1.920004025288E-2</v>
      </c>
      <c r="D121" s="7">
        <f t="shared" si="75"/>
        <v>1.1573477725085183E-3</v>
      </c>
      <c r="E121" s="7">
        <f t="shared" si="75"/>
        <v>2.0432439955971318E-3</v>
      </c>
      <c r="F121" s="7">
        <f t="shared" si="75"/>
        <v>1.396552254848852E-2</v>
      </c>
      <c r="G121" s="7">
        <f t="shared" si="75"/>
        <v>6.8418804418577464E-2</v>
      </c>
      <c r="H121" s="7">
        <f t="shared" si="75"/>
        <v>3.3698480142580062E-2</v>
      </c>
      <c r="I121" s="7">
        <f t="shared" si="75"/>
        <v>5.8645122510921511E-3</v>
      </c>
      <c r="J121" s="7">
        <f t="shared" si="75"/>
        <v>2.0980230731591147E-3</v>
      </c>
      <c r="K121" s="7">
        <f t="shared" si="75"/>
        <v>5.7508593553863075E-4</v>
      </c>
      <c r="L121" s="7">
        <f t="shared" si="75"/>
        <v>2.329071083590714E-3</v>
      </c>
      <c r="M121" s="6">
        <f t="shared" si="54"/>
        <v>0.14935013147401233</v>
      </c>
      <c r="N121" t="s">
        <v>126</v>
      </c>
      <c r="O121">
        <v>96</v>
      </c>
    </row>
    <row r="122" spans="1:15" x14ac:dyDescent="0.2">
      <c r="A122">
        <v>11.6</v>
      </c>
      <c r="B122" t="s">
        <v>94</v>
      </c>
      <c r="C122" s="7">
        <f t="shared" ref="C122:L122" si="76">C92/$A122</f>
        <v>2.0988914788109683E-2</v>
      </c>
      <c r="D122" s="7">
        <f t="shared" si="76"/>
        <v>1.1859883440243431E-3</v>
      </c>
      <c r="E122" s="7">
        <f t="shared" si="76"/>
        <v>2.1767578811660369E-3</v>
      </c>
      <c r="F122" s="7">
        <f t="shared" si="76"/>
        <v>1.7114876674576871E-2</v>
      </c>
      <c r="G122" s="7">
        <f t="shared" si="76"/>
        <v>6.9871663180576984E-2</v>
      </c>
      <c r="H122" s="7">
        <f t="shared" si="76"/>
        <v>3.4092293858345932E-2</v>
      </c>
      <c r="I122" s="7">
        <f t="shared" si="76"/>
        <v>6.0958660076696324E-3</v>
      </c>
      <c r="J122" s="7">
        <f t="shared" si="76"/>
        <v>2.3800654305370927E-3</v>
      </c>
      <c r="K122" s="7">
        <f t="shared" si="76"/>
        <v>9.6014921193038479E-4</v>
      </c>
      <c r="L122" s="7">
        <f t="shared" si="76"/>
        <v>2.6592459784809202E-3</v>
      </c>
      <c r="M122" s="6">
        <f t="shared" si="54"/>
        <v>0.15752582135541787</v>
      </c>
      <c r="N122" t="s">
        <v>126</v>
      </c>
      <c r="O122">
        <v>96</v>
      </c>
    </row>
    <row r="123" spans="1:15" x14ac:dyDescent="0.2">
      <c r="A123">
        <v>24.9</v>
      </c>
      <c r="B123" t="s">
        <v>96</v>
      </c>
      <c r="C123" s="7">
        <f t="shared" ref="C123:L123" si="77">C93/$A123</f>
        <v>1.5924122195764062E-3</v>
      </c>
      <c r="D123" s="7">
        <f t="shared" si="77"/>
        <v>4.4990117953340564E-5</v>
      </c>
      <c r="E123" s="7">
        <f t="shared" si="77"/>
        <v>7.2929261873481445E-4</v>
      </c>
      <c r="F123" s="7">
        <f t="shared" si="77"/>
        <v>1.2824398344055774E-3</v>
      </c>
      <c r="G123" s="7">
        <f t="shared" si="77"/>
        <v>2.2407343908859926E-4</v>
      </c>
      <c r="H123" s="7">
        <f t="shared" si="77"/>
        <v>1.6406082892346481E-4</v>
      </c>
      <c r="I123" s="7">
        <f t="shared" si="77"/>
        <v>0</v>
      </c>
      <c r="J123" s="7">
        <f t="shared" si="77"/>
        <v>0</v>
      </c>
      <c r="K123" s="7">
        <f t="shared" si="77"/>
        <v>0</v>
      </c>
      <c r="L123" s="7">
        <f t="shared" si="77"/>
        <v>0</v>
      </c>
      <c r="M123" s="6">
        <f t="shared" si="54"/>
        <v>4.0372690586822028E-3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631-5920-8C43-85C9-A423D1AA8084}">
  <dimension ref="A1:T49"/>
  <sheetViews>
    <sheetView topLeftCell="D1" workbookViewId="0">
      <selection activeCell="G12" sqref="A1:T4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</row>
    <row r="2" spans="1:20" x14ac:dyDescent="0.2">
      <c r="A2" t="s">
        <v>3</v>
      </c>
      <c r="B2" t="s">
        <v>4</v>
      </c>
      <c r="C2">
        <v>46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</row>
    <row r="4" spans="1:20" x14ac:dyDescent="0.2">
      <c r="A4" s="1">
        <v>43594</v>
      </c>
      <c r="B4" s="2">
        <v>0.45480324074074074</v>
      </c>
      <c r="C4" t="s">
        <v>25</v>
      </c>
      <c r="D4" t="s">
        <v>26</v>
      </c>
      <c r="E4" t="s">
        <v>27</v>
      </c>
      <c r="F4" t="s">
        <v>28</v>
      </c>
      <c r="G4">
        <v>2</v>
      </c>
      <c r="H4">
        <v>1</v>
      </c>
      <c r="I4" t="s">
        <v>29</v>
      </c>
      <c r="J4">
        <v>1560622</v>
      </c>
      <c r="K4" t="s">
        <v>30</v>
      </c>
      <c r="L4">
        <v>76469</v>
      </c>
      <c r="M4" t="s">
        <v>30</v>
      </c>
      <c r="N4">
        <v>145688</v>
      </c>
      <c r="O4">
        <v>93693</v>
      </c>
      <c r="P4">
        <v>45616</v>
      </c>
      <c r="Q4">
        <v>39921</v>
      </c>
      <c r="R4">
        <v>429721</v>
      </c>
      <c r="S4">
        <v>435157</v>
      </c>
      <c r="T4">
        <v>587475</v>
      </c>
    </row>
    <row r="5" spans="1:20" x14ac:dyDescent="0.2">
      <c r="A5" s="1">
        <v>43594</v>
      </c>
      <c r="B5" s="2">
        <v>0.4632060185185185</v>
      </c>
      <c r="C5" t="s">
        <v>31</v>
      </c>
      <c r="D5" t="s">
        <v>32</v>
      </c>
      <c r="E5" t="s">
        <v>27</v>
      </c>
      <c r="F5" t="s">
        <v>28</v>
      </c>
      <c r="G5">
        <v>3</v>
      </c>
      <c r="H5">
        <v>1</v>
      </c>
      <c r="I5" t="s">
        <v>29</v>
      </c>
      <c r="J5">
        <v>152537</v>
      </c>
      <c r="K5">
        <v>46559</v>
      </c>
      <c r="L5">
        <v>593217</v>
      </c>
      <c r="M5">
        <v>12576</v>
      </c>
      <c r="N5">
        <v>52507224</v>
      </c>
      <c r="O5" t="s">
        <v>30</v>
      </c>
      <c r="P5">
        <v>162902</v>
      </c>
      <c r="Q5" t="s">
        <v>30</v>
      </c>
      <c r="R5" t="s">
        <v>30</v>
      </c>
      <c r="S5">
        <v>116008365</v>
      </c>
      <c r="T5">
        <v>57978495</v>
      </c>
    </row>
    <row r="6" spans="1:20" x14ac:dyDescent="0.2">
      <c r="A6" s="1">
        <v>43594</v>
      </c>
      <c r="B6" s="2">
        <v>0.47159722222222222</v>
      </c>
      <c r="C6" t="s">
        <v>33</v>
      </c>
      <c r="D6" t="s">
        <v>34</v>
      </c>
      <c r="E6" t="s">
        <v>27</v>
      </c>
      <c r="F6" t="s">
        <v>28</v>
      </c>
      <c r="G6">
        <v>4</v>
      </c>
      <c r="H6">
        <v>1</v>
      </c>
      <c r="I6" t="s">
        <v>29</v>
      </c>
      <c r="J6">
        <v>66570316</v>
      </c>
      <c r="K6" t="s">
        <v>30</v>
      </c>
      <c r="L6">
        <v>40280647</v>
      </c>
      <c r="M6">
        <v>18408497</v>
      </c>
      <c r="N6" t="s">
        <v>30</v>
      </c>
      <c r="O6" t="s">
        <v>30</v>
      </c>
      <c r="P6">
        <v>46645910</v>
      </c>
      <c r="Q6" t="s">
        <v>30</v>
      </c>
      <c r="R6" t="s">
        <v>30</v>
      </c>
      <c r="S6">
        <v>42452009</v>
      </c>
      <c r="T6">
        <v>21303890</v>
      </c>
    </row>
    <row r="7" spans="1:20" x14ac:dyDescent="0.2">
      <c r="A7" s="1">
        <v>43594</v>
      </c>
      <c r="B7" s="2">
        <v>0.4800462962962963</v>
      </c>
      <c r="C7" t="s">
        <v>35</v>
      </c>
      <c r="D7" t="s">
        <v>36</v>
      </c>
      <c r="E7" t="s">
        <v>27</v>
      </c>
      <c r="F7" t="s">
        <v>28</v>
      </c>
      <c r="G7">
        <v>5</v>
      </c>
      <c r="H7">
        <v>1</v>
      </c>
      <c r="I7" t="s">
        <v>29</v>
      </c>
      <c r="J7">
        <v>47063677</v>
      </c>
      <c r="K7">
        <v>20903345</v>
      </c>
      <c r="L7">
        <v>9560295</v>
      </c>
      <c r="M7" t="s">
        <v>30</v>
      </c>
      <c r="N7">
        <v>17467268</v>
      </c>
      <c r="O7">
        <v>15718807</v>
      </c>
      <c r="P7">
        <v>18650060</v>
      </c>
      <c r="Q7">
        <v>16830168</v>
      </c>
      <c r="R7">
        <v>22164222</v>
      </c>
      <c r="S7">
        <v>10474374</v>
      </c>
      <c r="T7" t="s">
        <v>30</v>
      </c>
    </row>
    <row r="8" spans="1:20" x14ac:dyDescent="0.2">
      <c r="A8" s="1">
        <v>43594</v>
      </c>
      <c r="B8" s="2">
        <v>0.48914351851851851</v>
      </c>
      <c r="C8" t="s">
        <v>37</v>
      </c>
      <c r="D8" t="s">
        <v>38</v>
      </c>
      <c r="E8" t="s">
        <v>27</v>
      </c>
      <c r="F8" t="s">
        <v>28</v>
      </c>
      <c r="G8">
        <v>6</v>
      </c>
      <c r="H8">
        <v>1</v>
      </c>
      <c r="I8" t="s">
        <v>29</v>
      </c>
      <c r="J8">
        <v>32376053</v>
      </c>
      <c r="K8">
        <v>9337064</v>
      </c>
      <c r="L8">
        <v>4292156</v>
      </c>
      <c r="M8" t="s">
        <v>30</v>
      </c>
      <c r="N8">
        <v>7511472</v>
      </c>
      <c r="O8">
        <v>6972602</v>
      </c>
      <c r="P8">
        <v>8326739</v>
      </c>
      <c r="Q8">
        <v>7577862</v>
      </c>
      <c r="R8">
        <v>10819388</v>
      </c>
      <c r="S8">
        <v>7084313</v>
      </c>
      <c r="T8" t="s">
        <v>30</v>
      </c>
    </row>
    <row r="9" spans="1:20" x14ac:dyDescent="0.2">
      <c r="A9" s="1">
        <v>43594</v>
      </c>
      <c r="B9" s="2">
        <v>0.49828703703703708</v>
      </c>
      <c r="C9" t="s">
        <v>39</v>
      </c>
      <c r="D9" t="s">
        <v>40</v>
      </c>
      <c r="E9" t="s">
        <v>27</v>
      </c>
      <c r="F9" t="s">
        <v>28</v>
      </c>
      <c r="G9">
        <v>7</v>
      </c>
      <c r="H9">
        <v>1</v>
      </c>
      <c r="I9" t="s">
        <v>29</v>
      </c>
      <c r="J9">
        <v>33352005</v>
      </c>
      <c r="K9">
        <v>5828690</v>
      </c>
      <c r="L9">
        <v>2697665</v>
      </c>
      <c r="M9" t="s">
        <v>30</v>
      </c>
      <c r="N9">
        <v>4719843</v>
      </c>
      <c r="O9">
        <v>4291871</v>
      </c>
      <c r="P9">
        <v>5095388</v>
      </c>
      <c r="Q9">
        <v>4510818</v>
      </c>
      <c r="R9">
        <v>6607148</v>
      </c>
      <c r="S9">
        <v>2958834</v>
      </c>
      <c r="T9" t="s">
        <v>30</v>
      </c>
    </row>
    <row r="10" spans="1:20" x14ac:dyDescent="0.2">
      <c r="A10" s="1">
        <v>43594</v>
      </c>
      <c r="B10" s="2">
        <v>0.53732638888888895</v>
      </c>
      <c r="C10" t="s">
        <v>25</v>
      </c>
      <c r="D10" t="s">
        <v>41</v>
      </c>
      <c r="E10" t="s">
        <v>27</v>
      </c>
      <c r="F10" t="s">
        <v>28</v>
      </c>
      <c r="G10">
        <v>2</v>
      </c>
      <c r="H10">
        <v>1</v>
      </c>
      <c r="I10" t="s">
        <v>29</v>
      </c>
      <c r="J10" t="s">
        <v>30</v>
      </c>
      <c r="K10">
        <v>21464</v>
      </c>
      <c r="L10">
        <v>13175</v>
      </c>
      <c r="M10" t="s">
        <v>30</v>
      </c>
      <c r="N10">
        <v>25638</v>
      </c>
      <c r="O10" t="s">
        <v>30</v>
      </c>
      <c r="P10">
        <v>18211</v>
      </c>
      <c r="Q10" t="s">
        <v>30</v>
      </c>
      <c r="R10" t="s">
        <v>30</v>
      </c>
      <c r="S10" t="s">
        <v>30</v>
      </c>
      <c r="T10" t="s">
        <v>30</v>
      </c>
    </row>
    <row r="11" spans="1:20" x14ac:dyDescent="0.2">
      <c r="A11" s="1">
        <v>43594</v>
      </c>
      <c r="B11" s="2">
        <v>0.54646990740740742</v>
      </c>
      <c r="C11" t="s">
        <v>42</v>
      </c>
      <c r="D11" t="s">
        <v>43</v>
      </c>
      <c r="E11" t="s">
        <v>27</v>
      </c>
      <c r="F11" t="s">
        <v>28</v>
      </c>
      <c r="G11">
        <v>11</v>
      </c>
      <c r="H11">
        <v>1</v>
      </c>
      <c r="I11" t="s">
        <v>29</v>
      </c>
      <c r="J11">
        <v>27113976</v>
      </c>
      <c r="K11">
        <v>2477158</v>
      </c>
      <c r="L11">
        <v>75871</v>
      </c>
      <c r="M11">
        <v>40135</v>
      </c>
      <c r="N11">
        <v>932132</v>
      </c>
      <c r="O11">
        <v>4688897</v>
      </c>
      <c r="P11">
        <v>5421228</v>
      </c>
      <c r="Q11">
        <v>3485338</v>
      </c>
      <c r="R11">
        <v>239085</v>
      </c>
      <c r="S11">
        <v>99076</v>
      </c>
      <c r="T11">
        <v>70351</v>
      </c>
    </row>
    <row r="12" spans="1:20" x14ac:dyDescent="0.2">
      <c r="A12" s="1">
        <v>43594</v>
      </c>
      <c r="B12" s="2">
        <v>0.55564814814814811</v>
      </c>
      <c r="C12" t="s">
        <v>44</v>
      </c>
      <c r="D12" t="s">
        <v>45</v>
      </c>
      <c r="E12" t="s">
        <v>27</v>
      </c>
      <c r="F12" t="s">
        <v>28</v>
      </c>
      <c r="G12">
        <v>12</v>
      </c>
      <c r="H12">
        <v>1</v>
      </c>
      <c r="I12" t="s">
        <v>29</v>
      </c>
      <c r="J12">
        <v>46080160</v>
      </c>
      <c r="K12">
        <v>4211919</v>
      </c>
      <c r="L12">
        <v>124022</v>
      </c>
      <c r="M12">
        <v>882822</v>
      </c>
      <c r="N12">
        <v>1474063</v>
      </c>
      <c r="O12">
        <v>7511618</v>
      </c>
      <c r="P12">
        <v>8765783</v>
      </c>
      <c r="Q12">
        <v>5731813</v>
      </c>
      <c r="R12">
        <v>617498</v>
      </c>
      <c r="S12">
        <v>99950</v>
      </c>
      <c r="T12">
        <v>103094</v>
      </c>
    </row>
    <row r="13" spans="1:20" x14ac:dyDescent="0.2">
      <c r="A13" s="1">
        <v>43594</v>
      </c>
      <c r="B13" s="2">
        <v>0.56481481481481477</v>
      </c>
      <c r="C13" t="s">
        <v>46</v>
      </c>
      <c r="D13" t="s">
        <v>47</v>
      </c>
      <c r="E13" t="s">
        <v>27</v>
      </c>
      <c r="F13" t="s">
        <v>28</v>
      </c>
      <c r="G13">
        <v>13</v>
      </c>
      <c r="H13">
        <v>1</v>
      </c>
      <c r="I13" t="s">
        <v>29</v>
      </c>
      <c r="J13">
        <v>56205424</v>
      </c>
      <c r="K13">
        <v>5135752</v>
      </c>
      <c r="L13">
        <v>144777</v>
      </c>
      <c r="M13">
        <v>895933</v>
      </c>
      <c r="N13">
        <v>1850586</v>
      </c>
      <c r="O13">
        <v>9640371</v>
      </c>
      <c r="P13">
        <v>10721289</v>
      </c>
      <c r="Q13">
        <v>6936533</v>
      </c>
      <c r="R13">
        <v>473451</v>
      </c>
      <c r="S13">
        <v>108435</v>
      </c>
      <c r="T13">
        <v>130197</v>
      </c>
    </row>
    <row r="14" spans="1:20" x14ac:dyDescent="0.2">
      <c r="A14" s="1">
        <v>43594</v>
      </c>
      <c r="B14" s="2">
        <v>0.57398148148148154</v>
      </c>
      <c r="C14" t="s">
        <v>48</v>
      </c>
      <c r="D14" t="s">
        <v>49</v>
      </c>
      <c r="E14" t="s">
        <v>27</v>
      </c>
      <c r="F14" t="s">
        <v>28</v>
      </c>
      <c r="G14">
        <v>14</v>
      </c>
      <c r="H14">
        <v>1</v>
      </c>
      <c r="I14" t="s">
        <v>29</v>
      </c>
      <c r="J14">
        <v>38653125</v>
      </c>
      <c r="K14">
        <v>14970947</v>
      </c>
      <c r="L14">
        <v>613974</v>
      </c>
      <c r="M14">
        <v>897278</v>
      </c>
      <c r="N14">
        <v>6736409</v>
      </c>
      <c r="O14">
        <v>42846144</v>
      </c>
      <c r="P14">
        <v>26288165</v>
      </c>
      <c r="Q14">
        <v>5062148</v>
      </c>
      <c r="R14">
        <v>527295</v>
      </c>
      <c r="S14">
        <v>331567</v>
      </c>
      <c r="T14">
        <v>718042</v>
      </c>
    </row>
    <row r="15" spans="1:20" x14ac:dyDescent="0.2">
      <c r="A15" s="1">
        <v>43594</v>
      </c>
      <c r="B15" s="2">
        <v>0.58313657407407404</v>
      </c>
      <c r="C15" t="s">
        <v>50</v>
      </c>
      <c r="D15" t="s">
        <v>51</v>
      </c>
      <c r="E15" t="s">
        <v>27</v>
      </c>
      <c r="F15" t="s">
        <v>28</v>
      </c>
      <c r="G15">
        <v>15</v>
      </c>
      <c r="H15">
        <v>1</v>
      </c>
      <c r="I15" t="s">
        <v>29</v>
      </c>
      <c r="J15">
        <v>39372944</v>
      </c>
      <c r="K15">
        <v>6074844</v>
      </c>
      <c r="L15">
        <v>169196</v>
      </c>
      <c r="M15">
        <v>786623</v>
      </c>
      <c r="N15">
        <v>4107781</v>
      </c>
      <c r="O15">
        <v>22204491</v>
      </c>
      <c r="P15">
        <v>17207148</v>
      </c>
      <c r="Q15">
        <v>3840212</v>
      </c>
      <c r="R15">
        <v>623986</v>
      </c>
      <c r="S15">
        <v>224471</v>
      </c>
      <c r="T15">
        <v>552745</v>
      </c>
    </row>
    <row r="16" spans="1:20" x14ac:dyDescent="0.2">
      <c r="A16" s="1">
        <v>43594</v>
      </c>
      <c r="B16" s="2">
        <v>0.59226851851851847</v>
      </c>
      <c r="C16" t="s">
        <v>52</v>
      </c>
      <c r="D16" t="s">
        <v>53</v>
      </c>
      <c r="E16" t="s">
        <v>27</v>
      </c>
      <c r="F16" t="s">
        <v>28</v>
      </c>
      <c r="G16">
        <v>16</v>
      </c>
      <c r="H16">
        <v>1</v>
      </c>
      <c r="I16" t="s">
        <v>29</v>
      </c>
      <c r="J16">
        <v>49990901</v>
      </c>
      <c r="K16">
        <v>9186812</v>
      </c>
      <c r="L16">
        <v>502976</v>
      </c>
      <c r="M16">
        <v>711405</v>
      </c>
      <c r="N16">
        <v>5176876</v>
      </c>
      <c r="O16">
        <v>28618777</v>
      </c>
      <c r="P16">
        <v>19882598</v>
      </c>
      <c r="Q16">
        <v>4212755</v>
      </c>
      <c r="R16">
        <v>641611</v>
      </c>
      <c r="S16">
        <v>262647</v>
      </c>
      <c r="T16">
        <v>643851</v>
      </c>
    </row>
    <row r="17" spans="1:20" x14ac:dyDescent="0.2">
      <c r="A17" s="1">
        <v>43594</v>
      </c>
      <c r="B17" s="2">
        <v>0.60143518518518524</v>
      </c>
      <c r="C17" t="s">
        <v>54</v>
      </c>
      <c r="D17" t="s">
        <v>55</v>
      </c>
      <c r="E17" t="s">
        <v>27</v>
      </c>
      <c r="F17" t="s">
        <v>28</v>
      </c>
      <c r="G17">
        <v>17</v>
      </c>
      <c r="H17">
        <v>1</v>
      </c>
      <c r="I17" t="s">
        <v>29</v>
      </c>
      <c r="J17">
        <v>53215460</v>
      </c>
      <c r="K17">
        <v>9336428</v>
      </c>
      <c r="L17">
        <v>333402</v>
      </c>
      <c r="M17">
        <v>1174804</v>
      </c>
      <c r="N17">
        <v>5051031</v>
      </c>
      <c r="O17">
        <v>30320405</v>
      </c>
      <c r="P17">
        <v>27340133</v>
      </c>
      <c r="Q17">
        <v>5442139</v>
      </c>
      <c r="R17">
        <v>454250</v>
      </c>
      <c r="S17">
        <v>235106</v>
      </c>
      <c r="T17">
        <v>574649</v>
      </c>
    </row>
    <row r="18" spans="1:20" x14ac:dyDescent="0.2">
      <c r="A18" s="1">
        <v>43594</v>
      </c>
      <c r="B18" s="2">
        <v>0.61059027777777775</v>
      </c>
      <c r="C18" t="s">
        <v>56</v>
      </c>
      <c r="D18" t="s">
        <v>57</v>
      </c>
      <c r="E18" t="s">
        <v>27</v>
      </c>
      <c r="F18" t="s">
        <v>28</v>
      </c>
      <c r="G18">
        <v>18</v>
      </c>
      <c r="H18">
        <v>1</v>
      </c>
      <c r="I18" t="s">
        <v>29</v>
      </c>
      <c r="J18">
        <v>53814365</v>
      </c>
      <c r="K18">
        <v>8488015</v>
      </c>
      <c r="L18">
        <v>225915</v>
      </c>
      <c r="M18">
        <v>1086289</v>
      </c>
      <c r="N18">
        <v>4686249</v>
      </c>
      <c r="O18">
        <v>30382953</v>
      </c>
      <c r="P18">
        <v>24706313</v>
      </c>
      <c r="Q18">
        <v>5021188</v>
      </c>
      <c r="R18">
        <v>621449</v>
      </c>
      <c r="S18">
        <v>220296</v>
      </c>
      <c r="T18">
        <v>897348</v>
      </c>
    </row>
    <row r="19" spans="1:20" x14ac:dyDescent="0.2">
      <c r="A19" s="1">
        <v>43594</v>
      </c>
      <c r="B19" s="2">
        <v>0.61973379629629632</v>
      </c>
      <c r="C19" t="s">
        <v>58</v>
      </c>
      <c r="D19" t="s">
        <v>59</v>
      </c>
      <c r="E19" t="s">
        <v>27</v>
      </c>
      <c r="F19" t="s">
        <v>28</v>
      </c>
      <c r="G19">
        <v>19</v>
      </c>
      <c r="H19">
        <v>1</v>
      </c>
      <c r="I19" t="s">
        <v>29</v>
      </c>
      <c r="J19">
        <v>52297883</v>
      </c>
      <c r="K19">
        <v>8297869</v>
      </c>
      <c r="L19">
        <v>206091</v>
      </c>
      <c r="M19">
        <v>1046857</v>
      </c>
      <c r="N19">
        <v>4670035</v>
      </c>
      <c r="O19">
        <v>30938588</v>
      </c>
      <c r="P19">
        <v>24882159</v>
      </c>
      <c r="Q19">
        <v>5278139</v>
      </c>
      <c r="R19">
        <v>649614</v>
      </c>
      <c r="S19">
        <v>270974</v>
      </c>
      <c r="T19">
        <v>982766</v>
      </c>
    </row>
    <row r="20" spans="1:20" x14ac:dyDescent="0.2">
      <c r="A20" s="1">
        <v>43594</v>
      </c>
      <c r="B20" s="2">
        <v>0.62887731481481479</v>
      </c>
      <c r="C20" t="s">
        <v>60</v>
      </c>
      <c r="D20" t="s">
        <v>61</v>
      </c>
      <c r="E20" t="s">
        <v>27</v>
      </c>
      <c r="F20" t="s">
        <v>28</v>
      </c>
      <c r="G20">
        <v>20</v>
      </c>
      <c r="H20">
        <v>1</v>
      </c>
      <c r="I20" t="s">
        <v>29</v>
      </c>
      <c r="J20">
        <v>62859796</v>
      </c>
      <c r="K20">
        <v>7889264</v>
      </c>
      <c r="L20">
        <v>175928</v>
      </c>
      <c r="M20">
        <v>1143213</v>
      </c>
      <c r="N20">
        <v>3388156</v>
      </c>
      <c r="O20">
        <v>28885945</v>
      </c>
      <c r="P20">
        <v>26509870</v>
      </c>
      <c r="Q20">
        <v>5009395</v>
      </c>
      <c r="R20">
        <v>871736</v>
      </c>
      <c r="S20">
        <v>433237</v>
      </c>
      <c r="T20">
        <v>1815457</v>
      </c>
    </row>
    <row r="21" spans="1:20" x14ac:dyDescent="0.2">
      <c r="A21" s="1">
        <v>43594</v>
      </c>
      <c r="B21" s="2">
        <v>0.63804398148148145</v>
      </c>
      <c r="C21" t="s">
        <v>62</v>
      </c>
      <c r="D21" t="s">
        <v>63</v>
      </c>
      <c r="E21" t="s">
        <v>27</v>
      </c>
      <c r="F21" t="s">
        <v>28</v>
      </c>
      <c r="G21">
        <v>21</v>
      </c>
      <c r="H21">
        <v>1</v>
      </c>
      <c r="I21" t="s">
        <v>29</v>
      </c>
      <c r="J21">
        <v>31379629</v>
      </c>
      <c r="K21">
        <v>4684649</v>
      </c>
      <c r="L21">
        <v>101062</v>
      </c>
      <c r="M21">
        <v>814436</v>
      </c>
      <c r="N21">
        <v>1867252</v>
      </c>
      <c r="O21">
        <v>16441615</v>
      </c>
      <c r="P21">
        <v>16389381</v>
      </c>
      <c r="Q21">
        <v>2968685</v>
      </c>
      <c r="R21">
        <v>547499</v>
      </c>
      <c r="S21">
        <v>170194</v>
      </c>
      <c r="T21">
        <v>607293</v>
      </c>
    </row>
    <row r="22" spans="1:20" x14ac:dyDescent="0.2">
      <c r="A22" s="1">
        <v>43594</v>
      </c>
      <c r="B22" s="2">
        <v>0.64724537037037033</v>
      </c>
      <c r="C22" t="s">
        <v>64</v>
      </c>
      <c r="D22" t="s">
        <v>65</v>
      </c>
      <c r="E22" t="s">
        <v>27</v>
      </c>
      <c r="F22" t="s">
        <v>28</v>
      </c>
      <c r="G22">
        <v>42</v>
      </c>
      <c r="H22">
        <v>1</v>
      </c>
      <c r="I22" t="s">
        <v>29</v>
      </c>
      <c r="J22">
        <v>35856447</v>
      </c>
      <c r="K22">
        <v>3751611</v>
      </c>
      <c r="L22">
        <v>162159</v>
      </c>
      <c r="M22">
        <v>674017</v>
      </c>
      <c r="N22">
        <v>1411043</v>
      </c>
      <c r="O22">
        <v>6456823</v>
      </c>
      <c r="P22">
        <v>7179301</v>
      </c>
      <c r="Q22">
        <v>4578579</v>
      </c>
      <c r="R22">
        <v>565166</v>
      </c>
      <c r="S22">
        <v>325395</v>
      </c>
      <c r="T22">
        <v>157367</v>
      </c>
    </row>
    <row r="23" spans="1:20" x14ac:dyDescent="0.2">
      <c r="A23" s="1">
        <v>43594</v>
      </c>
      <c r="B23" s="2">
        <v>0.6564120370370371</v>
      </c>
      <c r="C23" t="s">
        <v>66</v>
      </c>
      <c r="D23" t="s">
        <v>67</v>
      </c>
      <c r="E23" t="s">
        <v>27</v>
      </c>
      <c r="F23" t="s">
        <v>28</v>
      </c>
      <c r="G23">
        <v>43</v>
      </c>
      <c r="H23">
        <v>1</v>
      </c>
      <c r="I23" t="s">
        <v>29</v>
      </c>
      <c r="J23">
        <v>32851005</v>
      </c>
      <c r="K23">
        <v>3490025</v>
      </c>
      <c r="L23">
        <v>171674</v>
      </c>
      <c r="M23">
        <v>690491</v>
      </c>
      <c r="N23">
        <v>1295565</v>
      </c>
      <c r="O23">
        <v>5817649</v>
      </c>
      <c r="P23">
        <v>6438455</v>
      </c>
      <c r="Q23">
        <v>4066242</v>
      </c>
      <c r="R23">
        <v>459002</v>
      </c>
      <c r="S23">
        <v>34039</v>
      </c>
      <c r="T23">
        <v>396069</v>
      </c>
    </row>
    <row r="24" spans="1:20" x14ac:dyDescent="0.2">
      <c r="A24" s="1">
        <v>43594</v>
      </c>
      <c r="B24" s="2">
        <v>0.66560185185185183</v>
      </c>
      <c r="C24" t="s">
        <v>68</v>
      </c>
      <c r="D24" t="s">
        <v>69</v>
      </c>
      <c r="E24" t="s">
        <v>27</v>
      </c>
      <c r="F24" t="s">
        <v>28</v>
      </c>
      <c r="G24">
        <v>22</v>
      </c>
      <c r="H24">
        <v>1</v>
      </c>
      <c r="I24" t="s">
        <v>29</v>
      </c>
      <c r="J24">
        <v>57023132</v>
      </c>
      <c r="K24">
        <v>6363105</v>
      </c>
      <c r="L24">
        <v>135843</v>
      </c>
      <c r="M24">
        <v>1042347</v>
      </c>
      <c r="N24">
        <v>2734030</v>
      </c>
      <c r="O24">
        <v>22820917</v>
      </c>
      <c r="P24">
        <v>20522132</v>
      </c>
      <c r="Q24">
        <v>3734187</v>
      </c>
      <c r="R24">
        <v>603415</v>
      </c>
      <c r="S24">
        <v>212975</v>
      </c>
      <c r="T24">
        <v>536979</v>
      </c>
    </row>
    <row r="25" spans="1:20" x14ac:dyDescent="0.2">
      <c r="A25" s="1">
        <v>43594</v>
      </c>
      <c r="B25" s="2">
        <v>0.67476851851851849</v>
      </c>
      <c r="C25" t="s">
        <v>70</v>
      </c>
      <c r="D25" t="s">
        <v>71</v>
      </c>
      <c r="E25" t="s">
        <v>27</v>
      </c>
      <c r="F25" t="s">
        <v>28</v>
      </c>
      <c r="G25">
        <v>23</v>
      </c>
      <c r="H25">
        <v>1</v>
      </c>
      <c r="I25" t="s">
        <v>29</v>
      </c>
      <c r="J25">
        <v>49855974</v>
      </c>
      <c r="K25">
        <v>92331136</v>
      </c>
      <c r="L25">
        <v>2386388</v>
      </c>
      <c r="M25">
        <v>1291932</v>
      </c>
      <c r="N25">
        <v>41702523</v>
      </c>
      <c r="O25">
        <v>223579793</v>
      </c>
      <c r="P25">
        <v>49622594</v>
      </c>
      <c r="Q25">
        <v>7557027</v>
      </c>
      <c r="R25">
        <v>1779196</v>
      </c>
      <c r="S25">
        <v>1985071</v>
      </c>
      <c r="T25">
        <v>2151850</v>
      </c>
    </row>
    <row r="26" spans="1:20" x14ac:dyDescent="0.2">
      <c r="A26" s="1">
        <v>43594</v>
      </c>
      <c r="B26" s="2">
        <v>0.68393518518518526</v>
      </c>
      <c r="C26" t="s">
        <v>72</v>
      </c>
      <c r="D26" t="s">
        <v>73</v>
      </c>
      <c r="E26" t="s">
        <v>27</v>
      </c>
      <c r="F26" t="s">
        <v>28</v>
      </c>
      <c r="G26">
        <v>24</v>
      </c>
      <c r="H26">
        <v>1</v>
      </c>
      <c r="I26" t="s">
        <v>29</v>
      </c>
      <c r="J26">
        <v>43755569</v>
      </c>
      <c r="K26">
        <v>52479408</v>
      </c>
      <c r="L26">
        <v>1477397</v>
      </c>
      <c r="M26">
        <v>877766</v>
      </c>
      <c r="N26">
        <v>27292069</v>
      </c>
      <c r="O26">
        <v>129508209</v>
      </c>
      <c r="P26">
        <v>35059253</v>
      </c>
      <c r="Q26">
        <v>4600645</v>
      </c>
      <c r="R26">
        <v>1124044</v>
      </c>
      <c r="S26">
        <v>1246342</v>
      </c>
      <c r="T26">
        <v>1660839</v>
      </c>
    </row>
    <row r="27" spans="1:20" x14ac:dyDescent="0.2">
      <c r="A27" s="1">
        <v>43594</v>
      </c>
      <c r="B27" s="2">
        <v>0.6931018518518518</v>
      </c>
      <c r="C27" t="s">
        <v>74</v>
      </c>
      <c r="D27" t="s">
        <v>75</v>
      </c>
      <c r="E27" t="s">
        <v>27</v>
      </c>
      <c r="F27" t="s">
        <v>28</v>
      </c>
      <c r="G27">
        <v>25</v>
      </c>
      <c r="H27">
        <v>1</v>
      </c>
      <c r="I27" t="s">
        <v>29</v>
      </c>
      <c r="J27">
        <v>51451283</v>
      </c>
      <c r="K27">
        <v>69451583</v>
      </c>
      <c r="L27">
        <v>1727900</v>
      </c>
      <c r="M27">
        <v>1010318</v>
      </c>
      <c r="N27">
        <v>35608770</v>
      </c>
      <c r="O27">
        <v>169512149</v>
      </c>
      <c r="P27">
        <v>42537938</v>
      </c>
      <c r="Q27">
        <v>6214536</v>
      </c>
      <c r="R27">
        <v>1481814</v>
      </c>
      <c r="S27">
        <v>1612726</v>
      </c>
      <c r="T27">
        <v>2170673</v>
      </c>
    </row>
    <row r="28" spans="1:20" x14ac:dyDescent="0.2">
      <c r="A28" s="1">
        <v>43594</v>
      </c>
      <c r="B28" s="2">
        <v>0.70225694444444453</v>
      </c>
      <c r="C28" t="s">
        <v>76</v>
      </c>
      <c r="D28" t="s">
        <v>77</v>
      </c>
      <c r="E28" t="s">
        <v>27</v>
      </c>
      <c r="F28" t="s">
        <v>28</v>
      </c>
      <c r="G28">
        <v>26</v>
      </c>
      <c r="H28">
        <v>1</v>
      </c>
      <c r="I28" t="s">
        <v>29</v>
      </c>
      <c r="J28">
        <v>54703862</v>
      </c>
      <c r="K28">
        <v>5510978</v>
      </c>
      <c r="L28">
        <v>268139</v>
      </c>
      <c r="M28">
        <v>823322</v>
      </c>
      <c r="N28">
        <v>1915609</v>
      </c>
      <c r="O28">
        <v>18600796</v>
      </c>
      <c r="P28">
        <v>3705882</v>
      </c>
      <c r="Q28">
        <v>1770503</v>
      </c>
      <c r="R28">
        <v>560501</v>
      </c>
      <c r="S28">
        <v>198273</v>
      </c>
      <c r="T28">
        <v>484466</v>
      </c>
    </row>
    <row r="29" spans="1:20" x14ac:dyDescent="0.2">
      <c r="A29" s="1">
        <v>43594</v>
      </c>
      <c r="B29" s="2">
        <v>0.71142361111111108</v>
      </c>
      <c r="C29" t="s">
        <v>78</v>
      </c>
      <c r="D29" t="s">
        <v>79</v>
      </c>
      <c r="E29" t="s">
        <v>27</v>
      </c>
      <c r="F29" t="s">
        <v>28</v>
      </c>
      <c r="G29">
        <v>27</v>
      </c>
      <c r="H29">
        <v>1</v>
      </c>
      <c r="I29" t="s">
        <v>29</v>
      </c>
      <c r="J29">
        <v>57993380</v>
      </c>
      <c r="K29">
        <v>6736006</v>
      </c>
      <c r="L29">
        <v>307580</v>
      </c>
      <c r="M29">
        <v>838655</v>
      </c>
      <c r="N29">
        <v>2220277</v>
      </c>
      <c r="O29">
        <v>24896586</v>
      </c>
      <c r="P29">
        <v>5130049</v>
      </c>
      <c r="Q29">
        <v>2436087</v>
      </c>
      <c r="R29">
        <v>594594</v>
      </c>
      <c r="S29">
        <v>246665</v>
      </c>
      <c r="T29">
        <v>381641</v>
      </c>
    </row>
    <row r="30" spans="1:20" x14ac:dyDescent="0.2">
      <c r="A30" s="1">
        <v>43594</v>
      </c>
      <c r="B30" s="2">
        <v>0.7205787037037038</v>
      </c>
      <c r="C30" t="s">
        <v>80</v>
      </c>
      <c r="D30" t="s">
        <v>81</v>
      </c>
      <c r="E30" t="s">
        <v>27</v>
      </c>
      <c r="F30" t="s">
        <v>28</v>
      </c>
      <c r="G30">
        <v>28</v>
      </c>
      <c r="H30">
        <v>1</v>
      </c>
      <c r="I30" t="s">
        <v>29</v>
      </c>
      <c r="J30">
        <v>53292457</v>
      </c>
      <c r="K30">
        <v>6473165</v>
      </c>
      <c r="L30">
        <v>255731</v>
      </c>
      <c r="M30">
        <v>1057859</v>
      </c>
      <c r="N30">
        <v>2128962</v>
      </c>
      <c r="O30">
        <v>23840736</v>
      </c>
      <c r="P30">
        <v>4910887</v>
      </c>
      <c r="Q30">
        <v>2328494</v>
      </c>
      <c r="R30">
        <v>619955</v>
      </c>
      <c r="S30">
        <v>189056</v>
      </c>
      <c r="T30">
        <v>134298</v>
      </c>
    </row>
    <row r="31" spans="1:20" x14ac:dyDescent="0.2">
      <c r="A31" s="1">
        <v>43594</v>
      </c>
      <c r="B31" s="2">
        <v>0.72972222222222216</v>
      </c>
      <c r="C31" t="s">
        <v>82</v>
      </c>
      <c r="D31" t="s">
        <v>83</v>
      </c>
      <c r="E31" t="s">
        <v>27</v>
      </c>
      <c r="F31" t="s">
        <v>28</v>
      </c>
      <c r="G31">
        <v>29</v>
      </c>
      <c r="H31">
        <v>1</v>
      </c>
      <c r="I31" t="s">
        <v>29</v>
      </c>
      <c r="J31">
        <v>53291976</v>
      </c>
      <c r="K31">
        <v>11273950</v>
      </c>
      <c r="L31">
        <v>117418</v>
      </c>
      <c r="M31">
        <v>1053827</v>
      </c>
      <c r="N31">
        <v>9843765</v>
      </c>
      <c r="O31">
        <v>34289785</v>
      </c>
      <c r="P31">
        <v>8645361</v>
      </c>
      <c r="Q31">
        <v>3691378</v>
      </c>
      <c r="R31">
        <v>843282</v>
      </c>
      <c r="S31">
        <v>476720</v>
      </c>
      <c r="T31">
        <v>827702</v>
      </c>
    </row>
    <row r="32" spans="1:20" x14ac:dyDescent="0.2">
      <c r="A32" s="1">
        <v>43594</v>
      </c>
      <c r="B32" s="2">
        <v>0.73934027777777767</v>
      </c>
      <c r="C32" t="s">
        <v>84</v>
      </c>
      <c r="D32" t="s">
        <v>85</v>
      </c>
      <c r="E32" t="s">
        <v>27</v>
      </c>
      <c r="F32" t="s">
        <v>28</v>
      </c>
      <c r="G32">
        <v>44</v>
      </c>
      <c r="H32">
        <v>1</v>
      </c>
      <c r="I32" t="s">
        <v>29</v>
      </c>
      <c r="J32">
        <v>58316931</v>
      </c>
      <c r="K32">
        <v>61047263</v>
      </c>
      <c r="L32">
        <v>1488051</v>
      </c>
      <c r="M32">
        <v>598864</v>
      </c>
      <c r="N32">
        <v>29289133</v>
      </c>
      <c r="O32">
        <v>146946973</v>
      </c>
      <c r="P32">
        <v>30747110</v>
      </c>
      <c r="Q32">
        <v>4497177</v>
      </c>
      <c r="R32">
        <v>1474478</v>
      </c>
      <c r="S32">
        <v>1489822</v>
      </c>
      <c r="T32">
        <v>1811340</v>
      </c>
    </row>
    <row r="33" spans="1:20" x14ac:dyDescent="0.2">
      <c r="A33" s="1">
        <v>43594</v>
      </c>
      <c r="B33" s="2">
        <v>0.74849537037037039</v>
      </c>
      <c r="C33" t="s">
        <v>86</v>
      </c>
      <c r="D33" t="s">
        <v>87</v>
      </c>
      <c r="E33" t="s">
        <v>27</v>
      </c>
      <c r="F33" t="s">
        <v>28</v>
      </c>
      <c r="G33">
        <v>30</v>
      </c>
      <c r="H33">
        <v>1</v>
      </c>
      <c r="I33" t="s">
        <v>29</v>
      </c>
      <c r="J33">
        <v>53219203</v>
      </c>
      <c r="K33">
        <v>11104752</v>
      </c>
      <c r="L33">
        <v>150345</v>
      </c>
      <c r="M33">
        <v>1054845</v>
      </c>
      <c r="N33">
        <v>9561480</v>
      </c>
      <c r="O33">
        <v>33751260</v>
      </c>
      <c r="P33">
        <v>8662304</v>
      </c>
      <c r="Q33">
        <v>3650968</v>
      </c>
      <c r="R33">
        <v>810380</v>
      </c>
      <c r="S33">
        <v>516571</v>
      </c>
      <c r="T33">
        <v>1554240</v>
      </c>
    </row>
    <row r="34" spans="1:20" x14ac:dyDescent="0.2">
      <c r="A34" s="1">
        <v>43594</v>
      </c>
      <c r="B34" s="2">
        <v>0.75767361111111109</v>
      </c>
      <c r="C34" t="s">
        <v>88</v>
      </c>
      <c r="D34" t="s">
        <v>89</v>
      </c>
      <c r="E34" t="s">
        <v>27</v>
      </c>
      <c r="F34" t="s">
        <v>28</v>
      </c>
      <c r="G34">
        <v>31</v>
      </c>
      <c r="H34">
        <v>1</v>
      </c>
      <c r="I34" t="s">
        <v>29</v>
      </c>
      <c r="J34">
        <v>59461655</v>
      </c>
      <c r="K34">
        <v>11622022</v>
      </c>
      <c r="L34">
        <v>146587</v>
      </c>
      <c r="M34">
        <v>1142188</v>
      </c>
      <c r="N34">
        <v>10706376</v>
      </c>
      <c r="O34">
        <v>34675888</v>
      </c>
      <c r="P34">
        <v>9337727</v>
      </c>
      <c r="Q34">
        <v>3805984</v>
      </c>
      <c r="R34">
        <v>833126</v>
      </c>
      <c r="S34">
        <v>523148</v>
      </c>
      <c r="T34">
        <v>864813</v>
      </c>
    </row>
    <row r="35" spans="1:20" x14ac:dyDescent="0.2">
      <c r="A35" s="1">
        <v>43594</v>
      </c>
      <c r="B35" s="2">
        <v>0.76687500000000008</v>
      </c>
      <c r="C35" t="s">
        <v>90</v>
      </c>
      <c r="D35" t="s">
        <v>91</v>
      </c>
      <c r="E35" t="s">
        <v>27</v>
      </c>
      <c r="F35" t="s">
        <v>28</v>
      </c>
      <c r="G35">
        <v>32</v>
      </c>
      <c r="H35">
        <v>1</v>
      </c>
      <c r="I35" t="s">
        <v>29</v>
      </c>
      <c r="J35">
        <v>49715050</v>
      </c>
      <c r="K35">
        <v>9937596</v>
      </c>
      <c r="L35">
        <v>660798</v>
      </c>
      <c r="M35">
        <v>901807</v>
      </c>
      <c r="N35">
        <v>5812769</v>
      </c>
      <c r="O35">
        <v>35832756</v>
      </c>
      <c r="P35">
        <v>11623086</v>
      </c>
      <c r="Q35">
        <v>2653071</v>
      </c>
      <c r="R35">
        <v>584011</v>
      </c>
      <c r="S35">
        <v>373031</v>
      </c>
      <c r="T35">
        <v>647949</v>
      </c>
    </row>
    <row r="36" spans="1:20" x14ac:dyDescent="0.2">
      <c r="A36" s="1">
        <v>43594</v>
      </c>
      <c r="B36" s="2">
        <v>0.77604166666666663</v>
      </c>
      <c r="C36" t="s">
        <v>92</v>
      </c>
      <c r="D36" t="s">
        <v>93</v>
      </c>
      <c r="E36" t="s">
        <v>27</v>
      </c>
      <c r="F36" t="s">
        <v>28</v>
      </c>
      <c r="G36">
        <v>34</v>
      </c>
      <c r="H36">
        <v>1</v>
      </c>
      <c r="I36" t="s">
        <v>29</v>
      </c>
      <c r="J36">
        <v>45294630</v>
      </c>
      <c r="K36">
        <v>7964934</v>
      </c>
      <c r="L36">
        <v>550816</v>
      </c>
      <c r="M36">
        <v>988363</v>
      </c>
      <c r="N36">
        <v>4618497</v>
      </c>
      <c r="O36">
        <v>28568159</v>
      </c>
      <c r="P36">
        <v>9539638</v>
      </c>
      <c r="Q36">
        <v>2058983</v>
      </c>
      <c r="R36">
        <v>658759</v>
      </c>
      <c r="S36">
        <v>276181</v>
      </c>
      <c r="T36">
        <v>511314</v>
      </c>
    </row>
    <row r="37" spans="1:20" x14ac:dyDescent="0.2">
      <c r="A37" s="1">
        <v>43594</v>
      </c>
      <c r="B37" s="2">
        <v>0.78519675925925936</v>
      </c>
      <c r="C37" t="s">
        <v>94</v>
      </c>
      <c r="D37" t="s">
        <v>95</v>
      </c>
      <c r="E37" t="s">
        <v>27</v>
      </c>
      <c r="F37" t="s">
        <v>28</v>
      </c>
      <c r="G37">
        <v>35</v>
      </c>
      <c r="H37">
        <v>1</v>
      </c>
      <c r="I37" t="s">
        <v>29</v>
      </c>
      <c r="J37">
        <v>55390075</v>
      </c>
      <c r="K37">
        <v>9357058</v>
      </c>
      <c r="L37">
        <v>606586</v>
      </c>
      <c r="M37">
        <v>1131555</v>
      </c>
      <c r="N37">
        <v>6082562</v>
      </c>
      <c r="O37">
        <v>31352859</v>
      </c>
      <c r="P37">
        <v>10371632</v>
      </c>
      <c r="Q37">
        <v>2299988</v>
      </c>
      <c r="R37">
        <v>803109</v>
      </c>
      <c r="S37">
        <v>495529</v>
      </c>
      <c r="T37">
        <v>627383</v>
      </c>
    </row>
    <row r="38" spans="1:20" x14ac:dyDescent="0.2">
      <c r="A38" s="1">
        <v>43594</v>
      </c>
      <c r="B38" s="2">
        <v>0.79438657407407398</v>
      </c>
      <c r="C38" t="s">
        <v>96</v>
      </c>
      <c r="D38" t="s">
        <v>97</v>
      </c>
      <c r="E38" t="s">
        <v>27</v>
      </c>
      <c r="F38" t="s">
        <v>28</v>
      </c>
      <c r="G38">
        <v>36</v>
      </c>
      <c r="H38">
        <v>1</v>
      </c>
      <c r="I38" t="s">
        <v>29</v>
      </c>
      <c r="J38">
        <v>66745874</v>
      </c>
      <c r="K38">
        <v>1836279</v>
      </c>
      <c r="L38">
        <v>59520</v>
      </c>
      <c r="M38">
        <v>980621</v>
      </c>
      <c r="N38">
        <v>1178918</v>
      </c>
      <c r="O38">
        <v>260076</v>
      </c>
      <c r="P38">
        <v>129101</v>
      </c>
      <c r="Q38" t="s">
        <v>30</v>
      </c>
      <c r="R38" t="s">
        <v>30</v>
      </c>
      <c r="S38" t="s">
        <v>30</v>
      </c>
      <c r="T38" t="s">
        <v>30</v>
      </c>
    </row>
    <row r="39" spans="1:20" x14ac:dyDescent="0.2">
      <c r="A39" s="1">
        <v>43594</v>
      </c>
      <c r="B39" s="2">
        <v>0.80354166666666671</v>
      </c>
      <c r="C39" t="s">
        <v>98</v>
      </c>
      <c r="D39" t="s">
        <v>99</v>
      </c>
      <c r="E39" t="s">
        <v>27</v>
      </c>
      <c r="F39" t="s">
        <v>28</v>
      </c>
      <c r="G39">
        <v>37</v>
      </c>
      <c r="H39">
        <v>1</v>
      </c>
      <c r="I39" t="s">
        <v>29</v>
      </c>
      <c r="J39">
        <v>46708730</v>
      </c>
      <c r="K39">
        <v>1231111</v>
      </c>
      <c r="L39">
        <v>22690</v>
      </c>
      <c r="M39">
        <v>655214</v>
      </c>
      <c r="N39">
        <v>781156</v>
      </c>
      <c r="O39">
        <v>109426</v>
      </c>
      <c r="P39">
        <v>54033</v>
      </c>
      <c r="Q39" t="s">
        <v>30</v>
      </c>
      <c r="R39" t="s">
        <v>30</v>
      </c>
      <c r="S39" t="s">
        <v>30</v>
      </c>
      <c r="T39" t="s">
        <v>30</v>
      </c>
    </row>
    <row r="40" spans="1:20" x14ac:dyDescent="0.2">
      <c r="A40" s="1">
        <v>43594</v>
      </c>
      <c r="B40" s="2">
        <v>0.81269675925925933</v>
      </c>
      <c r="C40" t="s">
        <v>100</v>
      </c>
      <c r="D40" t="s">
        <v>101</v>
      </c>
      <c r="E40" t="s">
        <v>27</v>
      </c>
      <c r="F40" t="s">
        <v>28</v>
      </c>
      <c r="G40">
        <v>38</v>
      </c>
      <c r="H40">
        <v>1</v>
      </c>
      <c r="I40" t="s">
        <v>29</v>
      </c>
      <c r="J40">
        <v>59858958</v>
      </c>
      <c r="K40">
        <v>1598433</v>
      </c>
      <c r="L40">
        <v>43553</v>
      </c>
      <c r="M40">
        <v>837933</v>
      </c>
      <c r="N40">
        <v>972058</v>
      </c>
      <c r="O40">
        <v>104337</v>
      </c>
      <c r="P40">
        <v>48575</v>
      </c>
      <c r="Q40" t="s">
        <v>30</v>
      </c>
      <c r="R40" t="s">
        <v>30</v>
      </c>
      <c r="S40" t="s">
        <v>30</v>
      </c>
      <c r="T40" t="s">
        <v>30</v>
      </c>
    </row>
    <row r="41" spans="1:20" x14ac:dyDescent="0.2">
      <c r="A41" s="1">
        <v>43594</v>
      </c>
      <c r="B41" s="2">
        <v>0.82185185185185183</v>
      </c>
      <c r="C41" t="s">
        <v>102</v>
      </c>
      <c r="D41" t="s">
        <v>103</v>
      </c>
      <c r="E41" t="s">
        <v>27</v>
      </c>
      <c r="F41" t="s">
        <v>28</v>
      </c>
      <c r="G41">
        <v>39</v>
      </c>
      <c r="H41">
        <v>1</v>
      </c>
      <c r="I41" t="s">
        <v>29</v>
      </c>
      <c r="J41">
        <v>61606105</v>
      </c>
      <c r="K41">
        <v>1776775</v>
      </c>
      <c r="L41">
        <v>44054</v>
      </c>
      <c r="M41">
        <v>853908</v>
      </c>
      <c r="N41">
        <v>1046013</v>
      </c>
      <c r="O41">
        <v>62216</v>
      </c>
      <c r="P41">
        <v>28048</v>
      </c>
      <c r="Q41" t="s">
        <v>30</v>
      </c>
      <c r="R41" t="s">
        <v>30</v>
      </c>
      <c r="S41" t="s">
        <v>30</v>
      </c>
      <c r="T41" t="s">
        <v>30</v>
      </c>
    </row>
    <row r="42" spans="1:20" x14ac:dyDescent="0.2">
      <c r="A42" s="1">
        <v>43594</v>
      </c>
      <c r="B42" s="2">
        <v>0.83099537037037041</v>
      </c>
      <c r="C42" t="s">
        <v>104</v>
      </c>
      <c r="D42" t="s">
        <v>105</v>
      </c>
      <c r="E42" t="s">
        <v>27</v>
      </c>
      <c r="F42" t="s">
        <v>28</v>
      </c>
      <c r="G42">
        <v>40</v>
      </c>
      <c r="H42">
        <v>1</v>
      </c>
      <c r="I42" t="s">
        <v>29</v>
      </c>
      <c r="J42">
        <v>57103048</v>
      </c>
      <c r="K42">
        <v>1620591</v>
      </c>
      <c r="L42">
        <v>38736</v>
      </c>
      <c r="M42">
        <v>743876</v>
      </c>
      <c r="N42">
        <v>966354</v>
      </c>
      <c r="O42">
        <v>29899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 x14ac:dyDescent="0.2">
      <c r="A43" s="1">
        <v>43594</v>
      </c>
      <c r="B43" s="2">
        <v>0.8401967592592593</v>
      </c>
      <c r="C43" t="s">
        <v>106</v>
      </c>
      <c r="D43" t="s">
        <v>107</v>
      </c>
      <c r="E43" t="s">
        <v>27</v>
      </c>
      <c r="F43" t="s">
        <v>28</v>
      </c>
      <c r="G43">
        <v>41</v>
      </c>
      <c r="H43">
        <v>1</v>
      </c>
      <c r="I43" t="s">
        <v>29</v>
      </c>
      <c r="J43">
        <v>58701771</v>
      </c>
      <c r="K43">
        <v>1671927</v>
      </c>
      <c r="L43">
        <v>40579</v>
      </c>
      <c r="M43">
        <v>811199</v>
      </c>
      <c r="N43">
        <v>985985</v>
      </c>
      <c r="O43">
        <v>32388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</row>
    <row r="44" spans="1:20" x14ac:dyDescent="0.2">
      <c r="A44" s="1">
        <v>43594</v>
      </c>
      <c r="B44" s="2">
        <v>0.45480324074074074</v>
      </c>
      <c r="C44" t="s">
        <v>25</v>
      </c>
      <c r="D44" t="s">
        <v>26</v>
      </c>
      <c r="E44" t="s">
        <v>27</v>
      </c>
      <c r="F44" t="s">
        <v>28</v>
      </c>
      <c r="G44">
        <v>636685</v>
      </c>
      <c r="H44">
        <v>109094</v>
      </c>
      <c r="I44">
        <v>145688</v>
      </c>
      <c r="J44">
        <v>45616</v>
      </c>
      <c r="K44" t="s">
        <v>30</v>
      </c>
      <c r="L44">
        <v>432817</v>
      </c>
      <c r="M44" t="s">
        <v>30</v>
      </c>
      <c r="N44">
        <v>3131090</v>
      </c>
      <c r="O44">
        <v>435157</v>
      </c>
      <c r="P44">
        <v>587475</v>
      </c>
      <c r="Q44" t="s">
        <v>30</v>
      </c>
    </row>
    <row r="45" spans="1:20" x14ac:dyDescent="0.2">
      <c r="A45" s="1">
        <v>43594</v>
      </c>
      <c r="B45" s="2">
        <v>0.4632060185185185</v>
      </c>
      <c r="C45" t="s">
        <v>31</v>
      </c>
      <c r="D45" t="s">
        <v>32</v>
      </c>
      <c r="E45" t="s">
        <v>27</v>
      </c>
      <c r="F45" t="s">
        <v>28</v>
      </c>
      <c r="G45">
        <v>147482420</v>
      </c>
      <c r="H45">
        <v>113168106</v>
      </c>
      <c r="I45">
        <v>52507224</v>
      </c>
      <c r="J45">
        <v>135705</v>
      </c>
      <c r="K45">
        <v>103803521</v>
      </c>
      <c r="L45">
        <v>84945807</v>
      </c>
      <c r="M45">
        <v>101080549</v>
      </c>
      <c r="N45">
        <v>89128777</v>
      </c>
      <c r="O45">
        <v>116008365</v>
      </c>
      <c r="P45">
        <v>57978495</v>
      </c>
      <c r="Q45" t="s">
        <v>30</v>
      </c>
    </row>
    <row r="46" spans="1:20" x14ac:dyDescent="0.2">
      <c r="A46" s="1">
        <v>43594</v>
      </c>
      <c r="B46" s="2">
        <v>0.47159722222222222</v>
      </c>
      <c r="C46" t="s">
        <v>33</v>
      </c>
      <c r="D46" t="s">
        <v>34</v>
      </c>
      <c r="E46" t="s">
        <v>27</v>
      </c>
      <c r="F46" t="s">
        <v>28</v>
      </c>
      <c r="G46">
        <v>66570316</v>
      </c>
      <c r="H46">
        <v>40280647</v>
      </c>
      <c r="I46">
        <v>18408497</v>
      </c>
      <c r="J46" t="s">
        <v>30</v>
      </c>
      <c r="K46">
        <v>34393676</v>
      </c>
      <c r="L46">
        <v>30335848</v>
      </c>
      <c r="M46">
        <v>36199171</v>
      </c>
      <c r="N46">
        <v>32007080</v>
      </c>
      <c r="O46">
        <v>42452009</v>
      </c>
      <c r="P46">
        <v>21303890</v>
      </c>
      <c r="Q46" t="s">
        <v>30</v>
      </c>
    </row>
    <row r="47" spans="1:20" x14ac:dyDescent="0.2">
      <c r="A47" s="1">
        <v>43594</v>
      </c>
      <c r="B47" s="2">
        <v>0.4800462962962963</v>
      </c>
      <c r="C47" t="s">
        <v>35</v>
      </c>
      <c r="D47" t="s">
        <v>36</v>
      </c>
      <c r="E47" t="s">
        <v>27</v>
      </c>
      <c r="F47" t="s">
        <v>28</v>
      </c>
      <c r="G47">
        <v>47063677</v>
      </c>
      <c r="H47">
        <v>20903345</v>
      </c>
      <c r="I47">
        <v>9560295</v>
      </c>
      <c r="J47">
        <v>16266041</v>
      </c>
      <c r="K47">
        <v>17467268</v>
      </c>
      <c r="L47">
        <v>15718807</v>
      </c>
      <c r="M47">
        <v>18650060</v>
      </c>
      <c r="N47">
        <v>16830168</v>
      </c>
      <c r="O47">
        <v>22164222</v>
      </c>
      <c r="P47">
        <v>10474374</v>
      </c>
      <c r="Q47">
        <v>8526954</v>
      </c>
    </row>
    <row r="48" spans="1:20" x14ac:dyDescent="0.2">
      <c r="A48" s="1">
        <v>43594</v>
      </c>
      <c r="B48" s="2">
        <v>0.48914351851851851</v>
      </c>
      <c r="C48" t="s">
        <v>37</v>
      </c>
      <c r="D48" t="s">
        <v>38</v>
      </c>
      <c r="E48" t="s">
        <v>27</v>
      </c>
      <c r="F48" t="s">
        <v>28</v>
      </c>
      <c r="G48">
        <v>32376053</v>
      </c>
      <c r="H48">
        <v>9337064</v>
      </c>
      <c r="I48">
        <v>4292156</v>
      </c>
      <c r="J48">
        <v>36871</v>
      </c>
      <c r="K48">
        <v>7511472</v>
      </c>
      <c r="L48">
        <v>6972602</v>
      </c>
      <c r="M48">
        <v>8326739</v>
      </c>
      <c r="N48">
        <v>7577862</v>
      </c>
      <c r="O48">
        <v>10819388</v>
      </c>
      <c r="P48">
        <v>7084313</v>
      </c>
      <c r="Q48">
        <v>4478101</v>
      </c>
    </row>
    <row r="49" spans="1:17" x14ac:dyDescent="0.2">
      <c r="A49" s="1">
        <v>43594</v>
      </c>
      <c r="B49" s="2">
        <v>0.49828703703703708</v>
      </c>
      <c r="C49" t="s">
        <v>39</v>
      </c>
      <c r="D49" t="s">
        <v>40</v>
      </c>
      <c r="E49" t="s">
        <v>27</v>
      </c>
      <c r="F49" t="s">
        <v>28</v>
      </c>
      <c r="G49">
        <v>33352005</v>
      </c>
      <c r="H49">
        <v>5828690</v>
      </c>
      <c r="I49">
        <v>2697665</v>
      </c>
      <c r="J49">
        <v>47179</v>
      </c>
      <c r="K49">
        <v>4719843</v>
      </c>
      <c r="L49">
        <v>4291871</v>
      </c>
      <c r="M49">
        <v>5095388</v>
      </c>
      <c r="N49">
        <v>4510818</v>
      </c>
      <c r="O49">
        <v>6607148</v>
      </c>
      <c r="P49">
        <v>2958834</v>
      </c>
      <c r="Q49">
        <v>2487817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3D4C-0D22-3243-96EE-69DD249AFE43}">
  <dimension ref="A1:L38"/>
  <sheetViews>
    <sheetView topLeftCell="A28" workbookViewId="0">
      <selection activeCell="C22" sqref="C22:D26"/>
    </sheetView>
  </sheetViews>
  <sheetFormatPr baseColWidth="10" defaultRowHeight="16" x14ac:dyDescent="0.2"/>
  <sheetData>
    <row r="1" spans="1:12" x14ac:dyDescent="0.2">
      <c r="A1" t="s">
        <v>108</v>
      </c>
    </row>
    <row r="2" spans="1:12" x14ac:dyDescent="0.2">
      <c r="B2" t="s">
        <v>14</v>
      </c>
      <c r="C2" t="s">
        <v>15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2" x14ac:dyDescent="0.2">
      <c r="A3">
        <v>500</v>
      </c>
      <c r="B3">
        <v>147482420</v>
      </c>
      <c r="C3">
        <v>113168106</v>
      </c>
      <c r="D3">
        <v>52507224</v>
      </c>
      <c r="F3">
        <v>103803521</v>
      </c>
      <c r="G3">
        <v>84945807</v>
      </c>
      <c r="H3">
        <v>101080549</v>
      </c>
      <c r="I3">
        <v>89128777</v>
      </c>
      <c r="J3">
        <v>116008365</v>
      </c>
      <c r="K3">
        <v>57978495</v>
      </c>
    </row>
    <row r="4" spans="1:12" x14ac:dyDescent="0.2">
      <c r="A4">
        <v>200</v>
      </c>
      <c r="B4">
        <v>66570316</v>
      </c>
      <c r="C4">
        <v>40280647</v>
      </c>
      <c r="D4">
        <v>18408497</v>
      </c>
      <c r="E4" t="s">
        <v>30</v>
      </c>
      <c r="F4">
        <v>34393676</v>
      </c>
      <c r="G4">
        <v>30335848</v>
      </c>
      <c r="H4">
        <v>36199171</v>
      </c>
      <c r="I4">
        <v>32007080</v>
      </c>
      <c r="J4">
        <v>42452009</v>
      </c>
      <c r="K4">
        <v>21303890</v>
      </c>
      <c r="L4" t="s">
        <v>30</v>
      </c>
    </row>
    <row r="5" spans="1:12" x14ac:dyDescent="0.2">
      <c r="A5">
        <v>100</v>
      </c>
      <c r="B5">
        <v>47063677</v>
      </c>
      <c r="C5">
        <v>20903345</v>
      </c>
      <c r="D5">
        <v>9560295</v>
      </c>
      <c r="E5">
        <v>16266041</v>
      </c>
      <c r="F5">
        <v>17467268</v>
      </c>
      <c r="G5">
        <v>15718807</v>
      </c>
      <c r="H5">
        <v>18650060</v>
      </c>
      <c r="I5">
        <v>16830168</v>
      </c>
      <c r="J5">
        <v>22164222</v>
      </c>
      <c r="K5">
        <v>10474374</v>
      </c>
      <c r="L5">
        <v>8526954</v>
      </c>
    </row>
    <row r="6" spans="1:12" x14ac:dyDescent="0.2">
      <c r="A6">
        <v>50</v>
      </c>
      <c r="B6">
        <v>32376053</v>
      </c>
      <c r="C6">
        <v>9337064</v>
      </c>
      <c r="D6">
        <v>4292156</v>
      </c>
      <c r="E6">
        <v>36871</v>
      </c>
      <c r="F6">
        <v>7511472</v>
      </c>
      <c r="G6">
        <v>6972602</v>
      </c>
      <c r="H6">
        <v>8326739</v>
      </c>
      <c r="I6">
        <v>7577862</v>
      </c>
      <c r="J6">
        <v>10819388</v>
      </c>
      <c r="K6">
        <v>7084313</v>
      </c>
      <c r="L6">
        <v>4478101</v>
      </c>
    </row>
    <row r="7" spans="1:12" x14ac:dyDescent="0.2">
      <c r="A7">
        <v>25</v>
      </c>
      <c r="B7">
        <v>33352005</v>
      </c>
      <c r="C7">
        <v>5828690</v>
      </c>
      <c r="D7">
        <v>2697665</v>
      </c>
      <c r="E7">
        <v>47179</v>
      </c>
      <c r="F7">
        <v>4719843</v>
      </c>
      <c r="G7">
        <v>4291871</v>
      </c>
      <c r="H7">
        <v>5095388</v>
      </c>
      <c r="I7">
        <v>4510818</v>
      </c>
      <c r="J7">
        <v>6607148</v>
      </c>
      <c r="K7">
        <v>2958834</v>
      </c>
      <c r="L7">
        <v>2487817</v>
      </c>
    </row>
    <row r="11" spans="1:12" x14ac:dyDescent="0.2">
      <c r="A11" t="s">
        <v>109</v>
      </c>
    </row>
    <row r="12" spans="1:12" x14ac:dyDescent="0.2">
      <c r="B12" t="s">
        <v>14</v>
      </c>
      <c r="C12" t="s">
        <v>15</v>
      </c>
      <c r="D12" t="s">
        <v>16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</row>
    <row r="13" spans="1:12" x14ac:dyDescent="0.2">
      <c r="A13">
        <v>500</v>
      </c>
      <c r="B13">
        <v>661</v>
      </c>
      <c r="C13">
        <v>575</v>
      </c>
      <c r="D13">
        <v>231</v>
      </c>
      <c r="E13">
        <v>535</v>
      </c>
      <c r="F13">
        <v>500</v>
      </c>
      <c r="G13">
        <v>630</v>
      </c>
      <c r="H13">
        <v>605</v>
      </c>
      <c r="I13">
        <v>600</v>
      </c>
      <c r="J13">
        <v>515</v>
      </c>
      <c r="K13">
        <v>585</v>
      </c>
    </row>
    <row r="14" spans="1:12" x14ac:dyDescent="0.2">
      <c r="A14">
        <v>200</v>
      </c>
      <c r="B14">
        <v>325</v>
      </c>
      <c r="C14">
        <v>230</v>
      </c>
      <c r="D14">
        <v>92.4</v>
      </c>
      <c r="E14">
        <v>214</v>
      </c>
      <c r="F14">
        <v>200</v>
      </c>
      <c r="G14">
        <v>252</v>
      </c>
      <c r="H14">
        <v>242</v>
      </c>
      <c r="I14">
        <v>240</v>
      </c>
      <c r="J14">
        <v>206</v>
      </c>
      <c r="K14">
        <v>234</v>
      </c>
    </row>
    <row r="15" spans="1:12" x14ac:dyDescent="0.2">
      <c r="A15">
        <v>100</v>
      </c>
      <c r="B15">
        <v>213</v>
      </c>
      <c r="C15">
        <v>115</v>
      </c>
      <c r="D15">
        <v>46.2</v>
      </c>
      <c r="E15">
        <v>107</v>
      </c>
      <c r="F15">
        <v>100</v>
      </c>
      <c r="G15">
        <v>126</v>
      </c>
      <c r="H15">
        <v>121</v>
      </c>
      <c r="I15">
        <v>120</v>
      </c>
      <c r="J15">
        <v>103</v>
      </c>
      <c r="K15">
        <v>117</v>
      </c>
    </row>
    <row r="16" spans="1:12" x14ac:dyDescent="0.2">
      <c r="A16">
        <v>50</v>
      </c>
      <c r="B16">
        <v>157</v>
      </c>
      <c r="C16">
        <v>57.5</v>
      </c>
      <c r="D16">
        <v>23.1</v>
      </c>
      <c r="E16">
        <v>53.5</v>
      </c>
      <c r="F16">
        <v>50</v>
      </c>
      <c r="G16">
        <v>63</v>
      </c>
      <c r="H16">
        <v>60.5</v>
      </c>
      <c r="I16">
        <v>60</v>
      </c>
      <c r="J16">
        <v>51.5</v>
      </c>
      <c r="K16">
        <v>58.5</v>
      </c>
    </row>
    <row r="17" spans="1:11" x14ac:dyDescent="0.2">
      <c r="A17">
        <v>25</v>
      </c>
      <c r="B17">
        <v>129</v>
      </c>
      <c r="C17">
        <v>28.75</v>
      </c>
      <c r="D17">
        <v>11.55</v>
      </c>
      <c r="E17">
        <v>26.75</v>
      </c>
      <c r="F17">
        <v>25</v>
      </c>
      <c r="G17">
        <v>31.5</v>
      </c>
      <c r="H17">
        <v>30.25</v>
      </c>
      <c r="I17">
        <v>30</v>
      </c>
      <c r="J17">
        <v>25.75</v>
      </c>
      <c r="K17">
        <v>29.25</v>
      </c>
    </row>
    <row r="20" spans="1:11" x14ac:dyDescent="0.2">
      <c r="A20" t="s">
        <v>110</v>
      </c>
    </row>
    <row r="21" spans="1:11" x14ac:dyDescent="0.2">
      <c r="B21" t="s">
        <v>14</v>
      </c>
      <c r="C21" t="s">
        <v>15</v>
      </c>
      <c r="D21" t="s">
        <v>16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</row>
    <row r="22" spans="1:11" x14ac:dyDescent="0.2">
      <c r="A22">
        <v>500</v>
      </c>
      <c r="B22">
        <f t="shared" ref="B22:K22" si="0">B3/$B3</f>
        <v>1</v>
      </c>
      <c r="C22">
        <f t="shared" si="0"/>
        <v>0.76733285228164816</v>
      </c>
      <c r="D22">
        <f t="shared" si="0"/>
        <v>0.35602361284822964</v>
      </c>
      <c r="E22">
        <f t="shared" si="0"/>
        <v>0</v>
      </c>
      <c r="F22">
        <f t="shared" si="0"/>
        <v>0.70383657252166054</v>
      </c>
      <c r="G22">
        <f t="shared" si="0"/>
        <v>0.57597242437437624</v>
      </c>
      <c r="H22">
        <f t="shared" si="0"/>
        <v>0.68537354486046542</v>
      </c>
      <c r="I22">
        <f t="shared" si="0"/>
        <v>0.60433492344375694</v>
      </c>
      <c r="J22">
        <f t="shared" si="0"/>
        <v>0.78659114082885273</v>
      </c>
      <c r="K22">
        <f t="shared" si="0"/>
        <v>0.39312139711295757</v>
      </c>
    </row>
    <row r="23" spans="1:11" x14ac:dyDescent="0.2">
      <c r="A23">
        <v>200</v>
      </c>
      <c r="B23">
        <f t="shared" ref="B23:K23" si="1">B4/$B4</f>
        <v>1</v>
      </c>
      <c r="C23">
        <f t="shared" si="1"/>
        <v>0.60508420900390503</v>
      </c>
      <c r="D23">
        <f t="shared" si="1"/>
        <v>0.27652710856893031</v>
      </c>
      <c r="E23" t="e">
        <f t="shared" si="1"/>
        <v>#VALUE!</v>
      </c>
      <c r="F23">
        <f t="shared" si="1"/>
        <v>0.51665183623283384</v>
      </c>
      <c r="G23">
        <f t="shared" si="1"/>
        <v>0.4556963196629561</v>
      </c>
      <c r="H23">
        <f t="shared" si="1"/>
        <v>0.54377345902939678</v>
      </c>
      <c r="I23">
        <f t="shared" si="1"/>
        <v>0.48080108257259885</v>
      </c>
      <c r="J23">
        <f t="shared" si="1"/>
        <v>0.63770177987438126</v>
      </c>
      <c r="K23">
        <f t="shared" si="1"/>
        <v>0.32002086335296953</v>
      </c>
    </row>
    <row r="24" spans="1:11" x14ac:dyDescent="0.2">
      <c r="A24">
        <v>100</v>
      </c>
      <c r="B24">
        <f t="shared" ref="B24:H26" si="2">B5/$B5</f>
        <v>1</v>
      </c>
      <c r="C24">
        <f t="shared" si="2"/>
        <v>0.44415027325637985</v>
      </c>
      <c r="D24">
        <f t="shared" si="2"/>
        <v>0.20313531813504498</v>
      </c>
      <c r="E24">
        <f t="shared" si="2"/>
        <v>0.34561772553385489</v>
      </c>
      <c r="F24">
        <f t="shared" si="2"/>
        <v>0.37114116689182614</v>
      </c>
      <c r="G24">
        <f t="shared" si="2"/>
        <v>0.33399020225300291</v>
      </c>
      <c r="H24">
        <f t="shared" si="2"/>
        <v>0.39627290489861217</v>
      </c>
      <c r="I24">
        <v>0</v>
      </c>
      <c r="J24">
        <f>J5/$B5</f>
        <v>0.47094114639619</v>
      </c>
      <c r="K24">
        <v>0</v>
      </c>
    </row>
    <row r="25" spans="1:11" x14ac:dyDescent="0.2">
      <c r="A25">
        <v>50</v>
      </c>
      <c r="B25">
        <f t="shared" si="2"/>
        <v>1</v>
      </c>
      <c r="C25">
        <f t="shared" si="2"/>
        <v>0.2883941411882418</v>
      </c>
      <c r="D25">
        <f t="shared" si="2"/>
        <v>0.13257193518925856</v>
      </c>
      <c r="E25">
        <f t="shared" si="2"/>
        <v>1.1388355461365227E-3</v>
      </c>
      <c r="F25">
        <f t="shared" si="2"/>
        <v>0.2320070330994331</v>
      </c>
      <c r="G25">
        <f t="shared" si="2"/>
        <v>0.21536294124549402</v>
      </c>
      <c r="H25">
        <f t="shared" si="2"/>
        <v>0.25718820635733453</v>
      </c>
      <c r="I25">
        <f>I6/$B6</f>
        <v>0.23405762277446235</v>
      </c>
      <c r="J25">
        <f>J6/$B6</f>
        <v>0.33417872153841605</v>
      </c>
      <c r="K25">
        <f>K6/$B6</f>
        <v>0.21881336183876399</v>
      </c>
    </row>
    <row r="26" spans="1:11" x14ac:dyDescent="0.2">
      <c r="A26">
        <v>25</v>
      </c>
      <c r="B26">
        <f t="shared" si="2"/>
        <v>1</v>
      </c>
      <c r="C26">
        <f t="shared" si="2"/>
        <v>0.17476280661387525</v>
      </c>
      <c r="D26">
        <f t="shared" si="2"/>
        <v>8.088464246752182E-2</v>
      </c>
      <c r="E26">
        <f t="shared" si="2"/>
        <v>1.4145776243437238E-3</v>
      </c>
      <c r="F26">
        <f t="shared" si="2"/>
        <v>0.14151601980150819</v>
      </c>
      <c r="G26">
        <f t="shared" si="2"/>
        <v>0.12868404763071964</v>
      </c>
      <c r="H26">
        <f t="shared" si="2"/>
        <v>0.15277606248859701</v>
      </c>
      <c r="I26">
        <f>I7/$B7</f>
        <v>0.13524878039566138</v>
      </c>
      <c r="J26">
        <f>J7/$B7</f>
        <v>0.19810347233996878</v>
      </c>
      <c r="K26">
        <f>K7/$B7</f>
        <v>8.8715326110079443E-2</v>
      </c>
    </row>
    <row r="29" spans="1:11" x14ac:dyDescent="0.2">
      <c r="A29" t="s">
        <v>111</v>
      </c>
    </row>
    <row r="30" spans="1:11" x14ac:dyDescent="0.2">
      <c r="B30" t="s">
        <v>14</v>
      </c>
      <c r="C30" t="s">
        <v>15</v>
      </c>
      <c r="D30" t="s">
        <v>16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</row>
    <row r="31" spans="1:11" x14ac:dyDescent="0.2">
      <c r="A31">
        <v>500</v>
      </c>
      <c r="B31">
        <f t="shared" ref="B31:K31" si="3">B13/$B13</f>
        <v>1</v>
      </c>
      <c r="C31">
        <f t="shared" si="3"/>
        <v>0.86989409984871402</v>
      </c>
      <c r="D31">
        <f t="shared" si="3"/>
        <v>0.34947049924357032</v>
      </c>
      <c r="E31">
        <f t="shared" si="3"/>
        <v>0.80937972768532529</v>
      </c>
      <c r="F31">
        <f t="shared" si="3"/>
        <v>0.75642965204236001</v>
      </c>
      <c r="G31">
        <f t="shared" si="3"/>
        <v>0.95310136157337366</v>
      </c>
      <c r="H31">
        <f t="shared" si="3"/>
        <v>0.91527987897125562</v>
      </c>
      <c r="I31">
        <f t="shared" si="3"/>
        <v>0.90771558245083206</v>
      </c>
      <c r="J31">
        <f t="shared" si="3"/>
        <v>0.77912254160363081</v>
      </c>
      <c r="K31">
        <f t="shared" si="3"/>
        <v>0.88502269288956126</v>
      </c>
    </row>
    <row r="32" spans="1:11" x14ac:dyDescent="0.2">
      <c r="A32">
        <v>200</v>
      </c>
      <c r="B32">
        <f t="shared" ref="B32:K32" si="4">B14/$B14</f>
        <v>1</v>
      </c>
      <c r="C32">
        <f t="shared" si="4"/>
        <v>0.70769230769230773</v>
      </c>
      <c r="D32">
        <f t="shared" si="4"/>
        <v>0.28430769230769232</v>
      </c>
      <c r="E32">
        <f t="shared" si="4"/>
        <v>0.65846153846153843</v>
      </c>
      <c r="F32">
        <f t="shared" si="4"/>
        <v>0.61538461538461542</v>
      </c>
      <c r="G32">
        <f t="shared" si="4"/>
        <v>0.77538461538461534</v>
      </c>
      <c r="H32">
        <f t="shared" si="4"/>
        <v>0.74461538461538457</v>
      </c>
      <c r="I32">
        <f t="shared" si="4"/>
        <v>0.7384615384615385</v>
      </c>
      <c r="J32">
        <f t="shared" si="4"/>
        <v>0.63384615384615384</v>
      </c>
      <c r="K32">
        <f t="shared" si="4"/>
        <v>0.72</v>
      </c>
    </row>
    <row r="33" spans="1:11" x14ac:dyDescent="0.2">
      <c r="A33">
        <v>100</v>
      </c>
      <c r="B33">
        <f t="shared" ref="B33:H35" si="5">B15/$B15</f>
        <v>1</v>
      </c>
      <c r="C33">
        <f t="shared" si="5"/>
        <v>0.539906103286385</v>
      </c>
      <c r="D33">
        <f t="shared" si="5"/>
        <v>0.21690140845070424</v>
      </c>
      <c r="E33">
        <f t="shared" si="5"/>
        <v>0.50234741784037562</v>
      </c>
      <c r="F33">
        <f t="shared" si="5"/>
        <v>0.46948356807511737</v>
      </c>
      <c r="G33">
        <f t="shared" si="5"/>
        <v>0.59154929577464788</v>
      </c>
      <c r="H33">
        <f t="shared" si="5"/>
        <v>0.568075117370892</v>
      </c>
      <c r="I33">
        <v>0</v>
      </c>
      <c r="J33">
        <f>J15/$B15</f>
        <v>0.48356807511737088</v>
      </c>
      <c r="K33">
        <v>0</v>
      </c>
    </row>
    <row r="34" spans="1:11" x14ac:dyDescent="0.2">
      <c r="A34">
        <v>50</v>
      </c>
      <c r="B34">
        <f t="shared" si="5"/>
        <v>1</v>
      </c>
      <c r="C34">
        <f t="shared" si="5"/>
        <v>0.36624203821656048</v>
      </c>
      <c r="D34">
        <f t="shared" si="5"/>
        <v>0.14713375796178346</v>
      </c>
      <c r="E34">
        <f t="shared" si="5"/>
        <v>0.34076433121019106</v>
      </c>
      <c r="F34">
        <f t="shared" si="5"/>
        <v>0.31847133757961782</v>
      </c>
      <c r="G34">
        <f t="shared" si="5"/>
        <v>0.40127388535031849</v>
      </c>
      <c r="H34">
        <f t="shared" si="5"/>
        <v>0.38535031847133761</v>
      </c>
      <c r="I34">
        <f>I16/$B16</f>
        <v>0.38216560509554143</v>
      </c>
      <c r="J34">
        <f>J16/$B16</f>
        <v>0.32802547770700635</v>
      </c>
      <c r="K34">
        <f>K16/$B16</f>
        <v>0.37261146496815284</v>
      </c>
    </row>
    <row r="35" spans="1:11" x14ac:dyDescent="0.2">
      <c r="A35">
        <v>25</v>
      </c>
      <c r="B35">
        <f t="shared" si="5"/>
        <v>1</v>
      </c>
      <c r="C35">
        <f t="shared" si="5"/>
        <v>0.22286821705426357</v>
      </c>
      <c r="D35">
        <f t="shared" si="5"/>
        <v>8.9534883720930242E-2</v>
      </c>
      <c r="E35">
        <f t="shared" si="5"/>
        <v>0.20736434108527133</v>
      </c>
      <c r="F35">
        <f t="shared" si="5"/>
        <v>0.19379844961240311</v>
      </c>
      <c r="G35">
        <f t="shared" si="5"/>
        <v>0.2441860465116279</v>
      </c>
      <c r="H35">
        <f t="shared" si="5"/>
        <v>0.23449612403100775</v>
      </c>
      <c r="I35">
        <f>I17/$B17</f>
        <v>0.23255813953488372</v>
      </c>
      <c r="J35">
        <f>J17/$B17</f>
        <v>0.19961240310077519</v>
      </c>
      <c r="K35">
        <f>K17/$B17</f>
        <v>0.22674418604651161</v>
      </c>
    </row>
    <row r="38" spans="1:11" x14ac:dyDescent="0.2">
      <c r="A38" t="s">
        <v>112</v>
      </c>
      <c r="C38">
        <f>LINEST(C31:C35,C22:C26,0)</f>
        <v>1.1691851449898163</v>
      </c>
      <c r="D38">
        <f>LINEST(D31:D35,D22:D26,0)</f>
        <v>1.0195271282464975</v>
      </c>
      <c r="E38">
        <f>LINEST(E33:E35,E24:E26,0)</f>
        <v>1.4591411873331468</v>
      </c>
      <c r="F38">
        <f t="shared" ref="F38:K38" si="6">LINEST(F31:F35,F22:F26,0)</f>
        <v>1.1560561947945946</v>
      </c>
      <c r="G38">
        <f t="shared" si="6"/>
        <v>1.7057360517100992</v>
      </c>
      <c r="H38">
        <f t="shared" si="6"/>
        <v>1.3758222515325811</v>
      </c>
      <c r="I38">
        <f t="shared" si="6"/>
        <v>1.5303539663724766</v>
      </c>
      <c r="J38">
        <f t="shared" si="6"/>
        <v>0.99703575825141655</v>
      </c>
      <c r="K38">
        <f t="shared" si="6"/>
        <v>2.174506429886442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Media</vt:lpstr>
      <vt:lpstr>FAME Amounts</vt:lpstr>
      <vt:lpstr>FAME Raw</vt:lpstr>
      <vt:lpstr>FAME STDS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Coradetti</dc:creator>
  <cp:lastModifiedBy>Sam Coradetti</cp:lastModifiedBy>
  <dcterms:created xsi:type="dcterms:W3CDTF">2019-05-10T17:03:42Z</dcterms:created>
  <dcterms:modified xsi:type="dcterms:W3CDTF">2019-05-15T01:29:35Z</dcterms:modified>
</cp:coreProperties>
</file>