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m\Dropbox\Private\GitHub\FocusedObjective.Resources\Spreadsheets\"/>
    </mc:Choice>
  </mc:AlternateContent>
  <bookViews>
    <workbookView xWindow="0" yWindow="0" windowWidth="16770" windowHeight="11055" activeTab="1"/>
  </bookViews>
  <sheets>
    <sheet name="Your Data" sheetId="1" r:id="rId1"/>
    <sheet name="Calculations" sheetId="2" r:id="rId2"/>
    <sheet name="Board" sheetId="3" r:id="rId3"/>
    <sheet name="Jump-plot" sheetId="4" r:id="rId4"/>
  </sheets>
  <definedNames>
    <definedName name="ReferenceLinePercentile">Board!$N$4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3" i="2"/>
  <c r="A4" i="2"/>
  <c r="A5" i="2"/>
  <c r="A6" i="2"/>
  <c r="I6" i="2" s="1"/>
  <c r="A7" i="2"/>
  <c r="A8" i="2"/>
  <c r="A9" i="2"/>
  <c r="A10" i="2"/>
  <c r="I10" i="2" s="1"/>
  <c r="A11" i="2"/>
  <c r="A12" i="2"/>
  <c r="A13" i="2"/>
  <c r="I13" i="2" s="1"/>
  <c r="A14" i="2"/>
  <c r="I14" i="2" s="1"/>
  <c r="A15" i="2"/>
  <c r="A16" i="2"/>
  <c r="A17" i="2"/>
  <c r="I17" i="2" s="1"/>
  <c r="A18" i="2"/>
  <c r="I18" i="2" s="1"/>
  <c r="A19" i="2"/>
  <c r="A20" i="2"/>
  <c r="A21" i="2"/>
  <c r="A22" i="2"/>
  <c r="I22" i="2" s="1"/>
  <c r="A23" i="2"/>
  <c r="A24" i="2"/>
  <c r="A25" i="2"/>
  <c r="A26" i="2"/>
  <c r="I26" i="2" s="1"/>
  <c r="A2" i="2"/>
  <c r="Q2" i="2" l="1"/>
  <c r="Q23" i="2"/>
  <c r="Q19" i="2"/>
  <c r="Q15" i="2"/>
  <c r="Q11" i="2"/>
  <c r="Q7" i="2"/>
  <c r="Q3" i="2"/>
  <c r="Q25" i="2"/>
  <c r="Q21" i="2"/>
  <c r="Q17" i="2"/>
  <c r="Q13" i="2"/>
  <c r="Q9" i="2"/>
  <c r="Q5" i="2"/>
  <c r="I25" i="2"/>
  <c r="I9" i="2"/>
  <c r="Q24" i="2"/>
  <c r="Q20" i="2"/>
  <c r="Q16" i="2"/>
  <c r="Q12" i="2"/>
  <c r="Q8" i="2"/>
  <c r="Q4" i="2"/>
  <c r="I21" i="2"/>
  <c r="I5" i="2"/>
  <c r="Q18" i="2"/>
  <c r="Q14" i="2"/>
  <c r="Q10" i="2"/>
  <c r="Q6" i="2"/>
  <c r="Q22" i="2"/>
  <c r="I24" i="2"/>
  <c r="I20" i="2"/>
  <c r="I16" i="2"/>
  <c r="I12" i="2"/>
  <c r="I8" i="2"/>
  <c r="I4" i="2"/>
  <c r="I2" i="2"/>
  <c r="I23" i="2"/>
  <c r="I19" i="2"/>
  <c r="I15" i="2"/>
  <c r="I11" i="2"/>
  <c r="I7" i="2"/>
  <c r="I3" i="2"/>
  <c r="Q26" i="2"/>
  <c r="E1" i="2"/>
  <c r="G1" i="3" s="1"/>
  <c r="F1" i="2"/>
  <c r="I1" i="3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B3" i="1"/>
  <c r="B4" i="1"/>
  <c r="C4" i="1" l="1"/>
  <c r="B4" i="2"/>
  <c r="C25" i="1"/>
  <c r="B25" i="2"/>
  <c r="C21" i="1"/>
  <c r="B21" i="2"/>
  <c r="C17" i="1"/>
  <c r="B17" i="2"/>
  <c r="C13" i="1"/>
  <c r="B13" i="2"/>
  <c r="C9" i="1"/>
  <c r="B9" i="2"/>
  <c r="C5" i="1"/>
  <c r="B5" i="2"/>
  <c r="C24" i="1"/>
  <c r="B24" i="2"/>
  <c r="C16" i="1"/>
  <c r="B16" i="2"/>
  <c r="C8" i="1"/>
  <c r="B8" i="2"/>
  <c r="C23" i="1"/>
  <c r="B23" i="2"/>
  <c r="C19" i="1"/>
  <c r="B19" i="2"/>
  <c r="C15" i="1"/>
  <c r="B15" i="2"/>
  <c r="C11" i="1"/>
  <c r="B11" i="2"/>
  <c r="C7" i="1"/>
  <c r="B7" i="2"/>
  <c r="C3" i="1"/>
  <c r="B3" i="2"/>
  <c r="C20" i="1"/>
  <c r="B20" i="2"/>
  <c r="C12" i="1"/>
  <c r="B12" i="2"/>
  <c r="C26" i="1"/>
  <c r="B26" i="2"/>
  <c r="C22" i="1"/>
  <c r="B22" i="2"/>
  <c r="C18" i="1"/>
  <c r="B18" i="2"/>
  <c r="C14" i="1"/>
  <c r="B14" i="2"/>
  <c r="C10" i="1"/>
  <c r="B10" i="2"/>
  <c r="C6" i="1"/>
  <c r="B6" i="2"/>
  <c r="C2" i="1"/>
  <c r="B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" i="2"/>
  <c r="B1" i="2"/>
  <c r="A1" i="3" s="1"/>
  <c r="C1" i="2"/>
  <c r="C1" i="3" s="1"/>
  <c r="D1" i="2"/>
  <c r="E1" i="3" s="1"/>
  <c r="G1" i="2"/>
  <c r="J6" i="2" l="1"/>
  <c r="R6" i="2"/>
  <c r="J22" i="2"/>
  <c r="R22" i="2"/>
  <c r="J11" i="2"/>
  <c r="R11" i="2"/>
  <c r="J8" i="2"/>
  <c r="R8" i="2"/>
  <c r="J9" i="2"/>
  <c r="R9" i="2"/>
  <c r="J17" i="2"/>
  <c r="R17" i="2"/>
  <c r="J10" i="2"/>
  <c r="R10" i="2"/>
  <c r="J26" i="2"/>
  <c r="R26" i="2"/>
  <c r="J20" i="2"/>
  <c r="R20" i="2"/>
  <c r="J15" i="2"/>
  <c r="R15" i="2"/>
  <c r="J23" i="2"/>
  <c r="R23" i="2"/>
  <c r="J16" i="2"/>
  <c r="R16" i="2"/>
  <c r="J5" i="2"/>
  <c r="R5" i="2"/>
  <c r="J13" i="2"/>
  <c r="R13" i="2"/>
  <c r="J21" i="2"/>
  <c r="R21" i="2"/>
  <c r="J4" i="2"/>
  <c r="R4" i="2"/>
  <c r="J14" i="2"/>
  <c r="R14" i="2"/>
  <c r="J12" i="2"/>
  <c r="R12" i="2"/>
  <c r="J3" i="2"/>
  <c r="R3" i="2"/>
  <c r="J19" i="2"/>
  <c r="R19" i="2"/>
  <c r="J24" i="2"/>
  <c r="R24" i="2"/>
  <c r="J25" i="2"/>
  <c r="R25" i="2"/>
  <c r="J18" i="2"/>
  <c r="R18" i="2"/>
  <c r="J7" i="2"/>
  <c r="R7" i="2"/>
  <c r="J2" i="2"/>
  <c r="R2" i="2"/>
  <c r="D6" i="1"/>
  <c r="C6" i="2"/>
  <c r="D14" i="1"/>
  <c r="C14" i="2"/>
  <c r="D22" i="1"/>
  <c r="C22" i="2"/>
  <c r="D12" i="1"/>
  <c r="C12" i="2"/>
  <c r="D3" i="1"/>
  <c r="C3" i="2"/>
  <c r="AB3" i="2" s="1"/>
  <c r="D11" i="1"/>
  <c r="C11" i="2"/>
  <c r="D19" i="1"/>
  <c r="C19" i="2"/>
  <c r="D8" i="1"/>
  <c r="C8" i="2"/>
  <c r="D24" i="1"/>
  <c r="C24" i="2"/>
  <c r="D9" i="1"/>
  <c r="C9" i="2"/>
  <c r="D17" i="1"/>
  <c r="C17" i="2"/>
  <c r="D25" i="1"/>
  <c r="C25" i="2"/>
  <c r="D10" i="1"/>
  <c r="C10" i="2"/>
  <c r="D18" i="1"/>
  <c r="C18" i="2"/>
  <c r="D26" i="1"/>
  <c r="C26" i="2"/>
  <c r="D20" i="1"/>
  <c r="C20" i="2"/>
  <c r="D7" i="1"/>
  <c r="C7" i="2"/>
  <c r="D15" i="1"/>
  <c r="C15" i="2"/>
  <c r="D23" i="1"/>
  <c r="C23" i="2"/>
  <c r="D16" i="1"/>
  <c r="C16" i="2"/>
  <c r="D5" i="1"/>
  <c r="C5" i="2"/>
  <c r="D13" i="1"/>
  <c r="C13" i="2"/>
  <c r="D21" i="1"/>
  <c r="C21" i="2"/>
  <c r="D4" i="1"/>
  <c r="C4" i="2"/>
  <c r="D2" i="1"/>
  <c r="C2" i="2"/>
  <c r="S2" i="2" s="1"/>
  <c r="Z4" i="2"/>
  <c r="Z8" i="2"/>
  <c r="Z2" i="2"/>
  <c r="Z26" i="2"/>
  <c r="Z3" i="2"/>
  <c r="K21" i="2" l="1"/>
  <c r="S21" i="2"/>
  <c r="K5" i="2"/>
  <c r="S5" i="2"/>
  <c r="K23" i="2"/>
  <c r="S23" i="2"/>
  <c r="K7" i="2"/>
  <c r="S7" i="2"/>
  <c r="K26" i="2"/>
  <c r="S26" i="2"/>
  <c r="K10" i="2"/>
  <c r="S10" i="2"/>
  <c r="K17" i="2"/>
  <c r="S17" i="2"/>
  <c r="K24" i="2"/>
  <c r="S24" i="2"/>
  <c r="K19" i="2"/>
  <c r="S19" i="2"/>
  <c r="K3" i="2"/>
  <c r="S3" i="2"/>
  <c r="K22" i="2"/>
  <c r="S22" i="2"/>
  <c r="K6" i="2"/>
  <c r="S6" i="2"/>
  <c r="K4" i="2"/>
  <c r="S4" i="2"/>
  <c r="K13" i="2"/>
  <c r="S13" i="2"/>
  <c r="K16" i="2"/>
  <c r="S16" i="2"/>
  <c r="K15" i="2"/>
  <c r="S15" i="2"/>
  <c r="K20" i="2"/>
  <c r="S20" i="2"/>
  <c r="K18" i="2"/>
  <c r="S18" i="2"/>
  <c r="K25" i="2"/>
  <c r="S25" i="2"/>
  <c r="K9" i="2"/>
  <c r="S9" i="2"/>
  <c r="K8" i="2"/>
  <c r="S8" i="2"/>
  <c r="K11" i="2"/>
  <c r="S11" i="2"/>
  <c r="K12" i="2"/>
  <c r="S12" i="2"/>
  <c r="K14" i="2"/>
  <c r="S14" i="2"/>
  <c r="AB2" i="2"/>
  <c r="K2" i="2"/>
  <c r="E4" i="1"/>
  <c r="D4" i="2"/>
  <c r="E13" i="1"/>
  <c r="D13" i="2"/>
  <c r="E16" i="1"/>
  <c r="D16" i="2"/>
  <c r="E15" i="1"/>
  <c r="D15" i="2"/>
  <c r="E20" i="1"/>
  <c r="D20" i="2"/>
  <c r="E18" i="1"/>
  <c r="D18" i="2"/>
  <c r="E25" i="1"/>
  <c r="D25" i="2"/>
  <c r="T25" i="2" s="1"/>
  <c r="E9" i="1"/>
  <c r="D9" i="2"/>
  <c r="T9" i="2" s="1"/>
  <c r="E8" i="1"/>
  <c r="D8" i="2"/>
  <c r="E11" i="1"/>
  <c r="D11" i="2"/>
  <c r="E12" i="1"/>
  <c r="D12" i="2"/>
  <c r="E14" i="1"/>
  <c r="D14" i="2"/>
  <c r="E21" i="1"/>
  <c r="D21" i="2"/>
  <c r="E5" i="1"/>
  <c r="D5" i="2"/>
  <c r="T5" i="2" s="1"/>
  <c r="E23" i="1"/>
  <c r="D23" i="2"/>
  <c r="E7" i="1"/>
  <c r="D7" i="2"/>
  <c r="E26" i="1"/>
  <c r="D26" i="2"/>
  <c r="E10" i="1"/>
  <c r="D10" i="2"/>
  <c r="E17" i="1"/>
  <c r="D17" i="2"/>
  <c r="E24" i="1"/>
  <c r="D24" i="2"/>
  <c r="E19" i="1"/>
  <c r="D19" i="2"/>
  <c r="E3" i="1"/>
  <c r="D3" i="2"/>
  <c r="E22" i="1"/>
  <c r="D22" i="2"/>
  <c r="T22" i="2" s="1"/>
  <c r="E6" i="1"/>
  <c r="D6" i="2"/>
  <c r="E2" i="1"/>
  <c r="D2" i="2"/>
  <c r="Z13" i="2"/>
  <c r="AB20" i="2"/>
  <c r="Z14" i="2"/>
  <c r="AB14" i="2"/>
  <c r="Z15" i="2"/>
  <c r="Z19" i="2"/>
  <c r="Z24" i="2"/>
  <c r="Z17" i="2"/>
  <c r="Z25" i="2"/>
  <c r="Z12" i="2"/>
  <c r="AB18" i="2"/>
  <c r="Z9" i="2"/>
  <c r="Z11" i="2"/>
  <c r="Z6" i="2"/>
  <c r="Z18" i="2"/>
  <c r="AB6" i="2"/>
  <c r="AB16" i="2"/>
  <c r="Z23" i="2"/>
  <c r="Z5" i="2"/>
  <c r="Z21" i="2"/>
  <c r="Z10" i="2"/>
  <c r="Z7" i="2"/>
  <c r="Z16" i="2"/>
  <c r="AB7" i="2"/>
  <c r="AB22" i="2"/>
  <c r="Z22" i="2"/>
  <c r="AB8" i="2"/>
  <c r="Z20" i="2"/>
  <c r="AB11" i="2"/>
  <c r="AB15" i="2"/>
  <c r="AB10" i="2"/>
  <c r="AB19" i="2"/>
  <c r="AB24" i="2"/>
  <c r="AB23" i="2"/>
  <c r="L19" i="2" l="1"/>
  <c r="T19" i="2"/>
  <c r="L17" i="2"/>
  <c r="T17" i="2"/>
  <c r="L26" i="2"/>
  <c r="T26" i="2"/>
  <c r="L23" i="2"/>
  <c r="T23" i="2"/>
  <c r="L21" i="2"/>
  <c r="T21" i="2"/>
  <c r="L12" i="2"/>
  <c r="T12" i="2"/>
  <c r="L8" i="2"/>
  <c r="T8" i="2"/>
  <c r="L20" i="2"/>
  <c r="T20" i="2"/>
  <c r="L16" i="2"/>
  <c r="T16" i="2"/>
  <c r="L4" i="2"/>
  <c r="T4" i="2"/>
  <c r="L6" i="2"/>
  <c r="T6" i="2"/>
  <c r="L3" i="2"/>
  <c r="T3" i="2"/>
  <c r="L24" i="2"/>
  <c r="T24" i="2"/>
  <c r="L10" i="2"/>
  <c r="T10" i="2"/>
  <c r="L7" i="2"/>
  <c r="T7" i="2"/>
  <c r="L14" i="2"/>
  <c r="T14" i="2"/>
  <c r="L11" i="2"/>
  <c r="T11" i="2"/>
  <c r="L18" i="2"/>
  <c r="T18" i="2"/>
  <c r="L15" i="2"/>
  <c r="T15" i="2"/>
  <c r="L13" i="2"/>
  <c r="T13" i="2"/>
  <c r="L2" i="2"/>
  <c r="T2" i="2"/>
  <c r="AD22" i="2"/>
  <c r="L22" i="2"/>
  <c r="L5" i="2"/>
  <c r="L9" i="2"/>
  <c r="L25" i="2"/>
  <c r="AD3" i="2"/>
  <c r="F6" i="1"/>
  <c r="E6" i="2"/>
  <c r="F3" i="1"/>
  <c r="E3" i="2"/>
  <c r="F24" i="1"/>
  <c r="E24" i="2"/>
  <c r="F10" i="1"/>
  <c r="E10" i="2"/>
  <c r="F7" i="1"/>
  <c r="E7" i="2"/>
  <c r="F5" i="1"/>
  <c r="E5" i="2"/>
  <c r="F14" i="1"/>
  <c r="E14" i="2"/>
  <c r="F11" i="1"/>
  <c r="E11" i="2"/>
  <c r="F9" i="1"/>
  <c r="E9" i="2"/>
  <c r="F18" i="1"/>
  <c r="E18" i="2"/>
  <c r="F15" i="1"/>
  <c r="E15" i="2"/>
  <c r="F13" i="1"/>
  <c r="E13" i="2"/>
  <c r="AD18" i="2"/>
  <c r="F22" i="1"/>
  <c r="E22" i="2"/>
  <c r="F19" i="1"/>
  <c r="E19" i="2"/>
  <c r="F17" i="1"/>
  <c r="E17" i="2"/>
  <c r="F26" i="1"/>
  <c r="E26" i="2"/>
  <c r="F23" i="1"/>
  <c r="E23" i="2"/>
  <c r="F21" i="1"/>
  <c r="E21" i="2"/>
  <c r="F12" i="1"/>
  <c r="E12" i="2"/>
  <c r="F8" i="1"/>
  <c r="E8" i="2"/>
  <c r="F25" i="1"/>
  <c r="E25" i="2"/>
  <c r="E20" i="2"/>
  <c r="F20" i="1"/>
  <c r="F16" i="1"/>
  <c r="E16" i="2"/>
  <c r="F4" i="1"/>
  <c r="E4" i="2"/>
  <c r="AD2" i="2"/>
  <c r="F2" i="1"/>
  <c r="E2" i="2"/>
  <c r="AB12" i="2"/>
  <c r="AB9" i="2"/>
  <c r="AD11" i="2"/>
  <c r="AK32" i="2"/>
  <c r="AB25" i="2"/>
  <c r="AD24" i="2"/>
  <c r="AD25" i="2"/>
  <c r="AB26" i="2"/>
  <c r="AB13" i="2"/>
  <c r="AD6" i="2"/>
  <c r="AD14" i="2"/>
  <c r="AD26" i="2"/>
  <c r="AD10" i="2"/>
  <c r="AD20" i="2"/>
  <c r="AD19" i="2"/>
  <c r="AB21" i="2"/>
  <c r="AD15" i="2"/>
  <c r="AD23" i="2"/>
  <c r="AB5" i="2"/>
  <c r="AD7" i="2"/>
  <c r="AD9" i="2"/>
  <c r="AB17" i="2"/>
  <c r="AD17" i="2"/>
  <c r="AD5" i="2"/>
  <c r="AD16" i="2"/>
  <c r="AD21" i="2"/>
  <c r="AD12" i="2"/>
  <c r="AA18" i="2"/>
  <c r="AA17" i="2"/>
  <c r="AA15" i="2"/>
  <c r="AA6" i="2"/>
  <c r="AA13" i="2"/>
  <c r="AA10" i="2"/>
  <c r="AA12" i="2"/>
  <c r="AA14" i="2"/>
  <c r="AA11" i="2"/>
  <c r="AA26" i="2"/>
  <c r="AA22" i="2"/>
  <c r="AA25" i="2"/>
  <c r="AA9" i="2"/>
  <c r="AA24" i="2"/>
  <c r="AA8" i="2"/>
  <c r="AA23" i="2"/>
  <c r="AA7" i="2"/>
  <c r="AA16" i="2"/>
  <c r="AA21" i="2"/>
  <c r="AA5" i="2"/>
  <c r="AA20" i="2"/>
  <c r="AA4" i="2"/>
  <c r="AA19" i="2"/>
  <c r="AA3" i="2"/>
  <c r="AA2" i="2"/>
  <c r="AB4" i="2"/>
  <c r="M20" i="2" l="1"/>
  <c r="U20" i="2"/>
  <c r="M13" i="2"/>
  <c r="U13" i="2"/>
  <c r="M18" i="2"/>
  <c r="U18" i="2"/>
  <c r="M11" i="2"/>
  <c r="U11" i="2"/>
  <c r="M5" i="2"/>
  <c r="U5" i="2"/>
  <c r="M10" i="2"/>
  <c r="U10" i="2"/>
  <c r="M3" i="2"/>
  <c r="U3" i="2"/>
  <c r="M16" i="2"/>
  <c r="U16" i="2"/>
  <c r="M25" i="2"/>
  <c r="U25" i="2"/>
  <c r="M12" i="2"/>
  <c r="U12" i="2"/>
  <c r="M23" i="2"/>
  <c r="U23" i="2"/>
  <c r="M17" i="2"/>
  <c r="U17" i="2"/>
  <c r="M22" i="2"/>
  <c r="U22" i="2"/>
  <c r="M15" i="2"/>
  <c r="U15" i="2"/>
  <c r="M9" i="2"/>
  <c r="U9" i="2"/>
  <c r="M14" i="2"/>
  <c r="U14" i="2"/>
  <c r="M7" i="2"/>
  <c r="U7" i="2"/>
  <c r="M24" i="2"/>
  <c r="U24" i="2"/>
  <c r="M6" i="2"/>
  <c r="U6" i="2"/>
  <c r="M4" i="2"/>
  <c r="U4" i="2"/>
  <c r="M8" i="2"/>
  <c r="U8" i="2"/>
  <c r="M21" i="2"/>
  <c r="U21" i="2"/>
  <c r="M26" i="2"/>
  <c r="U26" i="2"/>
  <c r="M19" i="2"/>
  <c r="U19" i="2"/>
  <c r="M2" i="2"/>
  <c r="U2" i="2"/>
  <c r="G20" i="1"/>
  <c r="G20" i="2" s="1"/>
  <c r="F20" i="2"/>
  <c r="AH20" i="2" s="1"/>
  <c r="G10" i="1"/>
  <c r="F10" i="2"/>
  <c r="AH10" i="2" s="1"/>
  <c r="G4" i="1"/>
  <c r="F4" i="2"/>
  <c r="AH4" i="2" s="1"/>
  <c r="G8" i="1"/>
  <c r="F8" i="2"/>
  <c r="AH8" i="2" s="1"/>
  <c r="G21" i="1"/>
  <c r="F21" i="2"/>
  <c r="AH21" i="2" s="1"/>
  <c r="G26" i="1"/>
  <c r="F26" i="2"/>
  <c r="AH26" i="2" s="1"/>
  <c r="G19" i="1"/>
  <c r="F19" i="2"/>
  <c r="AH19" i="2" s="1"/>
  <c r="G3" i="1"/>
  <c r="F3" i="2"/>
  <c r="AH3" i="2" s="1"/>
  <c r="G15" i="1"/>
  <c r="F15" i="2"/>
  <c r="AH15" i="2" s="1"/>
  <c r="G9" i="1"/>
  <c r="F9" i="2"/>
  <c r="AH9" i="2" s="1"/>
  <c r="G14" i="1"/>
  <c r="F14" i="2"/>
  <c r="AH14" i="2" s="1"/>
  <c r="G7" i="1"/>
  <c r="F7" i="2"/>
  <c r="AH7" i="2" s="1"/>
  <c r="G24" i="1"/>
  <c r="F24" i="2"/>
  <c r="AH24" i="2" s="1"/>
  <c r="G6" i="1"/>
  <c r="F6" i="2"/>
  <c r="AH6" i="2" s="1"/>
  <c r="G13" i="1"/>
  <c r="F13" i="2"/>
  <c r="AH13" i="2" s="1"/>
  <c r="G18" i="1"/>
  <c r="F18" i="2"/>
  <c r="AH18" i="2" s="1"/>
  <c r="G11" i="1"/>
  <c r="F11" i="2"/>
  <c r="AH11" i="2" s="1"/>
  <c r="G5" i="1"/>
  <c r="F5" i="2"/>
  <c r="AH5" i="2" s="1"/>
  <c r="G16" i="1"/>
  <c r="F16" i="2"/>
  <c r="AH16" i="2" s="1"/>
  <c r="G25" i="1"/>
  <c r="F25" i="2"/>
  <c r="AH25" i="2" s="1"/>
  <c r="G12" i="1"/>
  <c r="F12" i="2"/>
  <c r="AH12" i="2" s="1"/>
  <c r="G23" i="1"/>
  <c r="F23" i="2"/>
  <c r="AH23" i="2" s="1"/>
  <c r="G17" i="1"/>
  <c r="F17" i="2"/>
  <c r="AH17" i="2" s="1"/>
  <c r="G22" i="1"/>
  <c r="F22" i="2"/>
  <c r="AH22" i="2" s="1"/>
  <c r="G2" i="1"/>
  <c r="F2" i="2"/>
  <c r="AH2" i="2" s="1"/>
  <c r="AD13" i="2"/>
  <c r="AD8" i="2"/>
  <c r="AL32" i="2"/>
  <c r="AC3" i="2"/>
  <c r="AC7" i="2"/>
  <c r="AC11" i="2"/>
  <c r="AC15" i="2"/>
  <c r="AC19" i="2"/>
  <c r="AC23" i="2"/>
  <c r="AC14" i="2"/>
  <c r="AC22" i="2"/>
  <c r="AC4" i="2"/>
  <c r="AC8" i="2"/>
  <c r="AC12" i="2"/>
  <c r="AC16" i="2"/>
  <c r="AC20" i="2"/>
  <c r="AC24" i="2"/>
  <c r="AC10" i="2"/>
  <c r="AC18" i="2"/>
  <c r="AC5" i="2"/>
  <c r="AC9" i="2"/>
  <c r="AC13" i="2"/>
  <c r="AC17" i="2"/>
  <c r="AC21" i="2"/>
  <c r="AC25" i="2"/>
  <c r="AC6" i="2"/>
  <c r="AC26" i="2"/>
  <c r="AC2" i="2"/>
  <c r="AD4" i="2"/>
  <c r="N17" i="2" l="1"/>
  <c r="V17" i="2"/>
  <c r="N12" i="2"/>
  <c r="V12" i="2"/>
  <c r="N16" i="2"/>
  <c r="V16" i="2"/>
  <c r="N11" i="2"/>
  <c r="V11" i="2"/>
  <c r="N13" i="2"/>
  <c r="V13" i="2"/>
  <c r="N24" i="2"/>
  <c r="V24" i="2"/>
  <c r="N14" i="2"/>
  <c r="V14" i="2"/>
  <c r="N15" i="2"/>
  <c r="V15" i="2"/>
  <c r="N19" i="2"/>
  <c r="V19" i="2"/>
  <c r="N21" i="2"/>
  <c r="V21" i="2"/>
  <c r="N4" i="2"/>
  <c r="V4" i="2"/>
  <c r="N20" i="2"/>
  <c r="V20" i="2"/>
  <c r="O20" i="2"/>
  <c r="W20" i="2"/>
  <c r="N22" i="2"/>
  <c r="V22" i="2"/>
  <c r="N23" i="2"/>
  <c r="V23" i="2"/>
  <c r="N25" i="2"/>
  <c r="V25" i="2"/>
  <c r="N5" i="2"/>
  <c r="V5" i="2"/>
  <c r="N18" i="2"/>
  <c r="V18" i="2"/>
  <c r="N6" i="2"/>
  <c r="V6" i="2"/>
  <c r="N7" i="2"/>
  <c r="V7" i="2"/>
  <c r="N9" i="2"/>
  <c r="V9" i="2"/>
  <c r="N3" i="2"/>
  <c r="V3" i="2"/>
  <c r="N26" i="2"/>
  <c r="V26" i="2"/>
  <c r="N8" i="2"/>
  <c r="V8" i="2"/>
  <c r="N10" i="2"/>
  <c r="V10" i="2"/>
  <c r="N2" i="2"/>
  <c r="V2" i="2"/>
  <c r="G22" i="2"/>
  <c r="G23" i="2"/>
  <c r="G25" i="2"/>
  <c r="G5" i="2"/>
  <c r="G18" i="2"/>
  <c r="G6" i="2"/>
  <c r="G7" i="2"/>
  <c r="G9" i="2"/>
  <c r="G3" i="2"/>
  <c r="G26" i="2"/>
  <c r="G8" i="2"/>
  <c r="G4" i="2"/>
  <c r="G17" i="2"/>
  <c r="G12" i="2"/>
  <c r="G16" i="2"/>
  <c r="G11" i="2"/>
  <c r="G13" i="2"/>
  <c r="G24" i="2"/>
  <c r="G14" i="2"/>
  <c r="G15" i="2"/>
  <c r="G19" i="2"/>
  <c r="G21" i="2"/>
  <c r="G10" i="2"/>
  <c r="AK20" i="2"/>
  <c r="AL20" i="2" s="1"/>
  <c r="AM20" i="2" s="1"/>
  <c r="AN20" i="2" s="1"/>
  <c r="AF20" i="2"/>
  <c r="G2" i="2"/>
  <c r="AM32" i="2"/>
  <c r="AE3" i="2"/>
  <c r="AE7" i="2"/>
  <c r="AE11" i="2"/>
  <c r="AE15" i="2"/>
  <c r="AE19" i="2"/>
  <c r="AE23" i="2"/>
  <c r="AE13" i="2"/>
  <c r="AE21" i="2"/>
  <c r="AE25" i="2"/>
  <c r="AE10" i="2"/>
  <c r="AE18" i="2"/>
  <c r="AE26" i="2"/>
  <c r="AE4" i="2"/>
  <c r="AE8" i="2"/>
  <c r="AE12" i="2"/>
  <c r="AE16" i="2"/>
  <c r="AE20" i="2"/>
  <c r="AE24" i="2"/>
  <c r="AE9" i="2"/>
  <c r="AE17" i="2"/>
  <c r="AE6" i="2"/>
  <c r="AE14" i="2"/>
  <c r="AE22" i="2"/>
  <c r="AE5" i="2"/>
  <c r="AE2" i="2"/>
  <c r="O15" i="2" l="1"/>
  <c r="W15" i="2"/>
  <c r="O11" i="2"/>
  <c r="W11" i="2"/>
  <c r="O4" i="2"/>
  <c r="W4" i="2"/>
  <c r="O9" i="2"/>
  <c r="W9" i="2"/>
  <c r="O5" i="2"/>
  <c r="W5" i="2"/>
  <c r="O10" i="2"/>
  <c r="W10" i="2"/>
  <c r="O14" i="2"/>
  <c r="W14" i="2"/>
  <c r="O16" i="2"/>
  <c r="W16" i="2"/>
  <c r="O8" i="2"/>
  <c r="W8" i="2"/>
  <c r="O7" i="2"/>
  <c r="W7" i="2"/>
  <c r="O25" i="2"/>
  <c r="W25" i="2"/>
  <c r="O21" i="2"/>
  <c r="W21" i="2"/>
  <c r="O24" i="2"/>
  <c r="W24" i="2"/>
  <c r="O12" i="2"/>
  <c r="W12" i="2"/>
  <c r="O26" i="2"/>
  <c r="W26" i="2"/>
  <c r="O6" i="2"/>
  <c r="W6" i="2"/>
  <c r="O23" i="2"/>
  <c r="W23" i="2"/>
  <c r="O19" i="2"/>
  <c r="W19" i="2"/>
  <c r="O13" i="2"/>
  <c r="W13" i="2"/>
  <c r="O17" i="2"/>
  <c r="W17" i="2"/>
  <c r="O3" i="2"/>
  <c r="W3" i="2"/>
  <c r="O18" i="2"/>
  <c r="W18" i="2"/>
  <c r="O22" i="2"/>
  <c r="W22" i="2"/>
  <c r="O2" i="2"/>
  <c r="W2" i="2"/>
  <c r="AK8" i="2"/>
  <c r="AL8" i="2" s="1"/>
  <c r="AM8" i="2" s="1"/>
  <c r="AN8" i="2" s="1"/>
  <c r="AF8" i="2"/>
  <c r="AK18" i="2"/>
  <c r="AL18" i="2" s="1"/>
  <c r="AM18" i="2" s="1"/>
  <c r="AN18" i="2" s="1"/>
  <c r="AF18" i="2"/>
  <c r="AK10" i="2"/>
  <c r="AL10" i="2" s="1"/>
  <c r="AM10" i="2" s="1"/>
  <c r="AN10" i="2" s="1"/>
  <c r="AF10" i="2"/>
  <c r="AK19" i="2"/>
  <c r="AL19" i="2" s="1"/>
  <c r="AM19" i="2" s="1"/>
  <c r="AN19" i="2" s="1"/>
  <c r="AF19" i="2"/>
  <c r="AK14" i="2"/>
  <c r="AL14" i="2" s="1"/>
  <c r="AM14" i="2" s="1"/>
  <c r="AN14" i="2" s="1"/>
  <c r="AF14" i="2"/>
  <c r="AK13" i="2"/>
  <c r="AL13" i="2" s="1"/>
  <c r="AM13" i="2" s="1"/>
  <c r="AN13" i="2" s="1"/>
  <c r="AF13" i="2"/>
  <c r="AK16" i="2"/>
  <c r="AL16" i="2" s="1"/>
  <c r="AM16" i="2" s="1"/>
  <c r="AN16" i="2" s="1"/>
  <c r="AF16" i="2"/>
  <c r="AK17" i="2"/>
  <c r="AL17" i="2" s="1"/>
  <c r="AM17" i="2" s="1"/>
  <c r="AN17" i="2" s="1"/>
  <c r="AF17" i="2"/>
  <c r="AK3" i="2"/>
  <c r="AL3" i="2" s="1"/>
  <c r="AM3" i="2" s="1"/>
  <c r="AN3" i="2" s="1"/>
  <c r="AF3" i="2"/>
  <c r="AK25" i="2"/>
  <c r="AL25" i="2" s="1"/>
  <c r="AM25" i="2" s="1"/>
  <c r="AN25" i="2" s="1"/>
  <c r="AF25" i="2"/>
  <c r="AK4" i="2"/>
  <c r="AL4" i="2" s="1"/>
  <c r="AM4" i="2" s="1"/>
  <c r="AN4" i="2" s="1"/>
  <c r="AF4" i="2"/>
  <c r="AK26" i="2"/>
  <c r="AL26" i="2" s="1"/>
  <c r="AM26" i="2" s="1"/>
  <c r="AN26" i="2" s="1"/>
  <c r="AF26" i="2"/>
  <c r="AF9" i="2"/>
  <c r="AK9" i="2"/>
  <c r="AL9" i="2" s="1"/>
  <c r="AM9" i="2" s="1"/>
  <c r="AN9" i="2" s="1"/>
  <c r="AK6" i="2"/>
  <c r="AL6" i="2" s="1"/>
  <c r="AM6" i="2" s="1"/>
  <c r="AN6" i="2" s="1"/>
  <c r="AF6" i="2"/>
  <c r="AK5" i="2"/>
  <c r="AL5" i="2" s="1"/>
  <c r="AM5" i="2" s="1"/>
  <c r="AN5" i="2" s="1"/>
  <c r="AF5" i="2"/>
  <c r="AK23" i="2"/>
  <c r="AL23" i="2" s="1"/>
  <c r="AM23" i="2" s="1"/>
  <c r="AN23" i="2" s="1"/>
  <c r="AF23" i="2"/>
  <c r="AK7" i="2"/>
  <c r="AL7" i="2" s="1"/>
  <c r="AM7" i="2" s="1"/>
  <c r="AN7" i="2" s="1"/>
  <c r="AF7" i="2"/>
  <c r="AK22" i="2"/>
  <c r="AL22" i="2" s="1"/>
  <c r="AM22" i="2" s="1"/>
  <c r="AN22" i="2" s="1"/>
  <c r="AF22" i="2"/>
  <c r="AK21" i="2"/>
  <c r="AL21" i="2" s="1"/>
  <c r="AM21" i="2" s="1"/>
  <c r="AN21" i="2" s="1"/>
  <c r="AF21" i="2"/>
  <c r="AK15" i="2"/>
  <c r="AL15" i="2" s="1"/>
  <c r="AM15" i="2" s="1"/>
  <c r="AN15" i="2" s="1"/>
  <c r="AF15" i="2"/>
  <c r="AK24" i="2"/>
  <c r="AL24" i="2" s="1"/>
  <c r="AM24" i="2" s="1"/>
  <c r="AN24" i="2" s="1"/>
  <c r="AF24" i="2"/>
  <c r="AK11" i="2"/>
  <c r="AL11" i="2" s="1"/>
  <c r="AM11" i="2" s="1"/>
  <c r="AN11" i="2" s="1"/>
  <c r="AF11" i="2"/>
  <c r="AK12" i="2"/>
  <c r="AL12" i="2" s="1"/>
  <c r="AM12" i="2" s="1"/>
  <c r="AN12" i="2" s="1"/>
  <c r="AF12" i="2"/>
  <c r="AK2" i="2"/>
  <c r="AF2" i="2"/>
  <c r="AI26" i="2" l="1"/>
  <c r="AI24" i="2"/>
  <c r="AI22" i="2"/>
  <c r="AI20" i="2"/>
  <c r="AI18" i="2"/>
  <c r="AI16" i="2"/>
  <c r="AI14" i="2"/>
  <c r="AI12" i="2"/>
  <c r="AI10" i="2"/>
  <c r="AI4" i="2"/>
  <c r="AI23" i="2"/>
  <c r="AI19" i="2"/>
  <c r="AI15" i="2"/>
  <c r="AI11" i="2"/>
  <c r="AI7" i="2"/>
  <c r="AI3" i="2"/>
  <c r="AI8" i="2"/>
  <c r="AI2" i="2"/>
  <c r="AI25" i="2"/>
  <c r="AI21" i="2"/>
  <c r="AI17" i="2"/>
  <c r="AI13" i="2"/>
  <c r="AI9" i="2"/>
  <c r="AI5" i="2"/>
  <c r="AI6" i="2"/>
  <c r="AG11" i="2"/>
  <c r="AG4" i="2"/>
  <c r="AG13" i="2"/>
  <c r="AG22" i="2"/>
  <c r="AG2" i="2"/>
  <c r="AG15" i="2"/>
  <c r="AG8" i="2"/>
  <c r="AG24" i="2"/>
  <c r="AG17" i="2"/>
  <c r="AG10" i="2"/>
  <c r="AG26" i="2"/>
  <c r="AN32" i="2"/>
  <c r="AG3" i="2"/>
  <c r="AG19" i="2"/>
  <c r="AG12" i="2"/>
  <c r="AG5" i="2"/>
  <c r="AG21" i="2"/>
  <c r="AG14" i="2"/>
  <c r="AG7" i="2"/>
  <c r="AG23" i="2"/>
  <c r="AG16" i="2"/>
  <c r="AG9" i="2"/>
  <c r="AG25" i="2"/>
  <c r="AG18" i="2"/>
  <c r="AG20" i="2"/>
  <c r="AG6" i="2"/>
  <c r="AL2" i="2"/>
  <c r="AK29" i="2"/>
  <c r="AK28" i="2"/>
  <c r="AM2" i="2" l="1"/>
  <c r="AL29" i="2"/>
  <c r="AL28" i="2"/>
  <c r="AN2" i="2" l="1"/>
  <c r="AM28" i="2"/>
  <c r="AM29" i="2"/>
  <c r="AN28" i="2" l="1"/>
  <c r="AN29" i="2"/>
</calcChain>
</file>

<file path=xl/sharedStrings.xml><?xml version="1.0" encoding="utf-8"?>
<sst xmlns="http://schemas.openxmlformats.org/spreadsheetml/2006/main" count="137" uniqueCount="133">
  <si>
    <t>D2-D1</t>
  </si>
  <si>
    <t>D3-D2</t>
  </si>
  <si>
    <t>D4-D3</t>
  </si>
  <si>
    <t>D5-D4</t>
  </si>
  <si>
    <t>X</t>
  </si>
  <si>
    <t>Ref Line</t>
  </si>
  <si>
    <t>Percentile Line</t>
  </si>
  <si>
    <t>{</t>
  </si>
  <si>
    <t xml:space="preserve">  "checkpoints":[</t>
  </si>
  <si>
    <t>],</t>
  </si>
  <si>
    <t xml:space="preserve">  "hops":[</t>
  </si>
  <si>
    <t>{"source":0,"target":1,"value":344.980099502412,"region":"SFO","team":"MARLINS","product":"CRUCIBLE"},</t>
  </si>
  <si>
    <t>{"source":1,"target":2,"value":530.457711442867,"region":"SFO","team":"MARLINS","product":"CRUCIBLE"},</t>
  </si>
  <si>
    <t>{"source":2,"target":3,"value":1966.2181425485,"region":"SFO","team":"MARLINS","product":"CRUCIBLE"},</t>
  </si>
  <si>
    <t>{"source":3,"target":4,"value":594.280777537891,"region":"SFO","team":"MARLINS","product":"CRUCIBLE"},</t>
  </si>
  <si>
    <t>{"source":4,"target":5,"value":805.990712074357,"region":"SFO","team":"MARLINS","product":"CRUCIBLE"},</t>
  </si>
  <si>
    <t>{"source":4,"target":6,"value":570.776119402968,"region":"SFO","team":"MARLINS","product":"CRUCIBLE"},</t>
  </si>
  <si>
    <t>{"source":5,"target":2,"value":-701.380804953495,"region":"SFO","team":"MARLINS","product":"CRUCIBLE"},</t>
  </si>
  <si>
    <t>{"source":6,"target":7,"value":541.427860696459,"region":"SFO","team":"MARLINS","product":"CRUCIBLE"},</t>
  </si>
  <si>
    <t>{"source":7,"target":8,"value":182.527363184277,"region":"SFO","team":"MARLINS","product":"CRUCIBLE"},</t>
  </si>
  <si>
    <t>{"source":0,"target":1,"value":280.045346062014,"region":"SFO","team":"OSTRICHES","product":"CROWD"},</t>
  </si>
  <si>
    <t>{"source":1,"target":2,"value":416.510739856855,"region":"SFO","team":"OSTRICHES","product":"CROWD"},</t>
  </si>
  <si>
    <t>{"source":2,"target":3,"value":1470.24202626638,"region":"SFO","team":"OSTRICHES","product":"CROWD"},</t>
  </si>
  <si>
    <t>{"source":3,"target":4,"value":459.572232645469,"region":"SFO","team":"OSTRICHES","product":"CROWD"},</t>
  </si>
  <si>
    <t>{"source":4,"target":5,"value":751.84210526328,"region":"SFO","team":"OSTRICHES","product":"CROWD"},</t>
  </si>
  <si>
    <t>{"source":4,"target":6,"value":522.515513126475,"region":"SFO","team":"OSTRICHES","product":"CROWD"},</t>
  </si>
  <si>
    <t>{"source":5,"target":2,"value":-595.508771929559,"region":"SFO","team":"OSTRICHES","product":"CROWD"},</t>
  </si>
  <si>
    <t>{"source":6,"target":7,"value":444.517899761309,"region":"SFO","team":"OSTRICHES","product":"CROWD"},</t>
  </si>
  <si>
    <t>{"source":7,"target":8,"value":149.002386634914,"region":"SFO","team":"OSTRICHES","product":"CROWD"},</t>
  </si>
  <si>
    <t>{"source":0,"target":1,"value":240.381443299041,"region":"AUS","team":"CHEETAHS","product":"JIRA"},</t>
  </si>
  <si>
    <t>{"source":0,"target":1,"value":240.596638655515,"region":"AUS","team":"FALCONS","product":"CONFLUENCE"},</t>
  </si>
  <si>
    <t>{"source":0,"target":1,"value":248.471698113076,"region":"AUS","team":"GREYHOUNDS","product":"JIRA"},</t>
  </si>
  <si>
    <t>{"source":0,"target":1,"value":251.8532423207,"region":"AUS","team":"HORSES","product":"JIRA"},</t>
  </si>
  <si>
    <t>{"source":0,"target":1,"value":353.87128712892,"region":"AUS","team":"KANGAROOS","product":"JIRA"},</t>
  </si>
  <si>
    <t>{"source":0,"target":1,"value":485.734133790827,"region":"AUS","team":"MARLINS","product":"CRUCIBLE"},</t>
  </si>
  <si>
    <t>{"source":0,"target":1,"value":247.935779816213,"region":"BGR","team":"EAGLES","product":"CONFLUENCE"},</t>
  </si>
  <si>
    <t>{"source":1,"target":2,"value":344.88659793788,"region":"AUS","team":"CHEETAHS","product":"JIRA"},</t>
  </si>
  <si>
    <t>{"source":1,"target":2,"value":360.890756302603,"region":"AUS","team":"FALCONS","product":"CONFLUENCE"},</t>
  </si>
  <si>
    <t>{"source":1,"target":2,"value":349.320754717126,"region":"AUS","team":"GREYHOUNDS","product":"JIRA"},</t>
  </si>
  <si>
    <t>{"source":1,"target":2,"value":368.962457337693,"region":"AUS","team":"HORSES","product":"JIRA"},</t>
  </si>
  <si>
    <t>{"source":1,"target":2,"value":534.277227722772,"region":"AUS","team":"KANGAROOS","product":"JIRA"},</t>
  </si>
  <si>
    <t>{"source":1,"target":2,"value":710.5763293311,"region":"AUS","team":"MARLINS","product":"CRUCIBLE"},</t>
  </si>
  <si>
    <t>{"source":1,"target":2,"value":351.100917431385,"region":"BGR","team":"EAGLES","product":"CONFLUENCE"},</t>
  </si>
  <si>
    <t>{"source":2,"target":3,"value":1199.10169491542,"region":"AUS","team":"CHEETAHS","product":"JIRA"},</t>
  </si>
  <si>
    <t>{"source":2,"target":3,"value":1148.36715620808,"region":"AUS","team":"FALCONS","product":"CONFLUENCE"},</t>
  </si>
  <si>
    <t>{"source":2,"target":3,"value":1123.06644518276,"region":"AUS","team":"GREYHOUNDS","product":"JIRA"},</t>
  </si>
  <si>
    <t>{"source":2,"target":3,"value":1055.40356083101,"region":"AUS","team":"HORSES","product":"JIRA"},</t>
  </si>
  <si>
    <t>{"source":2,"target":3,"value":1905.91139240473,"region":"AUS","team":"KANGAROOS","product":"JIRA"},</t>
  </si>
  <si>
    <t>{"source":2,"target":3,"value":2408.00878734624,"region":"AUS","team":"MARLINS","product":"CRUCIBLE"},</t>
  </si>
  <si>
    <t>{"source":2,"target":3,"value":1167.01746724885,"region":"BGR","team":"EAGLES","product":"CONFLUENCE"},</t>
  </si>
  <si>
    <t>{"source":3,"target":4,"value":367.389830508455,"region":"AUS","team":"CHEETAHS","product":"JIRA"},</t>
  </si>
  <si>
    <t>{"source":3,"target":4,"value":362.077436582151,"region":"AUS","team":"FALCONS","product":"CONFLUENCE"},</t>
  </si>
  <si>
    <t>{"source":3,"target":4,"value":362.80398671065,"region":"AUS","team":"GREYHOUNDS","product":"JIRA"},</t>
  </si>
  <si>
    <t>{"source":3,"target":4,"value":364.356083085877,"region":"AUS","team":"HORSES","product":"JIRA"},</t>
  </si>
  <si>
    <t>{"source":3,"target":4,"value":601.594936709089,"region":"AUS","team":"KANGAROOS","product":"JIRA"},</t>
  </si>
  <si>
    <t>{"source":3,"target":4,"value":725.265377855906,"region":"AUS","team":"MARLINS","product":"CRUCIBLE"},</t>
  </si>
  <si>
    <t>{"source":3,"target":4,"value":359.720524017488,"region":"BGR","team":"EAGLES","product":"CONFLUENCE"},</t>
  </si>
  <si>
    <t>{"source":4,"target":5,"value":456.428571428571,"region":"AUS","team":"CHEETAHS","product":"JIRA"},</t>
  </si>
  <si>
    <t>{"source":4,"target":5,"value":411.753246753315,"region":"AUS","team":"FALCONS","product":"CONFLUENCE"},</t>
  </si>
  <si>
    <t>{"source":4,"target":5,"value":486.66666666657,"region":"AUS","team":"GREYHOUNDS","product":"JIRA"},</t>
  </si>
  <si>
    <t>{"source":4,"target":5,"value":430.454545454545,"region":"AUS","team":"HORSES","product":"JIRA"},</t>
  </si>
  <si>
    <t>{"source":4,"target":5,"value":702.192982456181,"region":"AUS","team":"KANGAROOS","product":"JIRA"},</t>
  </si>
  <si>
    <t>{"source":4,"target":5,"value":809.388489208658,"region":"AUS","team":"MARLINS","product":"CRUCIBLE"},</t>
  </si>
  <si>
    <t>{"source":4,"target":5,"value":404.71830985913,"region":"BGR","team":"EAGLES","product":"CONFLUENCE"},</t>
  </si>
  <si>
    <t>{"source":4,"target":6,"value":500.432989690746,"region":"AUS","team":"CHEETAHS","product":"JIRA"},</t>
  </si>
  <si>
    <t>{"source":4,"target":6,"value":411.781512605089,"region":"AUS","team":"FALCONS","product":"CONFLUENCE"},</t>
  </si>
  <si>
    <t>{"source":4,"target":6,"value":422.603773584853,"region":"AUS","team":"GREYHOUNDS","product":"JIRA"},</t>
  </si>
  <si>
    <t>{"source":4,"target":6,"value":385.863481228729,"region":"AUS","team":"HORSES","product":"JIRA"},</t>
  </si>
  <si>
    <t>{"source":4,"target":6,"value":659.861386138591,"region":"AUS","team":"KANGAROOS","product":"JIRA"},</t>
  </si>
  <si>
    <t>{"source":4,"target":6,"value":802.185567010321,"region":"AUS","team":"MARLINS","product":"CRUCIBLE"},</t>
  </si>
  <si>
    <t>{"source":4,"target":6,"value":431.724770642163,"region":"BGR","team":"EAGLES","product":"CONFLUENCE"},</t>
  </si>
  <si>
    <t>{"source":5,"target":2,"value":-379.142857142691,"region":"AUS","team":"CHEETAHS","product":"JIRA"},</t>
  </si>
  <si>
    <t>{"source":5,"target":2,"value":-360.831168831373,"region":"AUS","team":"FALCONS","product":"CONFLUENCE"},</t>
  </si>
  <si>
    <t>{"source":5,"target":2,"value":-387.000000000582,"region":"AUS","team":"GREYHOUNDS","product":"JIRA"},</t>
  </si>
  <si>
    <t>{"source":5,"target":2,"value":-348.363636364192,"region":"AUS","team":"HORSES","product":"JIRA"},</t>
  </si>
  <si>
    <t>{"source":5,"target":2,"value":-684.456140350979,"region":"AUS","team":"KANGAROOS","product":"JIRA"},</t>
  </si>
  <si>
    <t>{"source":5,"target":2,"value":-723.294964028664,"region":"AUS","team":"MARLINS","product":"CRUCIBLE"},</t>
  </si>
  <si>
    <t>{"source":5,"target":2,"value":-367.915492957255,"region":"BGR","team":"EAGLES","product":"CONFLUENCE"},</t>
  </si>
  <si>
    <t>{"source":6,"target":7,"value":384.938144329861,"region":"AUS","team":"CHEETAHS","product":"JIRA"},</t>
  </si>
  <si>
    <t>{"source":6,"target":7,"value":396.344537815091,"region":"AUS","team":"FALCONS","product":"CONFLUENCE"},</t>
  </si>
  <si>
    <t>{"source":6,"target":7,"value":367.679245283058,"region":"AUS","team":"GREYHOUNDS","product":"JIRA"},</t>
  </si>
  <si>
    <t>{"source":6,"target":7,"value":354.303754266235,"region":"AUS","team":"HORSES","product":"JIRA"},</t>
  </si>
  <si>
    <t>{"source":6,"target":7,"value":508.188118811893,"region":"AUS","team":"KANGAROOS","product":"JIRA"},</t>
  </si>
  <si>
    <t>{"source":6,"target":7,"value":755.453608247423,"region":"AUS","team":"MARLINS","product":"CRUCIBLE"},</t>
  </si>
  <si>
    <t>{"source":6,"target":7,"value":345.532110091801,"region":"BGR","team":"EAGLES","product":"CONFLUENCE"},</t>
  </si>
  <si>
    <t>{"source":7,"target":8,"value":133.773195876277,"region":"AUS","team":"CHEETAHS","product":"JIRA"},</t>
  </si>
  <si>
    <t>{"source":7,"target":8,"value":129.512605042058,"region":"AUS","team":"FALCONS","product":"CONFLUENCE"},</t>
  </si>
  <si>
    <t>{"source":7,"target":8,"value":124.830188679245,"region":"AUS","team":"GREYHOUNDS","product":"JIRA"},</t>
  </si>
  <si>
    <t>{"source":7,"target":8,"value":120.013651877264,"region":"AUS","team":"HORSES","product":"JIRA"},</t>
  </si>
  <si>
    <t>{"source":7,"target":8,"value":187.207920791918,"region":"AUS","team":"KANGAROOS","product":"JIRA"},</t>
  </si>
  <si>
    <t>{"source":7,"target":8,"value":249.340206185489,"region":"AUS","team":"MARLINS","product":"CRUCIBLE"},</t>
  </si>
  <si>
    <t>{"source":7,"target":8,"value":129.761467890088,"region":"BGR","team":"EAGLES","product":"CONFLUENCE"}</t>
  </si>
  <si>
    <t xml:space="preserve">  ]</t>
  </si>
  <si>
    <t>}</t>
  </si>
  <si>
    <t>{"checkpoint":"2","sequence":2},</t>
  </si>
  <si>
    <t>{"checkpoint":"1","sequence":1},</t>
  </si>
  <si>
    <t>{"checkpoint":"3","sequence":3},</t>
  </si>
  <si>
    <t>{"checkpoint":"4","sequence":4},</t>
  </si>
  <si>
    <t>{"checkpoint":"5","sequence":5},</t>
  </si>
  <si>
    <t>{"source":3,"target":4,"value":1966.2181425485,"region":"SFO","team":"MARLINS","product":"CRUCIBLE"},</t>
  </si>
  <si>
    <t>Complete</t>
  </si>
  <si>
    <t>D2 to Complete</t>
  </si>
  <si>
    <t>D3 to Complete</t>
  </si>
  <si>
    <t>D4 to Complete</t>
  </si>
  <si>
    <t>median</t>
  </si>
  <si>
    <t>reference</t>
  </si>
  <si>
    <t>Type</t>
  </si>
  <si>
    <t>Title</t>
  </si>
  <si>
    <t>Id</t>
  </si>
  <si>
    <t>State</t>
  </si>
  <si>
    <t>Started</t>
  </si>
  <si>
    <t>Finished</t>
  </si>
  <si>
    <t>State 1</t>
  </si>
  <si>
    <t>State 2</t>
  </si>
  <si>
    <t>State 3</t>
  </si>
  <si>
    <t>State 4</t>
  </si>
  <si>
    <t>State 5</t>
  </si>
  <si>
    <t>Started Week</t>
  </si>
  <si>
    <t>Finished Week</t>
  </si>
  <si>
    <t>Week 1</t>
  </si>
  <si>
    <t>Week 2</t>
  </si>
  <si>
    <t>Week 3</t>
  </si>
  <si>
    <t>Week 4</t>
  </si>
  <si>
    <t>Week 5</t>
  </si>
  <si>
    <t>Started Day</t>
  </si>
  <si>
    <t>Day 1</t>
  </si>
  <si>
    <t>Day 2</t>
  </si>
  <si>
    <t>Day 3</t>
  </si>
  <si>
    <t>Day 4</t>
  </si>
  <si>
    <t>Day 5</t>
  </si>
  <si>
    <t>Finished Day</t>
  </si>
  <si>
    <t>Settings</t>
  </si>
  <si>
    <t>Complete-D5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</si>
</sst>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3" borderId="1" applyNumberFormat="0" applyAlignment="0" applyProtection="0"/>
    <xf numFmtId="0" fontId="5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0" fontId="3" fillId="3" borderId="1" xfId="2"/>
    <xf numFmtId="14" fontId="3" fillId="3" borderId="1" xfId="2" applyNumberFormat="1"/>
    <xf numFmtId="1" fontId="0" fillId="0" borderId="0" xfId="0" applyNumberFormat="1"/>
    <xf numFmtId="1" fontId="3" fillId="3" borderId="1" xfId="2" applyNumberFormat="1"/>
    <xf numFmtId="9" fontId="2" fillId="2" borderId="1" xfId="1" applyFont="1" applyFill="1" applyBorder="1"/>
    <xf numFmtId="2" fontId="3" fillId="3" borderId="1" xfId="2" applyNumberFormat="1"/>
    <xf numFmtId="1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horizontal="center"/>
    </xf>
    <xf numFmtId="14" fontId="5" fillId="0" borderId="2" xfId="3" applyNumberFormat="1" applyAlignment="1">
      <alignment horizontal="center"/>
    </xf>
  </cellXfs>
  <cellStyles count="4">
    <cellStyle name="Calculation" xfId="2" builtinId="22"/>
    <cellStyle name="Heading 1" xfId="3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Jump</a:t>
            </a:r>
            <a:r>
              <a:rPr lang="en-US" sz="1200" baseline="0"/>
              <a:t> 1 Cycle Times</a:t>
            </a:r>
          </a:p>
        </c:rich>
      </c:tx>
      <c:layout>
        <c:manualLayout>
          <c:xMode val="edge"/>
          <c:yMode val="edge"/>
          <c:x val="0.187877024926024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Calculations!$AA$1</c:f>
              <c:strCache>
                <c:ptCount val="1"/>
                <c:pt idx="0">
                  <c:v>Ref 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Calculations!$Y$2:$Y$26</c:f>
              <c:numCache>
                <c:formatCode>0.00</c:formatCode>
                <c:ptCount val="25"/>
                <c:pt idx="0">
                  <c:v>0.18181818181818182</c:v>
                </c:pt>
                <c:pt idx="1">
                  <c:v>0.27272727272727271</c:v>
                </c:pt>
                <c:pt idx="2">
                  <c:v>0.36363636363636365</c:v>
                </c:pt>
                <c:pt idx="3">
                  <c:v>0.45454545454545453</c:v>
                </c:pt>
                <c:pt idx="4">
                  <c:v>0.54545454545454541</c:v>
                </c:pt>
                <c:pt idx="5">
                  <c:v>0.63636363636363635</c:v>
                </c:pt>
                <c:pt idx="6">
                  <c:v>0.72727272727272729</c:v>
                </c:pt>
                <c:pt idx="7">
                  <c:v>0.81818181818181823</c:v>
                </c:pt>
                <c:pt idx="8">
                  <c:v>0.90909090909090906</c:v>
                </c:pt>
                <c:pt idx="9">
                  <c:v>0</c:v>
                </c:pt>
                <c:pt idx="10">
                  <c:v>9.0909090909090912E-2</c:v>
                </c:pt>
                <c:pt idx="11">
                  <c:v>0.18181818181818182</c:v>
                </c:pt>
                <c:pt idx="12">
                  <c:v>0.27272727272727271</c:v>
                </c:pt>
                <c:pt idx="13">
                  <c:v>0.36363636363636365</c:v>
                </c:pt>
                <c:pt idx="14">
                  <c:v>0.45454545454545453</c:v>
                </c:pt>
                <c:pt idx="15">
                  <c:v>0.54545454545454541</c:v>
                </c:pt>
                <c:pt idx="16">
                  <c:v>0.63636363636363635</c:v>
                </c:pt>
                <c:pt idx="17">
                  <c:v>0.72727272727272729</c:v>
                </c:pt>
                <c:pt idx="18">
                  <c:v>0.81818181818181823</c:v>
                </c:pt>
                <c:pt idx="19">
                  <c:v>0.90909090909090906</c:v>
                </c:pt>
                <c:pt idx="20">
                  <c:v>0</c:v>
                </c:pt>
                <c:pt idx="21">
                  <c:v>9.0909090909090912E-2</c:v>
                </c:pt>
                <c:pt idx="22">
                  <c:v>0.18181818181818182</c:v>
                </c:pt>
                <c:pt idx="23">
                  <c:v>0.27272727272727271</c:v>
                </c:pt>
                <c:pt idx="24">
                  <c:v>0.36363636363636365</c:v>
                </c:pt>
              </c:numCache>
            </c:numRef>
          </c:cat>
          <c:val>
            <c:numRef>
              <c:f>Calculations!$AA$2:$AA$26</c:f>
              <c:numCache>
                <c:formatCode>0</c:formatCode>
                <c:ptCount val="25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9-4C17-8428-80A80D474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01376"/>
        <c:axId val="485300064"/>
      </c:lineChart>
      <c:scatterChart>
        <c:scatterStyle val="lineMarker"/>
        <c:varyColors val="0"/>
        <c:ser>
          <c:idx val="0"/>
          <c:order val="1"/>
          <c:tx>
            <c:strRef>
              <c:f>Calculations!$Z$1</c:f>
              <c:strCache>
                <c:ptCount val="1"/>
                <c:pt idx="0">
                  <c:v>D2-D1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20000"/>
                  <a:lumOff val="80000"/>
                  <a:alpha val="49000"/>
                </a:schemeClr>
              </a:solidFill>
              <a:ln w="9525">
                <a:solidFill>
                  <a:schemeClr val="accent1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</c:marker>
          <c:xVal>
            <c:numRef>
              <c:f>Calculations!$Y$2:$Y$26</c:f>
              <c:numCache>
                <c:formatCode>0.00</c:formatCode>
                <c:ptCount val="25"/>
                <c:pt idx="0">
                  <c:v>0.18181818181818182</c:v>
                </c:pt>
                <c:pt idx="1">
                  <c:v>0.27272727272727271</c:v>
                </c:pt>
                <c:pt idx="2">
                  <c:v>0.36363636363636365</c:v>
                </c:pt>
                <c:pt idx="3">
                  <c:v>0.45454545454545453</c:v>
                </c:pt>
                <c:pt idx="4">
                  <c:v>0.54545454545454541</c:v>
                </c:pt>
                <c:pt idx="5">
                  <c:v>0.63636363636363635</c:v>
                </c:pt>
                <c:pt idx="6">
                  <c:v>0.72727272727272729</c:v>
                </c:pt>
                <c:pt idx="7">
                  <c:v>0.81818181818181823</c:v>
                </c:pt>
                <c:pt idx="8">
                  <c:v>0.90909090909090906</c:v>
                </c:pt>
                <c:pt idx="9">
                  <c:v>0</c:v>
                </c:pt>
                <c:pt idx="10">
                  <c:v>9.0909090909090912E-2</c:v>
                </c:pt>
                <c:pt idx="11">
                  <c:v>0.18181818181818182</c:v>
                </c:pt>
                <c:pt idx="12">
                  <c:v>0.27272727272727271</c:v>
                </c:pt>
                <c:pt idx="13">
                  <c:v>0.36363636363636365</c:v>
                </c:pt>
                <c:pt idx="14">
                  <c:v>0.45454545454545453</c:v>
                </c:pt>
                <c:pt idx="15">
                  <c:v>0.54545454545454541</c:v>
                </c:pt>
                <c:pt idx="16">
                  <c:v>0.63636363636363635</c:v>
                </c:pt>
                <c:pt idx="17">
                  <c:v>0.72727272727272729</c:v>
                </c:pt>
                <c:pt idx="18">
                  <c:v>0.81818181818181823</c:v>
                </c:pt>
                <c:pt idx="19">
                  <c:v>0.90909090909090906</c:v>
                </c:pt>
                <c:pt idx="20">
                  <c:v>0</c:v>
                </c:pt>
                <c:pt idx="21">
                  <c:v>9.0909090909090912E-2</c:v>
                </c:pt>
                <c:pt idx="22">
                  <c:v>0.18181818181818182</c:v>
                </c:pt>
                <c:pt idx="23">
                  <c:v>0.27272727272727271</c:v>
                </c:pt>
                <c:pt idx="24">
                  <c:v>0.36363636363636365</c:v>
                </c:pt>
              </c:numCache>
            </c:numRef>
          </c:xVal>
          <c:yVal>
            <c:numRef>
              <c:f>Calculations!$Z$2:$Z$26</c:f>
              <c:numCache>
                <c:formatCode>0</c:formatCode>
                <c:ptCount val="25"/>
                <c:pt idx="0">
                  <c:v>18</c:v>
                </c:pt>
                <c:pt idx="1">
                  <c:v>47</c:v>
                </c:pt>
                <c:pt idx="2">
                  <c:v>26</c:v>
                </c:pt>
                <c:pt idx="3">
                  <c:v>27</c:v>
                </c:pt>
                <c:pt idx="4">
                  <c:v>1</c:v>
                </c:pt>
                <c:pt idx="5">
                  <c:v>20</c:v>
                </c:pt>
                <c:pt idx="6">
                  <c:v>50</c:v>
                </c:pt>
                <c:pt idx="7">
                  <c:v>47</c:v>
                </c:pt>
                <c:pt idx="8">
                  <c:v>18</c:v>
                </c:pt>
                <c:pt idx="9">
                  <c:v>44</c:v>
                </c:pt>
                <c:pt idx="10">
                  <c:v>48</c:v>
                </c:pt>
                <c:pt idx="11">
                  <c:v>18</c:v>
                </c:pt>
                <c:pt idx="12">
                  <c:v>16</c:v>
                </c:pt>
                <c:pt idx="13">
                  <c:v>33</c:v>
                </c:pt>
                <c:pt idx="14">
                  <c:v>8</c:v>
                </c:pt>
                <c:pt idx="15">
                  <c:v>11</c:v>
                </c:pt>
                <c:pt idx="16">
                  <c:v>23</c:v>
                </c:pt>
                <c:pt idx="17">
                  <c:v>31</c:v>
                </c:pt>
                <c:pt idx="18">
                  <c:v>15</c:v>
                </c:pt>
                <c:pt idx="19">
                  <c:v>37</c:v>
                </c:pt>
                <c:pt idx="20">
                  <c:v>49</c:v>
                </c:pt>
                <c:pt idx="21">
                  <c:v>35</c:v>
                </c:pt>
                <c:pt idx="22">
                  <c:v>17</c:v>
                </c:pt>
                <c:pt idx="23">
                  <c:v>27</c:v>
                </c:pt>
                <c:pt idx="2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9-4C17-8428-80A80D474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04880"/>
        <c:axId val="721308488"/>
      </c:scatterChart>
      <c:catAx>
        <c:axId val="485301376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485300064"/>
        <c:crosses val="autoZero"/>
        <c:auto val="1"/>
        <c:lblAlgn val="ctr"/>
        <c:lblOffset val="100"/>
        <c:noMultiLvlLbl val="0"/>
      </c:catAx>
      <c:valAx>
        <c:axId val="48530006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01376"/>
        <c:crosses val="autoZero"/>
        <c:crossBetween val="between"/>
      </c:valAx>
      <c:valAx>
        <c:axId val="721308488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721304880"/>
        <c:crosses val="max"/>
        <c:crossBetween val="midCat"/>
      </c:valAx>
      <c:valAx>
        <c:axId val="7213048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0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Jump</a:t>
            </a:r>
            <a:r>
              <a:rPr lang="en-US" sz="1200" baseline="0"/>
              <a:t> 2 Cycle Times</a:t>
            </a:r>
          </a:p>
        </c:rich>
      </c:tx>
      <c:layout>
        <c:manualLayout>
          <c:xMode val="edge"/>
          <c:yMode val="edge"/>
          <c:x val="0.187877024926024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Calculations!$AA$1</c:f>
              <c:strCache>
                <c:ptCount val="1"/>
                <c:pt idx="0">
                  <c:v>Ref 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Calculations!$Y$2:$Y$26</c:f>
              <c:numCache>
                <c:formatCode>0.00</c:formatCode>
                <c:ptCount val="25"/>
                <c:pt idx="0">
                  <c:v>0.18181818181818182</c:v>
                </c:pt>
                <c:pt idx="1">
                  <c:v>0.27272727272727271</c:v>
                </c:pt>
                <c:pt idx="2">
                  <c:v>0.36363636363636365</c:v>
                </c:pt>
                <c:pt idx="3">
                  <c:v>0.45454545454545453</c:v>
                </c:pt>
                <c:pt idx="4">
                  <c:v>0.54545454545454541</c:v>
                </c:pt>
                <c:pt idx="5">
                  <c:v>0.63636363636363635</c:v>
                </c:pt>
                <c:pt idx="6">
                  <c:v>0.72727272727272729</c:v>
                </c:pt>
                <c:pt idx="7">
                  <c:v>0.81818181818181823</c:v>
                </c:pt>
                <c:pt idx="8">
                  <c:v>0.90909090909090906</c:v>
                </c:pt>
                <c:pt idx="9">
                  <c:v>0</c:v>
                </c:pt>
                <c:pt idx="10">
                  <c:v>9.0909090909090912E-2</c:v>
                </c:pt>
                <c:pt idx="11">
                  <c:v>0.18181818181818182</c:v>
                </c:pt>
                <c:pt idx="12">
                  <c:v>0.27272727272727271</c:v>
                </c:pt>
                <c:pt idx="13">
                  <c:v>0.36363636363636365</c:v>
                </c:pt>
                <c:pt idx="14">
                  <c:v>0.45454545454545453</c:v>
                </c:pt>
                <c:pt idx="15">
                  <c:v>0.54545454545454541</c:v>
                </c:pt>
                <c:pt idx="16">
                  <c:v>0.63636363636363635</c:v>
                </c:pt>
                <c:pt idx="17">
                  <c:v>0.72727272727272729</c:v>
                </c:pt>
                <c:pt idx="18">
                  <c:v>0.81818181818181823</c:v>
                </c:pt>
                <c:pt idx="19">
                  <c:v>0.90909090909090906</c:v>
                </c:pt>
                <c:pt idx="20">
                  <c:v>0</c:v>
                </c:pt>
                <c:pt idx="21">
                  <c:v>9.0909090909090912E-2</c:v>
                </c:pt>
                <c:pt idx="22">
                  <c:v>0.18181818181818182</c:v>
                </c:pt>
                <c:pt idx="23">
                  <c:v>0.27272727272727271</c:v>
                </c:pt>
                <c:pt idx="24">
                  <c:v>0.36363636363636365</c:v>
                </c:pt>
              </c:numCache>
            </c:numRef>
          </c:cat>
          <c:val>
            <c:numRef>
              <c:f>Calculations!$AC$2:$AC$26</c:f>
              <c:numCache>
                <c:formatCode>0</c:formatCode>
                <c:ptCount val="25"/>
                <c:pt idx="0">
                  <c:v>36.999999999999993</c:v>
                </c:pt>
                <c:pt idx="1">
                  <c:v>36.999999999999993</c:v>
                </c:pt>
                <c:pt idx="2">
                  <c:v>36.999999999999993</c:v>
                </c:pt>
                <c:pt idx="3">
                  <c:v>36.999999999999993</c:v>
                </c:pt>
                <c:pt idx="4">
                  <c:v>36.999999999999993</c:v>
                </c:pt>
                <c:pt idx="5">
                  <c:v>36.999999999999993</c:v>
                </c:pt>
                <c:pt idx="6">
                  <c:v>36.999999999999993</c:v>
                </c:pt>
                <c:pt idx="7">
                  <c:v>36.999999999999993</c:v>
                </c:pt>
                <c:pt idx="8">
                  <c:v>36.999999999999993</c:v>
                </c:pt>
                <c:pt idx="9">
                  <c:v>36.999999999999993</c:v>
                </c:pt>
                <c:pt idx="10">
                  <c:v>36.999999999999993</c:v>
                </c:pt>
                <c:pt idx="11">
                  <c:v>36.999999999999993</c:v>
                </c:pt>
                <c:pt idx="12">
                  <c:v>36.999999999999993</c:v>
                </c:pt>
                <c:pt idx="13">
                  <c:v>36.999999999999993</c:v>
                </c:pt>
                <c:pt idx="14">
                  <c:v>36.999999999999993</c:v>
                </c:pt>
                <c:pt idx="15">
                  <c:v>36.999999999999993</c:v>
                </c:pt>
                <c:pt idx="16">
                  <c:v>36.999999999999993</c:v>
                </c:pt>
                <c:pt idx="17">
                  <c:v>36.999999999999993</c:v>
                </c:pt>
                <c:pt idx="18">
                  <c:v>36.999999999999993</c:v>
                </c:pt>
                <c:pt idx="19">
                  <c:v>36.999999999999993</c:v>
                </c:pt>
                <c:pt idx="20">
                  <c:v>36.999999999999993</c:v>
                </c:pt>
                <c:pt idx="21">
                  <c:v>36.999999999999993</c:v>
                </c:pt>
                <c:pt idx="22">
                  <c:v>36.999999999999993</c:v>
                </c:pt>
                <c:pt idx="23">
                  <c:v>36.999999999999993</c:v>
                </c:pt>
                <c:pt idx="24">
                  <c:v>36.999999999999993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0-4349-A09A-B78FD5375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01376"/>
        <c:axId val="485300064"/>
      </c:lineChart>
      <c:scatterChart>
        <c:scatterStyle val="lineMarker"/>
        <c:varyColors val="0"/>
        <c:ser>
          <c:idx val="0"/>
          <c:order val="1"/>
          <c:tx>
            <c:strRef>
              <c:f>Calculations!$AB$1</c:f>
              <c:strCache>
                <c:ptCount val="1"/>
                <c:pt idx="0">
                  <c:v>D3-D2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20000"/>
                  <a:lumOff val="80000"/>
                  <a:alpha val="49000"/>
                </a:schemeClr>
              </a:solidFill>
              <a:ln w="9525">
                <a:solidFill>
                  <a:schemeClr val="accent1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</c:marker>
          <c:xVal>
            <c:numRef>
              <c:f>Calculations!$Y$2:$Y$26</c:f>
              <c:numCache>
                <c:formatCode>0.00</c:formatCode>
                <c:ptCount val="25"/>
                <c:pt idx="0">
                  <c:v>0.18181818181818182</c:v>
                </c:pt>
                <c:pt idx="1">
                  <c:v>0.27272727272727271</c:v>
                </c:pt>
                <c:pt idx="2">
                  <c:v>0.36363636363636365</c:v>
                </c:pt>
                <c:pt idx="3">
                  <c:v>0.45454545454545453</c:v>
                </c:pt>
                <c:pt idx="4">
                  <c:v>0.54545454545454541</c:v>
                </c:pt>
                <c:pt idx="5">
                  <c:v>0.63636363636363635</c:v>
                </c:pt>
                <c:pt idx="6">
                  <c:v>0.72727272727272729</c:v>
                </c:pt>
                <c:pt idx="7">
                  <c:v>0.81818181818181823</c:v>
                </c:pt>
                <c:pt idx="8">
                  <c:v>0.90909090909090906</c:v>
                </c:pt>
                <c:pt idx="9">
                  <c:v>0</c:v>
                </c:pt>
                <c:pt idx="10">
                  <c:v>9.0909090909090912E-2</c:v>
                </c:pt>
                <c:pt idx="11">
                  <c:v>0.18181818181818182</c:v>
                </c:pt>
                <c:pt idx="12">
                  <c:v>0.27272727272727271</c:v>
                </c:pt>
                <c:pt idx="13">
                  <c:v>0.36363636363636365</c:v>
                </c:pt>
                <c:pt idx="14">
                  <c:v>0.45454545454545453</c:v>
                </c:pt>
                <c:pt idx="15">
                  <c:v>0.54545454545454541</c:v>
                </c:pt>
                <c:pt idx="16">
                  <c:v>0.63636363636363635</c:v>
                </c:pt>
                <c:pt idx="17">
                  <c:v>0.72727272727272729</c:v>
                </c:pt>
                <c:pt idx="18">
                  <c:v>0.81818181818181823</c:v>
                </c:pt>
                <c:pt idx="19">
                  <c:v>0.90909090909090906</c:v>
                </c:pt>
                <c:pt idx="20">
                  <c:v>0</c:v>
                </c:pt>
                <c:pt idx="21">
                  <c:v>9.0909090909090912E-2</c:v>
                </c:pt>
                <c:pt idx="22">
                  <c:v>0.18181818181818182</c:v>
                </c:pt>
                <c:pt idx="23">
                  <c:v>0.27272727272727271</c:v>
                </c:pt>
                <c:pt idx="24">
                  <c:v>0.36363636363636365</c:v>
                </c:pt>
              </c:numCache>
            </c:numRef>
          </c:xVal>
          <c:yVal>
            <c:numRef>
              <c:f>Calculations!$AB$2:$AB$26</c:f>
              <c:numCache>
                <c:formatCode>0</c:formatCode>
                <c:ptCount val="25"/>
                <c:pt idx="0">
                  <c:v>9</c:v>
                </c:pt>
                <c:pt idx="1">
                  <c:v>40</c:v>
                </c:pt>
                <c:pt idx="2">
                  <c:v>50</c:v>
                </c:pt>
                <c:pt idx="3">
                  <c:v>44</c:v>
                </c:pt>
                <c:pt idx="4">
                  <c:v>26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23</c:v>
                </c:pt>
                <c:pt idx="9">
                  <c:v>32</c:v>
                </c:pt>
                <c:pt idx="10">
                  <c:v>15</c:v>
                </c:pt>
                <c:pt idx="11">
                  <c:v>10</c:v>
                </c:pt>
                <c:pt idx="12">
                  <c:v>15</c:v>
                </c:pt>
                <c:pt idx="13">
                  <c:v>30</c:v>
                </c:pt>
                <c:pt idx="14">
                  <c:v>1</c:v>
                </c:pt>
                <c:pt idx="15">
                  <c:v>6</c:v>
                </c:pt>
                <c:pt idx="16">
                  <c:v>28</c:v>
                </c:pt>
                <c:pt idx="17">
                  <c:v>29</c:v>
                </c:pt>
                <c:pt idx="18">
                  <c:v>35</c:v>
                </c:pt>
                <c:pt idx="19">
                  <c:v>20</c:v>
                </c:pt>
                <c:pt idx="20">
                  <c:v>28</c:v>
                </c:pt>
                <c:pt idx="21">
                  <c:v>19</c:v>
                </c:pt>
                <c:pt idx="22">
                  <c:v>34</c:v>
                </c:pt>
                <c:pt idx="23">
                  <c:v>12</c:v>
                </c:pt>
                <c:pt idx="24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0-4349-A09A-B78FD5375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04880"/>
        <c:axId val="721308488"/>
      </c:scatterChart>
      <c:catAx>
        <c:axId val="485301376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485300064"/>
        <c:crosses val="autoZero"/>
        <c:auto val="1"/>
        <c:lblAlgn val="ctr"/>
        <c:lblOffset val="100"/>
        <c:noMultiLvlLbl val="0"/>
      </c:catAx>
      <c:valAx>
        <c:axId val="48530006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01376"/>
        <c:crosses val="autoZero"/>
        <c:crossBetween val="between"/>
      </c:valAx>
      <c:valAx>
        <c:axId val="721308488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721304880"/>
        <c:crosses val="max"/>
        <c:crossBetween val="midCat"/>
      </c:valAx>
      <c:valAx>
        <c:axId val="7213048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0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Jump</a:t>
            </a:r>
            <a:r>
              <a:rPr lang="en-US" sz="1200" baseline="0"/>
              <a:t> 3 Cycle Times</a:t>
            </a:r>
          </a:p>
        </c:rich>
      </c:tx>
      <c:layout>
        <c:manualLayout>
          <c:xMode val="edge"/>
          <c:yMode val="edge"/>
          <c:x val="0.187877024926024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Calculations!$AE$1</c:f>
              <c:strCache>
                <c:ptCount val="1"/>
                <c:pt idx="0">
                  <c:v>Ref 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Calculations!$Y$2:$Y$26</c:f>
              <c:numCache>
                <c:formatCode>0.00</c:formatCode>
                <c:ptCount val="25"/>
                <c:pt idx="0">
                  <c:v>0.18181818181818182</c:v>
                </c:pt>
                <c:pt idx="1">
                  <c:v>0.27272727272727271</c:v>
                </c:pt>
                <c:pt idx="2">
                  <c:v>0.36363636363636365</c:v>
                </c:pt>
                <c:pt idx="3">
                  <c:v>0.45454545454545453</c:v>
                </c:pt>
                <c:pt idx="4">
                  <c:v>0.54545454545454541</c:v>
                </c:pt>
                <c:pt idx="5">
                  <c:v>0.63636363636363635</c:v>
                </c:pt>
                <c:pt idx="6">
                  <c:v>0.72727272727272729</c:v>
                </c:pt>
                <c:pt idx="7">
                  <c:v>0.81818181818181823</c:v>
                </c:pt>
                <c:pt idx="8">
                  <c:v>0.90909090909090906</c:v>
                </c:pt>
                <c:pt idx="9">
                  <c:v>0</c:v>
                </c:pt>
                <c:pt idx="10">
                  <c:v>9.0909090909090912E-2</c:v>
                </c:pt>
                <c:pt idx="11">
                  <c:v>0.18181818181818182</c:v>
                </c:pt>
                <c:pt idx="12">
                  <c:v>0.27272727272727271</c:v>
                </c:pt>
                <c:pt idx="13">
                  <c:v>0.36363636363636365</c:v>
                </c:pt>
                <c:pt idx="14">
                  <c:v>0.45454545454545453</c:v>
                </c:pt>
                <c:pt idx="15">
                  <c:v>0.54545454545454541</c:v>
                </c:pt>
                <c:pt idx="16">
                  <c:v>0.63636363636363635</c:v>
                </c:pt>
                <c:pt idx="17">
                  <c:v>0.72727272727272729</c:v>
                </c:pt>
                <c:pt idx="18">
                  <c:v>0.81818181818181823</c:v>
                </c:pt>
                <c:pt idx="19">
                  <c:v>0.90909090909090906</c:v>
                </c:pt>
                <c:pt idx="20">
                  <c:v>0</c:v>
                </c:pt>
                <c:pt idx="21">
                  <c:v>9.0909090909090912E-2</c:v>
                </c:pt>
                <c:pt idx="22">
                  <c:v>0.18181818181818182</c:v>
                </c:pt>
                <c:pt idx="23">
                  <c:v>0.27272727272727271</c:v>
                </c:pt>
                <c:pt idx="24">
                  <c:v>0.36363636363636365</c:v>
                </c:pt>
              </c:numCache>
            </c:numRef>
          </c:cat>
          <c:val>
            <c:numRef>
              <c:f>Calculations!$AE$2:$AE$26</c:f>
              <c:numCache>
                <c:formatCode>0</c:formatCode>
                <c:ptCount val="2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A-432D-9264-D1C6C1BD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01376"/>
        <c:axId val="485300064"/>
      </c:lineChart>
      <c:scatterChart>
        <c:scatterStyle val="lineMarker"/>
        <c:varyColors val="0"/>
        <c:ser>
          <c:idx val="0"/>
          <c:order val="1"/>
          <c:tx>
            <c:strRef>
              <c:f>Calculations!$AD$1</c:f>
              <c:strCache>
                <c:ptCount val="1"/>
                <c:pt idx="0">
                  <c:v>D4-D3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20000"/>
                  <a:lumOff val="80000"/>
                  <a:alpha val="49000"/>
                </a:schemeClr>
              </a:solidFill>
              <a:ln w="9525">
                <a:solidFill>
                  <a:schemeClr val="accent1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</c:marker>
          <c:xVal>
            <c:numRef>
              <c:f>Calculations!$Y$2:$Y$26</c:f>
              <c:numCache>
                <c:formatCode>0.00</c:formatCode>
                <c:ptCount val="25"/>
                <c:pt idx="0">
                  <c:v>0.18181818181818182</c:v>
                </c:pt>
                <c:pt idx="1">
                  <c:v>0.27272727272727271</c:v>
                </c:pt>
                <c:pt idx="2">
                  <c:v>0.36363636363636365</c:v>
                </c:pt>
                <c:pt idx="3">
                  <c:v>0.45454545454545453</c:v>
                </c:pt>
                <c:pt idx="4">
                  <c:v>0.54545454545454541</c:v>
                </c:pt>
                <c:pt idx="5">
                  <c:v>0.63636363636363635</c:v>
                </c:pt>
                <c:pt idx="6">
                  <c:v>0.72727272727272729</c:v>
                </c:pt>
                <c:pt idx="7">
                  <c:v>0.81818181818181823</c:v>
                </c:pt>
                <c:pt idx="8">
                  <c:v>0.90909090909090906</c:v>
                </c:pt>
                <c:pt idx="9">
                  <c:v>0</c:v>
                </c:pt>
                <c:pt idx="10">
                  <c:v>9.0909090909090912E-2</c:v>
                </c:pt>
                <c:pt idx="11">
                  <c:v>0.18181818181818182</c:v>
                </c:pt>
                <c:pt idx="12">
                  <c:v>0.27272727272727271</c:v>
                </c:pt>
                <c:pt idx="13">
                  <c:v>0.36363636363636365</c:v>
                </c:pt>
                <c:pt idx="14">
                  <c:v>0.45454545454545453</c:v>
                </c:pt>
                <c:pt idx="15">
                  <c:v>0.54545454545454541</c:v>
                </c:pt>
                <c:pt idx="16">
                  <c:v>0.63636363636363635</c:v>
                </c:pt>
                <c:pt idx="17">
                  <c:v>0.72727272727272729</c:v>
                </c:pt>
                <c:pt idx="18">
                  <c:v>0.81818181818181823</c:v>
                </c:pt>
                <c:pt idx="19">
                  <c:v>0.90909090909090906</c:v>
                </c:pt>
                <c:pt idx="20">
                  <c:v>0</c:v>
                </c:pt>
                <c:pt idx="21">
                  <c:v>9.0909090909090912E-2</c:v>
                </c:pt>
                <c:pt idx="22">
                  <c:v>0.18181818181818182</c:v>
                </c:pt>
                <c:pt idx="23">
                  <c:v>0.27272727272727271</c:v>
                </c:pt>
                <c:pt idx="24">
                  <c:v>0.36363636363636365</c:v>
                </c:pt>
              </c:numCache>
            </c:numRef>
          </c:xVal>
          <c:yVal>
            <c:numRef>
              <c:f>Calculations!$AD$2:$AD$26</c:f>
              <c:numCache>
                <c:formatCode>0</c:formatCode>
                <c:ptCount val="25"/>
                <c:pt idx="0">
                  <c:v>35</c:v>
                </c:pt>
                <c:pt idx="1">
                  <c:v>42</c:v>
                </c:pt>
                <c:pt idx="2">
                  <c:v>27</c:v>
                </c:pt>
                <c:pt idx="3">
                  <c:v>28</c:v>
                </c:pt>
                <c:pt idx="4">
                  <c:v>32</c:v>
                </c:pt>
                <c:pt idx="5">
                  <c:v>36</c:v>
                </c:pt>
                <c:pt idx="6">
                  <c:v>2</c:v>
                </c:pt>
                <c:pt idx="7">
                  <c:v>45</c:v>
                </c:pt>
                <c:pt idx="8">
                  <c:v>42</c:v>
                </c:pt>
                <c:pt idx="9">
                  <c:v>22</c:v>
                </c:pt>
                <c:pt idx="10">
                  <c:v>28</c:v>
                </c:pt>
                <c:pt idx="11">
                  <c:v>45</c:v>
                </c:pt>
                <c:pt idx="12">
                  <c:v>32</c:v>
                </c:pt>
                <c:pt idx="13">
                  <c:v>16</c:v>
                </c:pt>
                <c:pt idx="14">
                  <c:v>46</c:v>
                </c:pt>
                <c:pt idx="15">
                  <c:v>47</c:v>
                </c:pt>
                <c:pt idx="16">
                  <c:v>40</c:v>
                </c:pt>
                <c:pt idx="17">
                  <c:v>25</c:v>
                </c:pt>
                <c:pt idx="18">
                  <c:v>22</c:v>
                </c:pt>
                <c:pt idx="19">
                  <c:v>9</c:v>
                </c:pt>
                <c:pt idx="20">
                  <c:v>29</c:v>
                </c:pt>
                <c:pt idx="21">
                  <c:v>1</c:v>
                </c:pt>
                <c:pt idx="22">
                  <c:v>46</c:v>
                </c:pt>
                <c:pt idx="23">
                  <c:v>19</c:v>
                </c:pt>
                <c:pt idx="2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A-432D-9264-D1C6C1BD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04880"/>
        <c:axId val="721308488"/>
      </c:scatterChart>
      <c:catAx>
        <c:axId val="485301376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485300064"/>
        <c:crosses val="autoZero"/>
        <c:auto val="1"/>
        <c:lblAlgn val="ctr"/>
        <c:lblOffset val="100"/>
        <c:noMultiLvlLbl val="0"/>
      </c:catAx>
      <c:valAx>
        <c:axId val="48530006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01376"/>
        <c:crosses val="autoZero"/>
        <c:crossBetween val="between"/>
      </c:valAx>
      <c:valAx>
        <c:axId val="721308488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721304880"/>
        <c:crosses val="max"/>
        <c:crossBetween val="midCat"/>
      </c:valAx>
      <c:valAx>
        <c:axId val="7213048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0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Jump</a:t>
            </a:r>
            <a:r>
              <a:rPr lang="en-US" sz="1200" baseline="0"/>
              <a:t> 4 Cycle Times</a:t>
            </a:r>
          </a:p>
        </c:rich>
      </c:tx>
      <c:layout>
        <c:manualLayout>
          <c:xMode val="edge"/>
          <c:yMode val="edge"/>
          <c:x val="0.187877024926024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Calculations!$AG$1</c:f>
              <c:strCache>
                <c:ptCount val="1"/>
                <c:pt idx="0">
                  <c:v>Ref 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Calculations!$Y$2:$Y$26</c:f>
              <c:numCache>
                <c:formatCode>0.00</c:formatCode>
                <c:ptCount val="25"/>
                <c:pt idx="0">
                  <c:v>0.18181818181818182</c:v>
                </c:pt>
                <c:pt idx="1">
                  <c:v>0.27272727272727271</c:v>
                </c:pt>
                <c:pt idx="2">
                  <c:v>0.36363636363636365</c:v>
                </c:pt>
                <c:pt idx="3">
                  <c:v>0.45454545454545453</c:v>
                </c:pt>
                <c:pt idx="4">
                  <c:v>0.54545454545454541</c:v>
                </c:pt>
                <c:pt idx="5">
                  <c:v>0.63636363636363635</c:v>
                </c:pt>
                <c:pt idx="6">
                  <c:v>0.72727272727272729</c:v>
                </c:pt>
                <c:pt idx="7">
                  <c:v>0.81818181818181823</c:v>
                </c:pt>
                <c:pt idx="8">
                  <c:v>0.90909090909090906</c:v>
                </c:pt>
                <c:pt idx="9">
                  <c:v>0</c:v>
                </c:pt>
                <c:pt idx="10">
                  <c:v>9.0909090909090912E-2</c:v>
                </c:pt>
                <c:pt idx="11">
                  <c:v>0.18181818181818182</c:v>
                </c:pt>
                <c:pt idx="12">
                  <c:v>0.27272727272727271</c:v>
                </c:pt>
                <c:pt idx="13">
                  <c:v>0.36363636363636365</c:v>
                </c:pt>
                <c:pt idx="14">
                  <c:v>0.45454545454545453</c:v>
                </c:pt>
                <c:pt idx="15">
                  <c:v>0.54545454545454541</c:v>
                </c:pt>
                <c:pt idx="16">
                  <c:v>0.63636363636363635</c:v>
                </c:pt>
                <c:pt idx="17">
                  <c:v>0.72727272727272729</c:v>
                </c:pt>
                <c:pt idx="18">
                  <c:v>0.81818181818181823</c:v>
                </c:pt>
                <c:pt idx="19">
                  <c:v>0.90909090909090906</c:v>
                </c:pt>
                <c:pt idx="20">
                  <c:v>0</c:v>
                </c:pt>
                <c:pt idx="21">
                  <c:v>9.0909090909090912E-2</c:v>
                </c:pt>
                <c:pt idx="22">
                  <c:v>0.18181818181818182</c:v>
                </c:pt>
                <c:pt idx="23">
                  <c:v>0.27272727272727271</c:v>
                </c:pt>
                <c:pt idx="24">
                  <c:v>0.36363636363636365</c:v>
                </c:pt>
              </c:numCache>
            </c:numRef>
          </c:cat>
          <c:val>
            <c:numRef>
              <c:f>Calculations!$AG$2:$AG$26</c:f>
              <c:numCache>
                <c:formatCode>0</c:formatCode>
                <c:ptCount val="25"/>
                <c:pt idx="0">
                  <c:v>92.399999999999977</c:v>
                </c:pt>
                <c:pt idx="1">
                  <c:v>92.399999999999977</c:v>
                </c:pt>
                <c:pt idx="2">
                  <c:v>92.399999999999977</c:v>
                </c:pt>
                <c:pt idx="3">
                  <c:v>92.399999999999977</c:v>
                </c:pt>
                <c:pt idx="4">
                  <c:v>92.399999999999977</c:v>
                </c:pt>
                <c:pt idx="5">
                  <c:v>92.399999999999977</c:v>
                </c:pt>
                <c:pt idx="6">
                  <c:v>92.399999999999977</c:v>
                </c:pt>
                <c:pt idx="7">
                  <c:v>92.399999999999977</c:v>
                </c:pt>
                <c:pt idx="8">
                  <c:v>92.399999999999977</c:v>
                </c:pt>
                <c:pt idx="9">
                  <c:v>92.399999999999977</c:v>
                </c:pt>
                <c:pt idx="10">
                  <c:v>92.399999999999977</c:v>
                </c:pt>
                <c:pt idx="11">
                  <c:v>92.399999999999977</c:v>
                </c:pt>
                <c:pt idx="12">
                  <c:v>92.399999999999977</c:v>
                </c:pt>
                <c:pt idx="13">
                  <c:v>92.399999999999977</c:v>
                </c:pt>
                <c:pt idx="14">
                  <c:v>92.399999999999977</c:v>
                </c:pt>
                <c:pt idx="15">
                  <c:v>92.399999999999977</c:v>
                </c:pt>
                <c:pt idx="16">
                  <c:v>92.399999999999977</c:v>
                </c:pt>
                <c:pt idx="17">
                  <c:v>92.399999999999977</c:v>
                </c:pt>
                <c:pt idx="18">
                  <c:v>92.399999999999977</c:v>
                </c:pt>
                <c:pt idx="19">
                  <c:v>92.399999999999977</c:v>
                </c:pt>
                <c:pt idx="20">
                  <c:v>92.399999999999977</c:v>
                </c:pt>
                <c:pt idx="21">
                  <c:v>92.399999999999977</c:v>
                </c:pt>
                <c:pt idx="22">
                  <c:v>92.399999999999977</c:v>
                </c:pt>
                <c:pt idx="23">
                  <c:v>92.399999999999977</c:v>
                </c:pt>
                <c:pt idx="24">
                  <c:v>92.399999999999977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F-4A7E-9256-9AB140010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01376"/>
        <c:axId val="485300064"/>
      </c:lineChart>
      <c:scatterChart>
        <c:scatterStyle val="lineMarker"/>
        <c:varyColors val="0"/>
        <c:ser>
          <c:idx val="0"/>
          <c:order val="1"/>
          <c:tx>
            <c:strRef>
              <c:f>Calculations!$AF$1</c:f>
              <c:strCache>
                <c:ptCount val="1"/>
                <c:pt idx="0">
                  <c:v>D5-D4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20000"/>
                  <a:lumOff val="80000"/>
                  <a:alpha val="49000"/>
                </a:schemeClr>
              </a:solidFill>
              <a:ln w="9525">
                <a:solidFill>
                  <a:schemeClr val="accent1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</c:marker>
          <c:xVal>
            <c:numRef>
              <c:f>Calculations!$Y$2:$Y$26</c:f>
              <c:numCache>
                <c:formatCode>0.00</c:formatCode>
                <c:ptCount val="25"/>
                <c:pt idx="0">
                  <c:v>0.18181818181818182</c:v>
                </c:pt>
                <c:pt idx="1">
                  <c:v>0.27272727272727271</c:v>
                </c:pt>
                <c:pt idx="2">
                  <c:v>0.36363636363636365</c:v>
                </c:pt>
                <c:pt idx="3">
                  <c:v>0.45454545454545453</c:v>
                </c:pt>
                <c:pt idx="4">
                  <c:v>0.54545454545454541</c:v>
                </c:pt>
                <c:pt idx="5">
                  <c:v>0.63636363636363635</c:v>
                </c:pt>
                <c:pt idx="6">
                  <c:v>0.72727272727272729</c:v>
                </c:pt>
                <c:pt idx="7">
                  <c:v>0.81818181818181823</c:v>
                </c:pt>
                <c:pt idx="8">
                  <c:v>0.90909090909090906</c:v>
                </c:pt>
                <c:pt idx="9">
                  <c:v>0</c:v>
                </c:pt>
                <c:pt idx="10">
                  <c:v>9.0909090909090912E-2</c:v>
                </c:pt>
                <c:pt idx="11">
                  <c:v>0.18181818181818182</c:v>
                </c:pt>
                <c:pt idx="12">
                  <c:v>0.27272727272727271</c:v>
                </c:pt>
                <c:pt idx="13">
                  <c:v>0.36363636363636365</c:v>
                </c:pt>
                <c:pt idx="14">
                  <c:v>0.45454545454545453</c:v>
                </c:pt>
                <c:pt idx="15">
                  <c:v>0.54545454545454541</c:v>
                </c:pt>
                <c:pt idx="16">
                  <c:v>0.63636363636363635</c:v>
                </c:pt>
                <c:pt idx="17">
                  <c:v>0.72727272727272729</c:v>
                </c:pt>
                <c:pt idx="18">
                  <c:v>0.81818181818181823</c:v>
                </c:pt>
                <c:pt idx="19">
                  <c:v>0.90909090909090906</c:v>
                </c:pt>
                <c:pt idx="20">
                  <c:v>0</c:v>
                </c:pt>
                <c:pt idx="21">
                  <c:v>9.0909090909090912E-2</c:v>
                </c:pt>
                <c:pt idx="22">
                  <c:v>0.18181818181818182</c:v>
                </c:pt>
                <c:pt idx="23">
                  <c:v>0.27272727272727271</c:v>
                </c:pt>
                <c:pt idx="24">
                  <c:v>0.36363636363636365</c:v>
                </c:pt>
              </c:numCache>
            </c:numRef>
          </c:xVal>
          <c:yVal>
            <c:numRef>
              <c:f>Calculations!$AF$2:$AF$27</c:f>
              <c:numCache>
                <c:formatCode>0</c:formatCode>
                <c:ptCount val="26"/>
                <c:pt idx="0">
                  <c:v>57</c:v>
                </c:pt>
                <c:pt idx="1">
                  <c:v>54</c:v>
                </c:pt>
                <c:pt idx="2">
                  <c:v>87</c:v>
                </c:pt>
                <c:pt idx="3">
                  <c:v>62</c:v>
                </c:pt>
                <c:pt idx="4">
                  <c:v>57</c:v>
                </c:pt>
                <c:pt idx="5">
                  <c:v>62</c:v>
                </c:pt>
                <c:pt idx="6">
                  <c:v>52</c:v>
                </c:pt>
                <c:pt idx="7">
                  <c:v>121</c:v>
                </c:pt>
                <c:pt idx="8">
                  <c:v>64</c:v>
                </c:pt>
                <c:pt idx="9">
                  <c:v>99</c:v>
                </c:pt>
                <c:pt idx="10">
                  <c:v>105</c:v>
                </c:pt>
                <c:pt idx="11">
                  <c:v>63</c:v>
                </c:pt>
                <c:pt idx="12">
                  <c:v>42</c:v>
                </c:pt>
                <c:pt idx="13">
                  <c:v>45</c:v>
                </c:pt>
                <c:pt idx="14">
                  <c:v>62</c:v>
                </c:pt>
                <c:pt idx="15">
                  <c:v>82</c:v>
                </c:pt>
                <c:pt idx="16">
                  <c:v>88</c:v>
                </c:pt>
                <c:pt idx="17">
                  <c:v>85</c:v>
                </c:pt>
                <c:pt idx="18">
                  <c:v>38</c:v>
                </c:pt>
                <c:pt idx="19">
                  <c:v>62</c:v>
                </c:pt>
                <c:pt idx="20">
                  <c:v>18</c:v>
                </c:pt>
                <c:pt idx="21">
                  <c:v>80</c:v>
                </c:pt>
                <c:pt idx="22">
                  <c:v>86</c:v>
                </c:pt>
                <c:pt idx="23">
                  <c:v>126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F-4A7E-9256-9AB140010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04880"/>
        <c:axId val="721308488"/>
      </c:scatterChart>
      <c:catAx>
        <c:axId val="485301376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485300064"/>
        <c:crosses val="autoZero"/>
        <c:auto val="1"/>
        <c:lblAlgn val="ctr"/>
        <c:lblOffset val="100"/>
        <c:noMultiLvlLbl val="0"/>
      </c:catAx>
      <c:valAx>
        <c:axId val="48530006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01376"/>
        <c:crosses val="autoZero"/>
        <c:crossBetween val="between"/>
      </c:valAx>
      <c:valAx>
        <c:axId val="721308488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721304880"/>
        <c:crosses val="max"/>
        <c:crossBetween val="midCat"/>
      </c:valAx>
      <c:valAx>
        <c:axId val="7213048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0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Jump</a:t>
            </a:r>
            <a:r>
              <a:rPr lang="en-US" sz="1200" baseline="0"/>
              <a:t> 5 Cycle Times</a:t>
            </a:r>
          </a:p>
        </c:rich>
      </c:tx>
      <c:layout>
        <c:manualLayout>
          <c:xMode val="edge"/>
          <c:yMode val="edge"/>
          <c:x val="0.187877024926024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Calculations!$AG$1</c:f>
              <c:strCache>
                <c:ptCount val="1"/>
                <c:pt idx="0">
                  <c:v>Ref 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Calculations!$Y$2:$Y$26</c:f>
              <c:numCache>
                <c:formatCode>0.00</c:formatCode>
                <c:ptCount val="25"/>
                <c:pt idx="0">
                  <c:v>0.18181818181818182</c:v>
                </c:pt>
                <c:pt idx="1">
                  <c:v>0.27272727272727271</c:v>
                </c:pt>
                <c:pt idx="2">
                  <c:v>0.36363636363636365</c:v>
                </c:pt>
                <c:pt idx="3">
                  <c:v>0.45454545454545453</c:v>
                </c:pt>
                <c:pt idx="4">
                  <c:v>0.54545454545454541</c:v>
                </c:pt>
                <c:pt idx="5">
                  <c:v>0.63636363636363635</c:v>
                </c:pt>
                <c:pt idx="6">
                  <c:v>0.72727272727272729</c:v>
                </c:pt>
                <c:pt idx="7">
                  <c:v>0.81818181818181823</c:v>
                </c:pt>
                <c:pt idx="8">
                  <c:v>0.90909090909090906</c:v>
                </c:pt>
                <c:pt idx="9">
                  <c:v>0</c:v>
                </c:pt>
                <c:pt idx="10">
                  <c:v>9.0909090909090912E-2</c:v>
                </c:pt>
                <c:pt idx="11">
                  <c:v>0.18181818181818182</c:v>
                </c:pt>
                <c:pt idx="12">
                  <c:v>0.27272727272727271</c:v>
                </c:pt>
                <c:pt idx="13">
                  <c:v>0.36363636363636365</c:v>
                </c:pt>
                <c:pt idx="14">
                  <c:v>0.45454545454545453</c:v>
                </c:pt>
                <c:pt idx="15">
                  <c:v>0.54545454545454541</c:v>
                </c:pt>
                <c:pt idx="16">
                  <c:v>0.63636363636363635</c:v>
                </c:pt>
                <c:pt idx="17">
                  <c:v>0.72727272727272729</c:v>
                </c:pt>
                <c:pt idx="18">
                  <c:v>0.81818181818181823</c:v>
                </c:pt>
                <c:pt idx="19">
                  <c:v>0.90909090909090906</c:v>
                </c:pt>
                <c:pt idx="20">
                  <c:v>0</c:v>
                </c:pt>
                <c:pt idx="21">
                  <c:v>9.0909090909090912E-2</c:v>
                </c:pt>
                <c:pt idx="22">
                  <c:v>0.18181818181818182</c:v>
                </c:pt>
                <c:pt idx="23">
                  <c:v>0.27272727272727271</c:v>
                </c:pt>
                <c:pt idx="24">
                  <c:v>0.36363636363636365</c:v>
                </c:pt>
              </c:numCache>
            </c:numRef>
          </c:cat>
          <c:val>
            <c:numRef>
              <c:f>Calculations!$AG$2:$AG$26</c:f>
              <c:numCache>
                <c:formatCode>0</c:formatCode>
                <c:ptCount val="25"/>
                <c:pt idx="0">
                  <c:v>92.399999999999977</c:v>
                </c:pt>
                <c:pt idx="1">
                  <c:v>92.399999999999977</c:v>
                </c:pt>
                <c:pt idx="2">
                  <c:v>92.399999999999977</c:v>
                </c:pt>
                <c:pt idx="3">
                  <c:v>92.399999999999977</c:v>
                </c:pt>
                <c:pt idx="4">
                  <c:v>92.399999999999977</c:v>
                </c:pt>
                <c:pt idx="5">
                  <c:v>92.399999999999977</c:v>
                </c:pt>
                <c:pt idx="6">
                  <c:v>92.399999999999977</c:v>
                </c:pt>
                <c:pt idx="7">
                  <c:v>92.399999999999977</c:v>
                </c:pt>
                <c:pt idx="8">
                  <c:v>92.399999999999977</c:v>
                </c:pt>
                <c:pt idx="9">
                  <c:v>92.399999999999977</c:v>
                </c:pt>
                <c:pt idx="10">
                  <c:v>92.399999999999977</c:v>
                </c:pt>
                <c:pt idx="11">
                  <c:v>92.399999999999977</c:v>
                </c:pt>
                <c:pt idx="12">
                  <c:v>92.399999999999977</c:v>
                </c:pt>
                <c:pt idx="13">
                  <c:v>92.399999999999977</c:v>
                </c:pt>
                <c:pt idx="14">
                  <c:v>92.399999999999977</c:v>
                </c:pt>
                <c:pt idx="15">
                  <c:v>92.399999999999977</c:v>
                </c:pt>
                <c:pt idx="16">
                  <c:v>92.399999999999977</c:v>
                </c:pt>
                <c:pt idx="17">
                  <c:v>92.399999999999977</c:v>
                </c:pt>
                <c:pt idx="18">
                  <c:v>92.399999999999977</c:v>
                </c:pt>
                <c:pt idx="19">
                  <c:v>92.399999999999977</c:v>
                </c:pt>
                <c:pt idx="20">
                  <c:v>92.399999999999977</c:v>
                </c:pt>
                <c:pt idx="21">
                  <c:v>92.399999999999977</c:v>
                </c:pt>
                <c:pt idx="22">
                  <c:v>92.399999999999977</c:v>
                </c:pt>
                <c:pt idx="23">
                  <c:v>92.399999999999977</c:v>
                </c:pt>
                <c:pt idx="24">
                  <c:v>92.399999999999977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C-4279-8F80-C68369266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01376"/>
        <c:axId val="485300064"/>
      </c:lineChart>
      <c:scatterChart>
        <c:scatterStyle val="lineMarker"/>
        <c:varyColors val="0"/>
        <c:ser>
          <c:idx val="0"/>
          <c:order val="1"/>
          <c:tx>
            <c:strRef>
              <c:f>Calculations!$AF$1</c:f>
              <c:strCache>
                <c:ptCount val="1"/>
                <c:pt idx="0">
                  <c:v>D5-D4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20000"/>
                  <a:lumOff val="80000"/>
                  <a:alpha val="49000"/>
                </a:schemeClr>
              </a:solidFill>
              <a:ln w="9525">
                <a:solidFill>
                  <a:schemeClr val="accent1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</c:marker>
          <c:xVal>
            <c:numRef>
              <c:f>Calculations!$Y$2:$Y$26</c:f>
              <c:numCache>
                <c:formatCode>0.00</c:formatCode>
                <c:ptCount val="25"/>
                <c:pt idx="0">
                  <c:v>0.18181818181818182</c:v>
                </c:pt>
                <c:pt idx="1">
                  <c:v>0.27272727272727271</c:v>
                </c:pt>
                <c:pt idx="2">
                  <c:v>0.36363636363636365</c:v>
                </c:pt>
                <c:pt idx="3">
                  <c:v>0.45454545454545453</c:v>
                </c:pt>
                <c:pt idx="4">
                  <c:v>0.54545454545454541</c:v>
                </c:pt>
                <c:pt idx="5">
                  <c:v>0.63636363636363635</c:v>
                </c:pt>
                <c:pt idx="6">
                  <c:v>0.72727272727272729</c:v>
                </c:pt>
                <c:pt idx="7">
                  <c:v>0.81818181818181823</c:v>
                </c:pt>
                <c:pt idx="8">
                  <c:v>0.90909090909090906</c:v>
                </c:pt>
                <c:pt idx="9">
                  <c:v>0</c:v>
                </c:pt>
                <c:pt idx="10">
                  <c:v>9.0909090909090912E-2</c:v>
                </c:pt>
                <c:pt idx="11">
                  <c:v>0.18181818181818182</c:v>
                </c:pt>
                <c:pt idx="12">
                  <c:v>0.27272727272727271</c:v>
                </c:pt>
                <c:pt idx="13">
                  <c:v>0.36363636363636365</c:v>
                </c:pt>
                <c:pt idx="14">
                  <c:v>0.45454545454545453</c:v>
                </c:pt>
                <c:pt idx="15">
                  <c:v>0.54545454545454541</c:v>
                </c:pt>
                <c:pt idx="16">
                  <c:v>0.63636363636363635</c:v>
                </c:pt>
                <c:pt idx="17">
                  <c:v>0.72727272727272729</c:v>
                </c:pt>
                <c:pt idx="18">
                  <c:v>0.81818181818181823</c:v>
                </c:pt>
                <c:pt idx="19">
                  <c:v>0.90909090909090906</c:v>
                </c:pt>
                <c:pt idx="20">
                  <c:v>0</c:v>
                </c:pt>
                <c:pt idx="21">
                  <c:v>9.0909090909090912E-2</c:v>
                </c:pt>
                <c:pt idx="22">
                  <c:v>0.18181818181818182</c:v>
                </c:pt>
                <c:pt idx="23">
                  <c:v>0.27272727272727271</c:v>
                </c:pt>
                <c:pt idx="24">
                  <c:v>0.36363636363636365</c:v>
                </c:pt>
              </c:numCache>
            </c:numRef>
          </c:xVal>
          <c:yVal>
            <c:numRef>
              <c:f>Calculations!$AF$2:$AF$27</c:f>
              <c:numCache>
                <c:formatCode>0</c:formatCode>
                <c:ptCount val="26"/>
                <c:pt idx="0">
                  <c:v>57</c:v>
                </c:pt>
                <c:pt idx="1">
                  <c:v>54</c:v>
                </c:pt>
                <c:pt idx="2">
                  <c:v>87</c:v>
                </c:pt>
                <c:pt idx="3">
                  <c:v>62</c:v>
                </c:pt>
                <c:pt idx="4">
                  <c:v>57</c:v>
                </c:pt>
                <c:pt idx="5">
                  <c:v>62</c:v>
                </c:pt>
                <c:pt idx="6">
                  <c:v>52</c:v>
                </c:pt>
                <c:pt idx="7">
                  <c:v>121</c:v>
                </c:pt>
                <c:pt idx="8">
                  <c:v>64</c:v>
                </c:pt>
                <c:pt idx="9">
                  <c:v>99</c:v>
                </c:pt>
                <c:pt idx="10">
                  <c:v>105</c:v>
                </c:pt>
                <c:pt idx="11">
                  <c:v>63</c:v>
                </c:pt>
                <c:pt idx="12">
                  <c:v>42</c:v>
                </c:pt>
                <c:pt idx="13">
                  <c:v>45</c:v>
                </c:pt>
                <c:pt idx="14">
                  <c:v>62</c:v>
                </c:pt>
                <c:pt idx="15">
                  <c:v>82</c:v>
                </c:pt>
                <c:pt idx="16">
                  <c:v>88</c:v>
                </c:pt>
                <c:pt idx="17">
                  <c:v>85</c:v>
                </c:pt>
                <c:pt idx="18">
                  <c:v>38</c:v>
                </c:pt>
                <c:pt idx="19">
                  <c:v>62</c:v>
                </c:pt>
                <c:pt idx="20">
                  <c:v>18</c:v>
                </c:pt>
                <c:pt idx="21">
                  <c:v>80</c:v>
                </c:pt>
                <c:pt idx="22">
                  <c:v>86</c:v>
                </c:pt>
                <c:pt idx="23">
                  <c:v>126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C-4279-8F80-C68369266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04880"/>
        <c:axId val="721308488"/>
      </c:scatterChart>
      <c:catAx>
        <c:axId val="485301376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485300064"/>
        <c:crosses val="autoZero"/>
        <c:auto val="1"/>
        <c:lblAlgn val="ctr"/>
        <c:lblOffset val="100"/>
        <c:noMultiLvlLbl val="0"/>
      </c:catAx>
      <c:valAx>
        <c:axId val="48530006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01376"/>
        <c:crosses val="autoZero"/>
        <c:crossBetween val="between"/>
      </c:valAx>
      <c:valAx>
        <c:axId val="721308488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721304880"/>
        <c:crosses val="max"/>
        <c:crossBetween val="midCat"/>
      </c:valAx>
      <c:valAx>
        <c:axId val="7213048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0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272163</xdr:colOff>
      <xdr:row>2</xdr:row>
      <xdr:rowOff>4062</xdr:rowOff>
    </xdr:from>
    <xdr:to>
      <xdr:col>1</xdr:col>
      <xdr:colOff>326865</xdr:colOff>
      <xdr:row>21</xdr:row>
      <xdr:rowOff>126839</xdr:rowOff>
    </xdr:to>
    <xdr:sp macro="" textlink="">
      <xdr:nvSpPr>
        <xdr:cNvPr id="2" name="Freeform 49">
          <a:extLst>
            <a:ext uri="{FF2B5EF4-FFF2-40B4-BE49-F238E27FC236}">
              <a16:creationId xmlns:a16="http://schemas.microsoft.com/office/drawing/2014/main" id="{45A7299F-69EB-4387-AC90-21248A04263B}"/>
            </a:ext>
          </a:extLst>
        </xdr:cNvPr>
        <xdr:cNvSpPr>
          <a:spLocks/>
        </xdr:cNvSpPr>
      </xdr:nvSpPr>
      <xdr:spPr bwMode="auto">
        <a:xfrm rot="5400000">
          <a:off x="-57150" y="2228850"/>
          <a:ext cx="3742277" cy="54702"/>
        </a:xfrm>
        <a:custGeom>
          <a:avLst/>
          <a:gdLst/>
          <a:ahLst/>
          <a:cxnLst>
            <a:cxn ang="0">
              <a:pos x="623" y="16"/>
            </a:cxn>
            <a:cxn ang="0">
              <a:pos x="49" y="2"/>
            </a:cxn>
            <a:cxn ang="0">
              <a:pos x="49" y="14"/>
            </a:cxn>
            <a:cxn ang="0">
              <a:pos x="623" y="22"/>
            </a:cxn>
            <a:cxn ang="0">
              <a:pos x="623" y="16"/>
            </a:cxn>
          </a:cxnLst>
          <a:rect l="0" t="0" r="r" b="b"/>
          <a:pathLst>
            <a:path w="652" h="22">
              <a:moveTo>
                <a:pt x="623" y="16"/>
              </a:moveTo>
              <a:cubicBezTo>
                <a:pt x="623" y="13"/>
                <a:pt x="70" y="0"/>
                <a:pt x="49" y="2"/>
              </a:cubicBezTo>
              <a:cubicBezTo>
                <a:pt x="29" y="5"/>
                <a:pt x="0" y="11"/>
                <a:pt x="49" y="14"/>
              </a:cubicBezTo>
              <a:cubicBezTo>
                <a:pt x="98" y="16"/>
                <a:pt x="607" y="21"/>
                <a:pt x="623" y="22"/>
              </a:cubicBezTo>
              <a:cubicBezTo>
                <a:pt x="639" y="20"/>
                <a:pt x="652" y="18"/>
                <a:pt x="623" y="16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chemeClr val="accent1"/>
          </a:solidFill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3</xdr:col>
      <xdr:colOff>300738</xdr:colOff>
      <xdr:row>2</xdr:row>
      <xdr:rowOff>32637</xdr:rowOff>
    </xdr:from>
    <xdr:to>
      <xdr:col>3</xdr:col>
      <xdr:colOff>355440</xdr:colOff>
      <xdr:row>21</xdr:row>
      <xdr:rowOff>155414</xdr:rowOff>
    </xdr:to>
    <xdr:sp macro="" textlink="">
      <xdr:nvSpPr>
        <xdr:cNvPr id="3" name="Freeform 49">
          <a:extLst>
            <a:ext uri="{FF2B5EF4-FFF2-40B4-BE49-F238E27FC236}">
              <a16:creationId xmlns:a16="http://schemas.microsoft.com/office/drawing/2014/main" id="{BFEB46C4-EDCB-495B-8B95-2E34431495B8}"/>
            </a:ext>
          </a:extLst>
        </xdr:cNvPr>
        <xdr:cNvSpPr>
          <a:spLocks/>
        </xdr:cNvSpPr>
      </xdr:nvSpPr>
      <xdr:spPr bwMode="auto">
        <a:xfrm rot="5400000">
          <a:off x="1619250" y="2257425"/>
          <a:ext cx="3742277" cy="54702"/>
        </a:xfrm>
        <a:custGeom>
          <a:avLst/>
          <a:gdLst/>
          <a:ahLst/>
          <a:cxnLst>
            <a:cxn ang="0">
              <a:pos x="623" y="16"/>
            </a:cxn>
            <a:cxn ang="0">
              <a:pos x="49" y="2"/>
            </a:cxn>
            <a:cxn ang="0">
              <a:pos x="49" y="14"/>
            </a:cxn>
            <a:cxn ang="0">
              <a:pos x="623" y="22"/>
            </a:cxn>
            <a:cxn ang="0">
              <a:pos x="623" y="16"/>
            </a:cxn>
          </a:cxnLst>
          <a:rect l="0" t="0" r="r" b="b"/>
          <a:pathLst>
            <a:path w="652" h="22">
              <a:moveTo>
                <a:pt x="623" y="16"/>
              </a:moveTo>
              <a:cubicBezTo>
                <a:pt x="623" y="13"/>
                <a:pt x="70" y="0"/>
                <a:pt x="49" y="2"/>
              </a:cubicBezTo>
              <a:cubicBezTo>
                <a:pt x="29" y="5"/>
                <a:pt x="0" y="11"/>
                <a:pt x="49" y="14"/>
              </a:cubicBezTo>
              <a:cubicBezTo>
                <a:pt x="98" y="16"/>
                <a:pt x="607" y="21"/>
                <a:pt x="623" y="22"/>
              </a:cubicBezTo>
              <a:cubicBezTo>
                <a:pt x="639" y="20"/>
                <a:pt x="652" y="18"/>
                <a:pt x="623" y="16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chemeClr val="accent1"/>
          </a:solidFill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323850</xdr:colOff>
      <xdr:row>2</xdr:row>
      <xdr:rowOff>19051</xdr:rowOff>
    </xdr:from>
    <xdr:to>
      <xdr:col>5</xdr:col>
      <xdr:colOff>378552</xdr:colOff>
      <xdr:row>21</xdr:row>
      <xdr:rowOff>141828</xdr:rowOff>
    </xdr:to>
    <xdr:sp macro="" textlink="">
      <xdr:nvSpPr>
        <xdr:cNvPr id="4" name="Freeform 49">
          <a:extLst>
            <a:ext uri="{FF2B5EF4-FFF2-40B4-BE49-F238E27FC236}">
              <a16:creationId xmlns:a16="http://schemas.microsoft.com/office/drawing/2014/main" id="{0622C0F2-275D-4F90-9EB9-1CB9F06CE234}"/>
            </a:ext>
          </a:extLst>
        </xdr:cNvPr>
        <xdr:cNvSpPr>
          <a:spLocks/>
        </xdr:cNvSpPr>
      </xdr:nvSpPr>
      <xdr:spPr bwMode="auto">
        <a:xfrm rot="5400000">
          <a:off x="2937762" y="2243839"/>
          <a:ext cx="3742277" cy="54702"/>
        </a:xfrm>
        <a:custGeom>
          <a:avLst/>
          <a:gdLst/>
          <a:ahLst/>
          <a:cxnLst>
            <a:cxn ang="0">
              <a:pos x="623" y="16"/>
            </a:cxn>
            <a:cxn ang="0">
              <a:pos x="49" y="2"/>
            </a:cxn>
            <a:cxn ang="0">
              <a:pos x="49" y="14"/>
            </a:cxn>
            <a:cxn ang="0">
              <a:pos x="623" y="22"/>
            </a:cxn>
            <a:cxn ang="0">
              <a:pos x="623" y="16"/>
            </a:cxn>
          </a:cxnLst>
          <a:rect l="0" t="0" r="r" b="b"/>
          <a:pathLst>
            <a:path w="652" h="22">
              <a:moveTo>
                <a:pt x="623" y="16"/>
              </a:moveTo>
              <a:cubicBezTo>
                <a:pt x="623" y="13"/>
                <a:pt x="70" y="0"/>
                <a:pt x="49" y="2"/>
              </a:cubicBezTo>
              <a:cubicBezTo>
                <a:pt x="29" y="5"/>
                <a:pt x="0" y="11"/>
                <a:pt x="49" y="14"/>
              </a:cubicBezTo>
              <a:cubicBezTo>
                <a:pt x="98" y="16"/>
                <a:pt x="607" y="21"/>
                <a:pt x="623" y="22"/>
              </a:cubicBezTo>
              <a:cubicBezTo>
                <a:pt x="639" y="20"/>
                <a:pt x="652" y="18"/>
                <a:pt x="623" y="16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chemeClr val="accent1"/>
          </a:solidFill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304800</xdr:colOff>
      <xdr:row>2</xdr:row>
      <xdr:rowOff>38101</xdr:rowOff>
    </xdr:from>
    <xdr:to>
      <xdr:col>7</xdr:col>
      <xdr:colOff>359502</xdr:colOff>
      <xdr:row>21</xdr:row>
      <xdr:rowOff>160878</xdr:rowOff>
    </xdr:to>
    <xdr:sp macro="" textlink="">
      <xdr:nvSpPr>
        <xdr:cNvPr id="5" name="Freeform 49">
          <a:extLst>
            <a:ext uri="{FF2B5EF4-FFF2-40B4-BE49-F238E27FC236}">
              <a16:creationId xmlns:a16="http://schemas.microsoft.com/office/drawing/2014/main" id="{30312D21-7CFB-4006-B129-0EA60B931336}"/>
            </a:ext>
          </a:extLst>
        </xdr:cNvPr>
        <xdr:cNvSpPr>
          <a:spLocks/>
        </xdr:cNvSpPr>
      </xdr:nvSpPr>
      <xdr:spPr bwMode="auto">
        <a:xfrm rot="5400000">
          <a:off x="4137912" y="2262889"/>
          <a:ext cx="3742277" cy="54702"/>
        </a:xfrm>
        <a:custGeom>
          <a:avLst/>
          <a:gdLst/>
          <a:ahLst/>
          <a:cxnLst>
            <a:cxn ang="0">
              <a:pos x="623" y="16"/>
            </a:cxn>
            <a:cxn ang="0">
              <a:pos x="49" y="2"/>
            </a:cxn>
            <a:cxn ang="0">
              <a:pos x="49" y="14"/>
            </a:cxn>
            <a:cxn ang="0">
              <a:pos x="623" y="22"/>
            </a:cxn>
            <a:cxn ang="0">
              <a:pos x="623" y="16"/>
            </a:cxn>
          </a:cxnLst>
          <a:rect l="0" t="0" r="r" b="b"/>
          <a:pathLst>
            <a:path w="652" h="22">
              <a:moveTo>
                <a:pt x="623" y="16"/>
              </a:moveTo>
              <a:cubicBezTo>
                <a:pt x="623" y="13"/>
                <a:pt x="70" y="0"/>
                <a:pt x="49" y="2"/>
              </a:cubicBezTo>
              <a:cubicBezTo>
                <a:pt x="29" y="5"/>
                <a:pt x="0" y="11"/>
                <a:pt x="49" y="14"/>
              </a:cubicBezTo>
              <a:cubicBezTo>
                <a:pt x="98" y="16"/>
                <a:pt x="607" y="21"/>
                <a:pt x="623" y="22"/>
              </a:cubicBezTo>
              <a:cubicBezTo>
                <a:pt x="639" y="20"/>
                <a:pt x="652" y="18"/>
                <a:pt x="623" y="16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chemeClr val="accent1"/>
          </a:solidFill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266700</xdr:colOff>
      <xdr:row>2</xdr:row>
      <xdr:rowOff>19051</xdr:rowOff>
    </xdr:from>
    <xdr:to>
      <xdr:col>9</xdr:col>
      <xdr:colOff>321402</xdr:colOff>
      <xdr:row>21</xdr:row>
      <xdr:rowOff>141828</xdr:rowOff>
    </xdr:to>
    <xdr:sp macro="" textlink="">
      <xdr:nvSpPr>
        <xdr:cNvPr id="6" name="Freeform 49">
          <a:extLst>
            <a:ext uri="{FF2B5EF4-FFF2-40B4-BE49-F238E27FC236}">
              <a16:creationId xmlns:a16="http://schemas.microsoft.com/office/drawing/2014/main" id="{A3A90B5E-6AFC-44E7-9154-F23FCC11C192}"/>
            </a:ext>
          </a:extLst>
        </xdr:cNvPr>
        <xdr:cNvSpPr>
          <a:spLocks/>
        </xdr:cNvSpPr>
      </xdr:nvSpPr>
      <xdr:spPr bwMode="auto">
        <a:xfrm rot="5400000">
          <a:off x="5319012" y="2243839"/>
          <a:ext cx="3742277" cy="54702"/>
        </a:xfrm>
        <a:custGeom>
          <a:avLst/>
          <a:gdLst/>
          <a:ahLst/>
          <a:cxnLst>
            <a:cxn ang="0">
              <a:pos x="623" y="16"/>
            </a:cxn>
            <a:cxn ang="0">
              <a:pos x="49" y="2"/>
            </a:cxn>
            <a:cxn ang="0">
              <a:pos x="49" y="14"/>
            </a:cxn>
            <a:cxn ang="0">
              <a:pos x="623" y="22"/>
            </a:cxn>
            <a:cxn ang="0">
              <a:pos x="623" y="16"/>
            </a:cxn>
          </a:cxnLst>
          <a:rect l="0" t="0" r="r" b="b"/>
          <a:pathLst>
            <a:path w="652" h="22">
              <a:moveTo>
                <a:pt x="623" y="16"/>
              </a:moveTo>
              <a:cubicBezTo>
                <a:pt x="623" y="13"/>
                <a:pt x="70" y="0"/>
                <a:pt x="49" y="2"/>
              </a:cubicBezTo>
              <a:cubicBezTo>
                <a:pt x="29" y="5"/>
                <a:pt x="0" y="11"/>
                <a:pt x="49" y="14"/>
              </a:cubicBezTo>
              <a:cubicBezTo>
                <a:pt x="98" y="16"/>
                <a:pt x="607" y="21"/>
                <a:pt x="623" y="22"/>
              </a:cubicBezTo>
              <a:cubicBezTo>
                <a:pt x="639" y="20"/>
                <a:pt x="652" y="18"/>
                <a:pt x="623" y="16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chemeClr val="accent1"/>
          </a:solidFill>
          <a:round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0</xdr:col>
      <xdr:colOff>95251</xdr:colOff>
      <xdr:row>3</xdr:row>
      <xdr:rowOff>9526</xdr:rowOff>
    </xdr:from>
    <xdr:to>
      <xdr:col>1</xdr:col>
      <xdr:colOff>19051</xdr:colOff>
      <xdr:row>12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375B00-BF7A-49B4-9C99-D5DCD9514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3</xdr:row>
      <xdr:rowOff>28575</xdr:rowOff>
    </xdr:from>
    <xdr:to>
      <xdr:col>3</xdr:col>
      <xdr:colOff>85725</xdr:colOff>
      <xdr:row>12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BADB60-ECC0-4A99-AEE8-2146AE38D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3</xdr:row>
      <xdr:rowOff>38101</xdr:rowOff>
    </xdr:from>
    <xdr:to>
      <xdr:col>5</xdr:col>
      <xdr:colOff>38100</xdr:colOff>
      <xdr:row>11</xdr:row>
      <xdr:rowOff>57151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A62265-09EB-4871-A635-8AB9927A1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</xdr:colOff>
      <xdr:row>3</xdr:row>
      <xdr:rowOff>38101</xdr:rowOff>
    </xdr:from>
    <xdr:to>
      <xdr:col>6</xdr:col>
      <xdr:colOff>1743075</xdr:colOff>
      <xdr:row>12</xdr:row>
      <xdr:rowOff>152401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66A799-3849-4351-8E09-AEA34A5B2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561975</xdr:colOff>
      <xdr:row>3</xdr:row>
      <xdr:rowOff>9525</xdr:rowOff>
    </xdr:from>
    <xdr:to>
      <xdr:col>8</xdr:col>
      <xdr:colOff>1628775</xdr:colOff>
      <xdr:row>12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24EBC1-A503-4B2D-AE9F-F623EEBFC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E24" sqref="E24"/>
    </sheetView>
  </sheetViews>
  <sheetFormatPr defaultRowHeight="15" x14ac:dyDescent="0.25"/>
  <cols>
    <col min="1" max="1" width="13.28515625" customWidth="1"/>
    <col min="2" max="4" width="9.7109375" bestFit="1" customWidth="1"/>
    <col min="5" max="6" width="9.7109375" customWidth="1"/>
    <col min="7" max="7" width="9.5703125" customWidth="1"/>
  </cols>
  <sheetData>
    <row r="1" spans="1:12" x14ac:dyDescent="0.25">
      <c r="A1" t="s">
        <v>110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111</v>
      </c>
      <c r="I1" t="s">
        <v>108</v>
      </c>
      <c r="J1" t="s">
        <v>107</v>
      </c>
      <c r="K1" t="s">
        <v>106</v>
      </c>
      <c r="L1" t="s">
        <v>109</v>
      </c>
    </row>
    <row r="2" spans="1:12" x14ac:dyDescent="0.25">
      <c r="A2" s="1">
        <v>42736</v>
      </c>
      <c r="B2" s="1">
        <f t="shared" ref="B2:G3" ca="1" si="0">A2+RANDBETWEEN(1,50)</f>
        <v>42754</v>
      </c>
      <c r="C2" s="1">
        <f t="shared" ca="1" si="0"/>
        <v>42763</v>
      </c>
      <c r="D2" s="1">
        <f t="shared" ca="1" si="0"/>
        <v>42798</v>
      </c>
      <c r="E2" s="1">
        <f t="shared" ca="1" si="0"/>
        <v>42819</v>
      </c>
      <c r="F2" s="1">
        <f t="shared" ca="1" si="0"/>
        <v>42846</v>
      </c>
      <c r="G2" s="1">
        <f t="shared" ca="1" si="0"/>
        <v>42855</v>
      </c>
    </row>
    <row r="3" spans="1:12" x14ac:dyDescent="0.25">
      <c r="A3" s="1">
        <v>42736</v>
      </c>
      <c r="B3" s="1">
        <f t="shared" ca="1" si="0"/>
        <v>42783</v>
      </c>
      <c r="C3" s="1">
        <f t="shared" ca="1" si="0"/>
        <v>42823</v>
      </c>
      <c r="D3" s="1">
        <f t="shared" ca="1" si="0"/>
        <v>42865</v>
      </c>
      <c r="E3" s="1">
        <f t="shared" ca="1" si="0"/>
        <v>42901</v>
      </c>
      <c r="F3" s="1">
        <f t="shared" ca="1" si="0"/>
        <v>42916</v>
      </c>
      <c r="G3" s="1">
        <f t="shared" ca="1" si="0"/>
        <v>42919</v>
      </c>
    </row>
    <row r="4" spans="1:12" x14ac:dyDescent="0.25">
      <c r="A4" s="1">
        <v>42737</v>
      </c>
      <c r="B4" s="1">
        <f ca="1">A4+RANDBETWEEN(1,50)</f>
        <v>42763</v>
      </c>
      <c r="C4" s="1">
        <f t="shared" ref="C4:G4" ca="1" si="1">B4+RANDBETWEEN(1,50)</f>
        <v>42813</v>
      </c>
      <c r="D4" s="1">
        <f t="shared" ca="1" si="1"/>
        <v>42840</v>
      </c>
      <c r="E4" s="1">
        <f t="shared" ca="1" si="1"/>
        <v>42877</v>
      </c>
      <c r="F4" s="1">
        <f t="shared" ca="1" si="1"/>
        <v>42902</v>
      </c>
      <c r="G4" s="1">
        <f t="shared" ca="1" si="1"/>
        <v>42927</v>
      </c>
    </row>
    <row r="5" spans="1:12" x14ac:dyDescent="0.25">
      <c r="A5" s="1">
        <v>42738</v>
      </c>
      <c r="B5" s="1">
        <f t="shared" ref="B5:G5" ca="1" si="2">A5+RANDBETWEEN(1,50)</f>
        <v>42765</v>
      </c>
      <c r="C5" s="1">
        <f t="shared" ca="1" si="2"/>
        <v>42809</v>
      </c>
      <c r="D5" s="1">
        <f t="shared" ca="1" si="2"/>
        <v>42837</v>
      </c>
      <c r="E5" s="1">
        <f t="shared" ca="1" si="2"/>
        <v>42845</v>
      </c>
      <c r="F5" s="1">
        <f t="shared" ca="1" si="2"/>
        <v>42885</v>
      </c>
      <c r="G5" s="1">
        <f t="shared" ca="1" si="2"/>
        <v>42899</v>
      </c>
    </row>
    <row r="6" spans="1:12" x14ac:dyDescent="0.25">
      <c r="A6" s="1">
        <v>42739</v>
      </c>
      <c r="B6" s="1">
        <f t="shared" ref="B6:G6" ca="1" si="3">A6+RANDBETWEEN(1,50)</f>
        <v>42740</v>
      </c>
      <c r="C6" s="1">
        <f t="shared" ca="1" si="3"/>
        <v>42766</v>
      </c>
      <c r="D6" s="1">
        <f t="shared" ca="1" si="3"/>
        <v>42798</v>
      </c>
      <c r="E6" s="1">
        <f t="shared" ca="1" si="3"/>
        <v>42817</v>
      </c>
      <c r="F6" s="1">
        <f t="shared" ca="1" si="3"/>
        <v>42820</v>
      </c>
      <c r="G6" s="1">
        <f t="shared" ca="1" si="3"/>
        <v>42855</v>
      </c>
    </row>
    <row r="7" spans="1:12" x14ac:dyDescent="0.25">
      <c r="A7" s="1">
        <v>42740</v>
      </c>
      <c r="B7" s="1">
        <f t="shared" ref="B7:G7" ca="1" si="4">A7+RANDBETWEEN(1,50)</f>
        <v>42760</v>
      </c>
      <c r="C7" s="1">
        <f t="shared" ca="1" si="4"/>
        <v>42763</v>
      </c>
      <c r="D7" s="1">
        <f t="shared" ca="1" si="4"/>
        <v>42799</v>
      </c>
      <c r="E7" s="1">
        <f t="shared" ca="1" si="4"/>
        <v>42814</v>
      </c>
      <c r="F7" s="1">
        <f t="shared" ca="1" si="4"/>
        <v>42831</v>
      </c>
      <c r="G7" s="1">
        <f t="shared" ca="1" si="4"/>
        <v>42861</v>
      </c>
    </row>
    <row r="8" spans="1:12" x14ac:dyDescent="0.25">
      <c r="A8" s="1">
        <v>42741</v>
      </c>
      <c r="B8" s="1">
        <f t="shared" ref="B8:G8" ca="1" si="5">A8+RANDBETWEEN(1,50)</f>
        <v>42791</v>
      </c>
      <c r="C8" s="1">
        <f t="shared" ca="1" si="5"/>
        <v>42797</v>
      </c>
      <c r="D8" s="1">
        <f t="shared" ca="1" si="5"/>
        <v>42799</v>
      </c>
      <c r="E8" s="1">
        <f t="shared" ca="1" si="5"/>
        <v>42822</v>
      </c>
      <c r="F8" s="1">
        <f t="shared" ca="1" si="5"/>
        <v>42847</v>
      </c>
      <c r="G8" s="1">
        <f t="shared" ca="1" si="5"/>
        <v>42851</v>
      </c>
    </row>
    <row r="9" spans="1:12" x14ac:dyDescent="0.25">
      <c r="A9" s="1">
        <v>42742</v>
      </c>
      <c r="B9" s="1">
        <f t="shared" ref="B9:G9" ca="1" si="6">A9+RANDBETWEEN(1,50)</f>
        <v>42789</v>
      </c>
      <c r="C9" s="1">
        <f t="shared" ca="1" si="6"/>
        <v>42793</v>
      </c>
      <c r="D9" s="1">
        <f t="shared" ca="1" si="6"/>
        <v>42838</v>
      </c>
      <c r="E9" s="1">
        <f t="shared" ca="1" si="6"/>
        <v>42881</v>
      </c>
      <c r="F9" s="1">
        <f t="shared" ca="1" si="6"/>
        <v>42928</v>
      </c>
      <c r="G9" s="1">
        <f t="shared" ca="1" si="6"/>
        <v>42959</v>
      </c>
    </row>
    <row r="10" spans="1:12" x14ac:dyDescent="0.25">
      <c r="A10" s="1">
        <v>42743</v>
      </c>
      <c r="B10" s="1">
        <f t="shared" ref="B10:G10" ca="1" si="7">A10+RANDBETWEEN(1,50)</f>
        <v>42761</v>
      </c>
      <c r="C10" s="1">
        <f t="shared" ca="1" si="7"/>
        <v>42784</v>
      </c>
      <c r="D10" s="1">
        <f t="shared" ca="1" si="7"/>
        <v>42826</v>
      </c>
      <c r="E10" s="1">
        <f t="shared" ca="1" si="7"/>
        <v>42847</v>
      </c>
      <c r="F10" s="1">
        <f t="shared" ca="1" si="7"/>
        <v>42858</v>
      </c>
      <c r="G10" s="1">
        <f t="shared" ca="1" si="7"/>
        <v>42890</v>
      </c>
    </row>
    <row r="11" spans="1:12" x14ac:dyDescent="0.25">
      <c r="A11" s="1">
        <v>42744</v>
      </c>
      <c r="B11" s="1">
        <f t="shared" ref="B11:G11" ca="1" si="8">A11+RANDBETWEEN(1,50)</f>
        <v>42788</v>
      </c>
      <c r="C11" s="1">
        <f t="shared" ca="1" si="8"/>
        <v>42820</v>
      </c>
      <c r="D11" s="1">
        <f t="shared" ca="1" si="8"/>
        <v>42842</v>
      </c>
      <c r="E11" s="1">
        <f t="shared" ca="1" si="8"/>
        <v>42873</v>
      </c>
      <c r="F11" s="1">
        <f t="shared" ca="1" si="8"/>
        <v>42912</v>
      </c>
      <c r="G11" s="1">
        <f t="shared" ca="1" si="8"/>
        <v>42941</v>
      </c>
    </row>
    <row r="12" spans="1:12" x14ac:dyDescent="0.25">
      <c r="A12" s="1">
        <v>42745</v>
      </c>
      <c r="B12" s="1">
        <f t="shared" ref="B12:G12" ca="1" si="9">A12+RANDBETWEEN(1,50)</f>
        <v>42793</v>
      </c>
      <c r="C12" s="1">
        <f t="shared" ca="1" si="9"/>
        <v>42808</v>
      </c>
      <c r="D12" s="1">
        <f t="shared" ca="1" si="9"/>
        <v>42836</v>
      </c>
      <c r="E12" s="1">
        <f t="shared" ca="1" si="9"/>
        <v>42879</v>
      </c>
      <c r="F12" s="1">
        <f t="shared" ca="1" si="9"/>
        <v>42919</v>
      </c>
      <c r="G12" s="1">
        <f t="shared" ca="1" si="9"/>
        <v>42941</v>
      </c>
    </row>
    <row r="13" spans="1:12" x14ac:dyDescent="0.25">
      <c r="A13" s="1">
        <v>42746</v>
      </c>
      <c r="B13" s="1">
        <f t="shared" ref="B13:G13" ca="1" si="10">A13+RANDBETWEEN(1,50)</f>
        <v>42764</v>
      </c>
      <c r="C13" s="1">
        <f t="shared" ca="1" si="10"/>
        <v>42774</v>
      </c>
      <c r="D13" s="1">
        <f t="shared" ca="1" si="10"/>
        <v>42819</v>
      </c>
      <c r="E13" s="1">
        <f t="shared" ca="1" si="10"/>
        <v>42845</v>
      </c>
      <c r="F13" s="1">
        <f t="shared" ca="1" si="10"/>
        <v>42855</v>
      </c>
      <c r="G13" s="1">
        <f t="shared" ca="1" si="10"/>
        <v>42882</v>
      </c>
    </row>
    <row r="14" spans="1:12" x14ac:dyDescent="0.25">
      <c r="A14" s="1">
        <v>42747</v>
      </c>
      <c r="B14" s="1">
        <f t="shared" ref="B14:G14" ca="1" si="11">A14+RANDBETWEEN(1,50)</f>
        <v>42763</v>
      </c>
      <c r="C14" s="1">
        <f t="shared" ca="1" si="11"/>
        <v>42778</v>
      </c>
      <c r="D14" s="1">
        <f t="shared" ca="1" si="11"/>
        <v>42810</v>
      </c>
      <c r="E14" s="1">
        <f t="shared" ca="1" si="11"/>
        <v>42829</v>
      </c>
      <c r="F14" s="1">
        <f t="shared" ca="1" si="11"/>
        <v>42831</v>
      </c>
      <c r="G14" s="1">
        <f t="shared" ca="1" si="11"/>
        <v>42852</v>
      </c>
    </row>
    <row r="15" spans="1:12" x14ac:dyDescent="0.25">
      <c r="A15" s="1">
        <v>42748</v>
      </c>
      <c r="B15" s="1">
        <f t="shared" ref="B15:G15" ca="1" si="12">A15+RANDBETWEEN(1,50)</f>
        <v>42781</v>
      </c>
      <c r="C15" s="1">
        <f t="shared" ca="1" si="12"/>
        <v>42811</v>
      </c>
      <c r="D15" s="1">
        <f t="shared" ca="1" si="12"/>
        <v>42827</v>
      </c>
      <c r="E15" s="1">
        <f t="shared" ca="1" si="12"/>
        <v>42834</v>
      </c>
      <c r="F15" s="1">
        <f t="shared" ca="1" si="12"/>
        <v>42844</v>
      </c>
      <c r="G15" s="1">
        <f t="shared" ca="1" si="12"/>
        <v>42872</v>
      </c>
    </row>
    <row r="16" spans="1:12" x14ac:dyDescent="0.25">
      <c r="A16" s="1">
        <v>42749</v>
      </c>
      <c r="B16" s="1">
        <f t="shared" ref="B16:G16" ca="1" si="13">A16+RANDBETWEEN(1,50)</f>
        <v>42757</v>
      </c>
      <c r="C16" s="1">
        <f t="shared" ca="1" si="13"/>
        <v>42758</v>
      </c>
      <c r="D16" s="1">
        <f t="shared" ca="1" si="13"/>
        <v>42804</v>
      </c>
      <c r="E16" s="1">
        <f t="shared" ca="1" si="13"/>
        <v>42832</v>
      </c>
      <c r="F16" s="1">
        <f t="shared" ca="1" si="13"/>
        <v>42848</v>
      </c>
      <c r="G16" s="1">
        <f t="shared" ca="1" si="13"/>
        <v>42866</v>
      </c>
    </row>
    <row r="17" spans="1:7" x14ac:dyDescent="0.25">
      <c r="A17" s="1">
        <v>42750</v>
      </c>
      <c r="B17" s="1">
        <f t="shared" ref="B17:G17" ca="1" si="14">A17+RANDBETWEEN(1,50)</f>
        <v>42761</v>
      </c>
      <c r="C17" s="1">
        <f t="shared" ca="1" si="14"/>
        <v>42767</v>
      </c>
      <c r="D17" s="1">
        <f t="shared" ca="1" si="14"/>
        <v>42814</v>
      </c>
      <c r="E17" s="1">
        <f t="shared" ca="1" si="14"/>
        <v>42846</v>
      </c>
      <c r="F17" s="1">
        <f t="shared" ca="1" si="14"/>
        <v>42892</v>
      </c>
      <c r="G17" s="1">
        <f t="shared" ca="1" si="14"/>
        <v>42896</v>
      </c>
    </row>
    <row r="18" spans="1:7" x14ac:dyDescent="0.25">
      <c r="A18" s="1">
        <v>42751</v>
      </c>
      <c r="B18" s="1">
        <f t="shared" ref="B18:G18" ca="1" si="15">A18+RANDBETWEEN(1,50)</f>
        <v>42774</v>
      </c>
      <c r="C18" s="1">
        <f t="shared" ca="1" si="15"/>
        <v>42802</v>
      </c>
      <c r="D18" s="1">
        <f t="shared" ca="1" si="15"/>
        <v>42842</v>
      </c>
      <c r="E18" s="1">
        <f t="shared" ca="1" si="15"/>
        <v>42890</v>
      </c>
      <c r="F18" s="1">
        <f t="shared" ca="1" si="15"/>
        <v>42901</v>
      </c>
      <c r="G18" s="1">
        <f t="shared" ca="1" si="15"/>
        <v>42930</v>
      </c>
    </row>
    <row r="19" spans="1:7" x14ac:dyDescent="0.25">
      <c r="A19" s="1">
        <v>42752</v>
      </c>
      <c r="B19" s="1">
        <f t="shared" ref="B19:G19" ca="1" si="16">A19+RANDBETWEEN(1,50)</f>
        <v>42783</v>
      </c>
      <c r="C19" s="1">
        <f t="shared" ca="1" si="16"/>
        <v>42812</v>
      </c>
      <c r="D19" s="1">
        <f t="shared" ca="1" si="16"/>
        <v>42837</v>
      </c>
      <c r="E19" s="1">
        <f t="shared" ca="1" si="16"/>
        <v>42876</v>
      </c>
      <c r="F19" s="1">
        <f t="shared" ca="1" si="16"/>
        <v>42910</v>
      </c>
      <c r="G19" s="1">
        <f t="shared" ca="1" si="16"/>
        <v>42922</v>
      </c>
    </row>
    <row r="20" spans="1:7" x14ac:dyDescent="0.25">
      <c r="A20" s="1">
        <v>42753</v>
      </c>
      <c r="B20" s="1">
        <f t="shared" ref="B20:G20" ca="1" si="17">A20+RANDBETWEEN(1,50)</f>
        <v>42768</v>
      </c>
      <c r="C20" s="1">
        <f t="shared" ca="1" si="17"/>
        <v>42803</v>
      </c>
      <c r="D20" s="1">
        <f t="shared" ca="1" si="17"/>
        <v>42825</v>
      </c>
      <c r="E20" s="1">
        <f t="shared" ca="1" si="17"/>
        <v>42831</v>
      </c>
      <c r="F20" s="1">
        <f t="shared" ca="1" si="17"/>
        <v>42835</v>
      </c>
      <c r="G20" s="1">
        <f t="shared" ca="1" si="17"/>
        <v>42863</v>
      </c>
    </row>
    <row r="21" spans="1:7" x14ac:dyDescent="0.25">
      <c r="A21" s="1">
        <v>42754</v>
      </c>
      <c r="B21" s="1">
        <f t="shared" ref="B21:G21" ca="1" si="18">A21+RANDBETWEEN(1,50)</f>
        <v>42791</v>
      </c>
      <c r="C21" s="1">
        <f t="shared" ca="1" si="18"/>
        <v>42811</v>
      </c>
      <c r="D21" s="1">
        <f t="shared" ca="1" si="18"/>
        <v>42820</v>
      </c>
      <c r="E21" s="1">
        <f t="shared" ca="1" si="18"/>
        <v>42864</v>
      </c>
      <c r="F21" s="1">
        <f t="shared" ca="1" si="18"/>
        <v>42876</v>
      </c>
      <c r="G21" s="1">
        <f t="shared" ca="1" si="18"/>
        <v>42882</v>
      </c>
    </row>
    <row r="22" spans="1:7" x14ac:dyDescent="0.25">
      <c r="A22" s="1">
        <v>42755</v>
      </c>
      <c r="B22" s="1">
        <f t="shared" ref="B22:G22" ca="1" si="19">A22+RANDBETWEEN(1,50)</f>
        <v>42804</v>
      </c>
      <c r="C22" s="1">
        <f t="shared" ca="1" si="19"/>
        <v>42832</v>
      </c>
      <c r="D22" s="1">
        <f t="shared" ca="1" si="19"/>
        <v>42861</v>
      </c>
      <c r="E22" s="1">
        <f t="shared" ca="1" si="19"/>
        <v>42864</v>
      </c>
      <c r="F22" s="1">
        <f t="shared" ca="1" si="19"/>
        <v>42878</v>
      </c>
      <c r="G22" s="1">
        <f t="shared" ca="1" si="19"/>
        <v>42879</v>
      </c>
    </row>
    <row r="23" spans="1:7" x14ac:dyDescent="0.25">
      <c r="A23" s="1">
        <v>42756</v>
      </c>
      <c r="B23" s="1">
        <f t="shared" ref="B23:G23" ca="1" si="20">A23+RANDBETWEEN(1,50)</f>
        <v>42791</v>
      </c>
      <c r="C23" s="1">
        <f t="shared" ca="1" si="20"/>
        <v>42810</v>
      </c>
      <c r="D23" s="1">
        <f t="shared" ca="1" si="20"/>
        <v>42811</v>
      </c>
      <c r="E23" s="1">
        <f t="shared" ca="1" si="20"/>
        <v>42848</v>
      </c>
      <c r="F23" s="1">
        <f t="shared" ca="1" si="20"/>
        <v>42873</v>
      </c>
      <c r="G23" s="1">
        <f t="shared" ca="1" si="20"/>
        <v>42891</v>
      </c>
    </row>
    <row r="24" spans="1:7" x14ac:dyDescent="0.25">
      <c r="A24" s="1">
        <v>42757</v>
      </c>
      <c r="B24" s="1">
        <f t="shared" ref="B24:G24" ca="1" si="21">A24+RANDBETWEEN(1,50)</f>
        <v>42774</v>
      </c>
      <c r="C24" s="1">
        <f t="shared" ca="1" si="21"/>
        <v>42808</v>
      </c>
      <c r="D24" s="1">
        <f t="shared" ca="1" si="21"/>
        <v>42854</v>
      </c>
      <c r="E24" s="1">
        <f t="shared" ca="1" si="21"/>
        <v>42896</v>
      </c>
      <c r="F24" s="1">
        <f t="shared" ca="1" si="21"/>
        <v>42898</v>
      </c>
      <c r="G24" s="1">
        <f t="shared" ca="1" si="21"/>
        <v>42940</v>
      </c>
    </row>
    <row r="25" spans="1:7" x14ac:dyDescent="0.25">
      <c r="A25" s="1">
        <v>42758</v>
      </c>
      <c r="B25" s="1">
        <f t="shared" ref="B25:G25" ca="1" si="22">A25+RANDBETWEEN(1,50)</f>
        <v>42785</v>
      </c>
      <c r="C25" s="1">
        <f t="shared" ca="1" si="22"/>
        <v>42797</v>
      </c>
      <c r="D25" s="1">
        <f t="shared" ca="1" si="22"/>
        <v>42816</v>
      </c>
      <c r="E25" s="1">
        <f t="shared" ca="1" si="22"/>
        <v>42859</v>
      </c>
      <c r="F25" s="1">
        <f t="shared" ca="1" si="22"/>
        <v>42907</v>
      </c>
      <c r="G25" s="1">
        <f t="shared" ca="1" si="22"/>
        <v>42942</v>
      </c>
    </row>
    <row r="26" spans="1:7" x14ac:dyDescent="0.25">
      <c r="A26" s="1">
        <v>42759</v>
      </c>
      <c r="B26" s="1">
        <f t="shared" ref="B26:G26" ca="1" si="23">A26+RANDBETWEEN(1,50)</f>
        <v>42774</v>
      </c>
      <c r="C26" s="1">
        <f t="shared" ca="1" si="23"/>
        <v>42816</v>
      </c>
      <c r="D26" s="1">
        <f t="shared" ca="1" si="23"/>
        <v>42844</v>
      </c>
      <c r="E26" s="1">
        <f t="shared" ca="1" si="23"/>
        <v>42845</v>
      </c>
      <c r="F26" s="1">
        <f t="shared" ca="1" si="23"/>
        <v>42854</v>
      </c>
      <c r="G26" s="1">
        <f t="shared" ca="1" si="23"/>
        <v>42869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"/>
  <sheetViews>
    <sheetView tabSelected="1" topLeftCell="J1" workbookViewId="0">
      <selection activeCell="AD2" sqref="AD2"/>
    </sheetView>
  </sheetViews>
  <sheetFormatPr defaultRowHeight="15" x14ac:dyDescent="0.25"/>
  <cols>
    <col min="1" max="1" width="9.28515625" style="1" bestFit="1" customWidth="1"/>
    <col min="2" max="2" width="9.7109375" style="1" bestFit="1" customWidth="1"/>
    <col min="3" max="3" width="9.28515625" style="1" bestFit="1" customWidth="1"/>
    <col min="4" max="4" width="9.7109375" style="1" bestFit="1" customWidth="1"/>
    <col min="5" max="6" width="9.7109375" style="1" customWidth="1"/>
    <col min="7" max="7" width="11.7109375" style="1" customWidth="1"/>
    <col min="9" max="9" width="12.28515625" customWidth="1"/>
    <col min="10" max="14" width="9.7109375" bestFit="1" customWidth="1"/>
    <col min="15" max="15" width="14.28515625" bestFit="1" customWidth="1"/>
    <col min="17" max="17" width="11.140625" bestFit="1" customWidth="1"/>
    <col min="18" max="22" width="5.7109375" bestFit="1" customWidth="1"/>
    <col min="23" max="23" width="12.28515625" bestFit="1" customWidth="1"/>
    <col min="37" max="37" width="12.7109375" customWidth="1"/>
    <col min="38" max="38" width="16.140625" customWidth="1"/>
    <col min="39" max="39" width="14.7109375" customWidth="1"/>
    <col min="40" max="40" width="15.5703125" customWidth="1"/>
  </cols>
  <sheetData>
    <row r="1" spans="1:41" x14ac:dyDescent="0.25">
      <c r="A1" s="8" t="str">
        <f>'Your Data'!A1</f>
        <v>Started</v>
      </c>
      <c r="B1" s="8" t="str">
        <f>'Your Data'!B1</f>
        <v>State 1</v>
      </c>
      <c r="C1" s="8" t="str">
        <f>'Your Data'!C1</f>
        <v>State 2</v>
      </c>
      <c r="D1" s="8" t="str">
        <f>'Your Data'!D1</f>
        <v>State 3</v>
      </c>
      <c r="E1" s="8" t="str">
        <f>'Your Data'!E1</f>
        <v>State 4</v>
      </c>
      <c r="F1" s="8" t="str">
        <f>'Your Data'!F1</f>
        <v>State 5</v>
      </c>
      <c r="G1" s="8" t="str">
        <f>'Your Data'!G1</f>
        <v>Finished</v>
      </c>
      <c r="I1" s="9" t="s">
        <v>117</v>
      </c>
      <c r="J1" s="9" t="s">
        <v>119</v>
      </c>
      <c r="K1" s="9" t="s">
        <v>120</v>
      </c>
      <c r="L1" s="9" t="s">
        <v>121</v>
      </c>
      <c r="M1" s="9" t="s">
        <v>122</v>
      </c>
      <c r="N1" s="9" t="s">
        <v>123</v>
      </c>
      <c r="O1" s="9" t="s">
        <v>118</v>
      </c>
      <c r="Q1" s="9" t="s">
        <v>124</v>
      </c>
      <c r="R1" s="9" t="s">
        <v>125</v>
      </c>
      <c r="S1" s="9" t="s">
        <v>126</v>
      </c>
      <c r="T1" s="9" t="s">
        <v>127</v>
      </c>
      <c r="U1" s="9" t="s">
        <v>128</v>
      </c>
      <c r="V1" s="9" t="s">
        <v>129</v>
      </c>
      <c r="W1" s="9" t="s">
        <v>130</v>
      </c>
      <c r="Y1" t="s">
        <v>4</v>
      </c>
      <c r="Z1" t="s">
        <v>0</v>
      </c>
      <c r="AA1" t="s">
        <v>5</v>
      </c>
      <c r="AB1" t="s">
        <v>1</v>
      </c>
      <c r="AC1" t="s">
        <v>5</v>
      </c>
      <c r="AD1" t="s">
        <v>2</v>
      </c>
      <c r="AE1" t="s">
        <v>5</v>
      </c>
      <c r="AF1" t="s">
        <v>3</v>
      </c>
      <c r="AG1" t="s">
        <v>5</v>
      </c>
      <c r="AH1" t="s">
        <v>132</v>
      </c>
      <c r="AI1" t="s">
        <v>5</v>
      </c>
      <c r="AK1" t="s">
        <v>100</v>
      </c>
      <c r="AL1" t="s">
        <v>101</v>
      </c>
      <c r="AM1" t="s">
        <v>102</v>
      </c>
      <c r="AN1" t="s">
        <v>103</v>
      </c>
    </row>
    <row r="2" spans="1:41" x14ac:dyDescent="0.25">
      <c r="A2" s="3">
        <f>IF(AND(TRIM(INDEX('Your Data'!A:A,ROW(A2)))&lt;&gt;"",INDEX('Your Data'!A:A,ROW(A2))&gt;0),INT(INDEX('Your Data'!A:A,ROW(A2))),"")</f>
        <v>42736</v>
      </c>
      <c r="B2" s="3">
        <f ca="1">IF(AND(TRIM(INDEX('Your Data'!B:B,ROW(B2)))&lt;&gt;"",INDEX('Your Data'!B:B,ROW(B2))&gt;0),INT(INDEX('Your Data'!B:B,ROW(B2))),"")</f>
        <v>42754</v>
      </c>
      <c r="C2" s="3">
        <f ca="1">IF(AND(TRIM(INDEX('Your Data'!C:C,ROW(C2)))&lt;&gt;"",INDEX('Your Data'!C:C,ROW(C2))&gt;0),INT(INDEX('Your Data'!C:C,ROW(C2))),"")</f>
        <v>42763</v>
      </c>
      <c r="D2" s="3">
        <f ca="1">IF(AND(TRIM(INDEX('Your Data'!D:D,ROW(D2)))&lt;&gt;"",INDEX('Your Data'!D:D,ROW(D2))&gt;0),INT(INDEX('Your Data'!D:D,ROW(D2))),"")</f>
        <v>42798</v>
      </c>
      <c r="E2" s="3">
        <f ca="1">IF(AND(TRIM(INDEX('Your Data'!E:E,ROW(E2)))&lt;&gt;"",INDEX('Your Data'!E:E,ROW(E2))&gt;0),INT(INDEX('Your Data'!E:E,ROW(E2))),"")</f>
        <v>42819</v>
      </c>
      <c r="F2" s="3">
        <f ca="1">IF(AND(TRIM(INDEX('Your Data'!F:F,ROW(F2)))&lt;&gt;"",INDEX('Your Data'!F:F,ROW(F2))&gt;0),INT(INDEX('Your Data'!F:F,ROW(F2))),"")</f>
        <v>42846</v>
      </c>
      <c r="G2" s="3">
        <f ca="1">IF(AND(TRIM(INDEX('Your Data'!G:G,ROW(G2)))&lt;&gt;"",INDEX('Your Data'!G:G,ROW(G2))&gt;0),INT(INDEX('Your Data'!G:G,ROW(G2))),"")</f>
        <v>42855</v>
      </c>
      <c r="I2" s="2" t="str">
        <f>IF(A2&lt;&gt;"",YEAR(A2) &amp; "-W" &amp; TEXT(WEEKNUM(A2),"00"),"")</f>
        <v>2017-W01</v>
      </c>
      <c r="J2" s="2" t="str">
        <f t="shared" ref="J2:O2" ca="1" si="0">IF(B2&lt;&gt;"",YEAR(B2) &amp; "-W" &amp; TEXT(WEEKNUM(B2),"00"),"")</f>
        <v>2017-W03</v>
      </c>
      <c r="K2" s="2" t="str">
        <f t="shared" ca="1" si="0"/>
        <v>2017-W04</v>
      </c>
      <c r="L2" s="2" t="str">
        <f t="shared" ca="1" si="0"/>
        <v>2017-W09</v>
      </c>
      <c r="M2" s="2" t="str">
        <f t="shared" ca="1" si="0"/>
        <v>2017-W12</v>
      </c>
      <c r="N2" s="2" t="str">
        <f t="shared" ca="1" si="0"/>
        <v>2017-W16</v>
      </c>
      <c r="O2" s="2" t="str">
        <f t="shared" ca="1" si="0"/>
        <v>2017-W18</v>
      </c>
      <c r="Q2" s="5">
        <f>IF(A2&lt;&gt;"", (TRUNC(A2)-MIN($A$2:$A$26))+1,"")</f>
        <v>1</v>
      </c>
      <c r="R2" s="5">
        <f t="shared" ref="R2:W2" ca="1" si="1">IF(B2&lt;&gt;"", (TRUNC(B2)-MIN($A$2:$A$26))+1,"")</f>
        <v>19</v>
      </c>
      <c r="S2" s="5">
        <f t="shared" ca="1" si="1"/>
        <v>28</v>
      </c>
      <c r="T2" s="5">
        <f t="shared" ca="1" si="1"/>
        <v>63</v>
      </c>
      <c r="U2" s="5">
        <f t="shared" ca="1" si="1"/>
        <v>84</v>
      </c>
      <c r="V2" s="5">
        <f t="shared" ca="1" si="1"/>
        <v>111</v>
      </c>
      <c r="W2" s="5">
        <f t="shared" ca="1" si="1"/>
        <v>120</v>
      </c>
      <c r="Y2" s="7">
        <f>MOD(ROW(A2),11)/11</f>
        <v>0.18181818181818182</v>
      </c>
      <c r="Z2" s="5">
        <f ca="1">IF(AND(A2&lt;&gt;"",B2&lt;&gt;""),B2-A2,"")</f>
        <v>18</v>
      </c>
      <c r="AA2" s="5">
        <f t="shared" ref="AA2:AA26" ca="1" si="2">PERCENTILE($Z$2:$Z$26,ReferenceLinePercentile)</f>
        <v>47</v>
      </c>
      <c r="AB2" s="5">
        <f ca="1">IF(AND(B2&lt;&gt;"",C2&lt;&gt;""),C2-B2,"")</f>
        <v>9</v>
      </c>
      <c r="AC2" s="5">
        <f t="shared" ref="AC2:AC26" ca="1" si="3">PERCENTILE($AB$2:$AB$26,ReferenceLinePercentile)</f>
        <v>36.999999999999993</v>
      </c>
      <c r="AD2" s="5">
        <f ca="1">IF(AND(C2&lt;&gt;"",D2&lt;&gt;""),D2-C2,"")</f>
        <v>35</v>
      </c>
      <c r="AE2" s="5">
        <f t="shared" ref="AE2:AE26" ca="1" si="4">PERCENTILE($AD$2:$AD$26,ReferenceLinePercentile)</f>
        <v>45</v>
      </c>
      <c r="AF2" s="5">
        <f ca="1">IF(AND(D2&lt;&gt;"",G2&lt;&gt;""),G2-D2,"")</f>
        <v>57</v>
      </c>
      <c r="AG2" s="5">
        <f t="shared" ref="AG2:AI26" ca="1" si="5">PERCENTILE($AF$2:$AF$26,ReferenceLinePercentile)</f>
        <v>92.399999999999977</v>
      </c>
      <c r="AH2" s="5" t="e">
        <f ca="1">IF(AND(F2&lt;&gt;"",I2&lt;&gt;""),I2-F2,"")</f>
        <v>#VALUE!</v>
      </c>
      <c r="AI2" s="5">
        <f t="shared" ca="1" si="5"/>
        <v>92.399999999999977</v>
      </c>
      <c r="AK2" s="5">
        <f t="shared" ref="AK2:AK26" ca="1" si="6">IF(AND(A2&lt;&gt;"",G2&lt;&gt;""),G2-A2,"")</f>
        <v>119</v>
      </c>
      <c r="AL2" s="5">
        <f ca="1">IF(AND(AK2&lt;&gt;"",Z2&lt;&gt;""),AK2-Z2,"")</f>
        <v>101</v>
      </c>
      <c r="AM2" s="5">
        <f ca="1">IF(AND(AL2&lt;&gt;"",AB2&lt;&gt;""),AL2-AB2,"")</f>
        <v>92</v>
      </c>
      <c r="AN2" s="5">
        <f ca="1">IF(AND(AM2&lt;&gt;"",AD2&lt;&gt;""),AM2-AD2,"")</f>
        <v>57</v>
      </c>
      <c r="AO2" s="4"/>
    </row>
    <row r="3" spans="1:41" x14ac:dyDescent="0.25">
      <c r="A3" s="3">
        <f>IF(AND(TRIM(INDEX('Your Data'!A:A,ROW(A3)))&lt;&gt;"",INDEX('Your Data'!A:A,ROW(A3))&gt;0),INT(INDEX('Your Data'!A:A,ROW(A3))),"")</f>
        <v>42736</v>
      </c>
      <c r="B3" s="3">
        <f ca="1">IF(AND(TRIM(INDEX('Your Data'!B:B,ROW(B3)))&lt;&gt;"",INDEX('Your Data'!B:B,ROW(B3))&gt;0),INT(INDEX('Your Data'!B:B,ROW(B3))),"")</f>
        <v>42783</v>
      </c>
      <c r="C3" s="3">
        <f ca="1">IF(AND(TRIM(INDEX('Your Data'!C:C,ROW(C3)))&lt;&gt;"",INDEX('Your Data'!C:C,ROW(C3))&gt;0),INT(INDEX('Your Data'!C:C,ROW(C3))),"")</f>
        <v>42823</v>
      </c>
      <c r="D3" s="3">
        <f ca="1">IF(AND(TRIM(INDEX('Your Data'!D:D,ROW(D3)))&lt;&gt;"",INDEX('Your Data'!D:D,ROW(D3))&gt;0),INT(INDEX('Your Data'!D:D,ROW(D3))),"")</f>
        <v>42865</v>
      </c>
      <c r="E3" s="3">
        <f ca="1">IF(AND(TRIM(INDEX('Your Data'!E:E,ROW(E3)))&lt;&gt;"",INDEX('Your Data'!E:E,ROW(E3))&gt;0),INT(INDEX('Your Data'!E:E,ROW(E3))),"")</f>
        <v>42901</v>
      </c>
      <c r="F3" s="3">
        <f ca="1">IF(AND(TRIM(INDEX('Your Data'!F:F,ROW(F3)))&lt;&gt;"",INDEX('Your Data'!F:F,ROW(F3))&gt;0),INT(INDEX('Your Data'!F:F,ROW(F3))),"")</f>
        <v>42916</v>
      </c>
      <c r="G3" s="3">
        <f ca="1">IF(AND(TRIM(INDEX('Your Data'!G:G,ROW(G3)))&lt;&gt;"",INDEX('Your Data'!G:G,ROW(G3))&gt;0),INT(INDEX('Your Data'!G:G,ROW(G3))),"")</f>
        <v>42919</v>
      </c>
      <c r="I3" s="2" t="str">
        <f t="shared" ref="I3:I26" si="7">IF(A3&lt;&gt;"",YEAR(A3) &amp; "-W" &amp; TEXT(WEEKNUM(A3),"00"),"")</f>
        <v>2017-W01</v>
      </c>
      <c r="J3" s="2" t="str">
        <f t="shared" ref="J3:J26" ca="1" si="8">IF(B3&lt;&gt;"",YEAR(B3) &amp; "-W" &amp; TEXT(WEEKNUM(B3),"00"),"")</f>
        <v>2017-W07</v>
      </c>
      <c r="K3" s="2" t="str">
        <f t="shared" ref="K3:K26" ca="1" si="9">IF(C3&lt;&gt;"",YEAR(C3) &amp; "-W" &amp; TEXT(WEEKNUM(C3),"00"),"")</f>
        <v>2017-W13</v>
      </c>
      <c r="L3" s="2" t="str">
        <f t="shared" ref="L3:L26" ca="1" si="10">IF(D3&lt;&gt;"",YEAR(D3) &amp; "-W" &amp; TEXT(WEEKNUM(D3),"00"),"")</f>
        <v>2017-W19</v>
      </c>
      <c r="M3" s="2" t="str">
        <f t="shared" ref="M3:M26" ca="1" si="11">IF(E3&lt;&gt;"",YEAR(E3) &amp; "-W" &amp; TEXT(WEEKNUM(E3),"00"),"")</f>
        <v>2017-W24</v>
      </c>
      <c r="N3" s="2" t="str">
        <f t="shared" ref="N3:N26" ca="1" si="12">IF(F3&lt;&gt;"",YEAR(F3) &amp; "-W" &amp; TEXT(WEEKNUM(F3),"00"),"")</f>
        <v>2017-W26</v>
      </c>
      <c r="O3" s="2" t="str">
        <f t="shared" ref="O3:O26" ca="1" si="13">IF(G3&lt;&gt;"",YEAR(G3) &amp; "-W" &amp; TEXT(WEEKNUM(G3),"00"),"")</f>
        <v>2017-W27</v>
      </c>
      <c r="Q3" s="5">
        <f t="shared" ref="Q3:Q26" si="14">IF(A3&lt;&gt;"", (TRUNC(A3)-MIN($A$2:$A$26))+1,"")</f>
        <v>1</v>
      </c>
      <c r="R3" s="5">
        <f t="shared" ref="R3:R26" ca="1" si="15">IF(B3&lt;&gt;"", (TRUNC(B3)-MIN($A$2:$A$26))+1,"")</f>
        <v>48</v>
      </c>
      <c r="S3" s="5">
        <f t="shared" ref="S3:S26" ca="1" si="16">IF(C3&lt;&gt;"", (TRUNC(C3)-MIN($A$2:$A$26))+1,"")</f>
        <v>88</v>
      </c>
      <c r="T3" s="5">
        <f t="shared" ref="T3:T26" ca="1" si="17">IF(D3&lt;&gt;"", (TRUNC(D3)-MIN($A$2:$A$26))+1,"")</f>
        <v>130</v>
      </c>
      <c r="U3" s="5">
        <f t="shared" ref="U3:U26" ca="1" si="18">IF(E3&lt;&gt;"", (TRUNC(E3)-MIN($A$2:$A$26))+1,"")</f>
        <v>166</v>
      </c>
      <c r="V3" s="5">
        <f t="shared" ref="V3:V26" ca="1" si="19">IF(F3&lt;&gt;"", (TRUNC(F3)-MIN($A$2:$A$26))+1,"")</f>
        <v>181</v>
      </c>
      <c r="W3" s="5">
        <f t="shared" ref="W3:W26" ca="1" si="20">IF(G3&lt;&gt;"", (TRUNC(G3)-MIN($A$2:$A$26))+1,"")</f>
        <v>184</v>
      </c>
      <c r="Y3" s="7">
        <f t="shared" ref="Y3:Y26" si="21">MOD(ROW(A3),11)/11</f>
        <v>0.27272727272727271</v>
      </c>
      <c r="Z3" s="5">
        <f t="shared" ref="Z3:Z26" ca="1" si="22">IF(AND(A3&lt;&gt;"",B3&lt;&gt;""),B3-A3,"")</f>
        <v>47</v>
      </c>
      <c r="AA3" s="5">
        <f t="shared" ca="1" si="2"/>
        <v>47</v>
      </c>
      <c r="AB3" s="5">
        <f t="shared" ref="AB3:AB26" ca="1" si="23">IF(AND(B3&lt;&gt;"",C3&lt;&gt;""),C3-B3,"")</f>
        <v>40</v>
      </c>
      <c r="AC3" s="5">
        <f t="shared" ca="1" si="3"/>
        <v>36.999999999999993</v>
      </c>
      <c r="AD3" s="5">
        <f t="shared" ref="AD3:AD26" ca="1" si="24">IF(AND(C3&lt;&gt;"",D3&lt;&gt;""),D3-C3,"")</f>
        <v>42</v>
      </c>
      <c r="AE3" s="5">
        <f t="shared" ca="1" si="4"/>
        <v>45</v>
      </c>
      <c r="AF3" s="5">
        <f t="shared" ref="AF3:AF26" ca="1" si="25">IF(AND(D3&lt;&gt;"",G3&lt;&gt;""),G3-D3,"")</f>
        <v>54</v>
      </c>
      <c r="AG3" s="5">
        <f t="shared" ca="1" si="5"/>
        <v>92.399999999999977</v>
      </c>
      <c r="AH3" s="5" t="e">
        <f t="shared" ref="AH3:AH26" ca="1" si="26">IF(AND(F3&lt;&gt;"",I3&lt;&gt;""),I3-F3,"")</f>
        <v>#VALUE!</v>
      </c>
      <c r="AI3" s="5">
        <f t="shared" ca="1" si="5"/>
        <v>92.399999999999977</v>
      </c>
      <c r="AK3" s="5">
        <f t="shared" ca="1" si="6"/>
        <v>183</v>
      </c>
      <c r="AL3" s="5">
        <f t="shared" ref="AL3:AL26" ca="1" si="27">IF(AND(AK3&lt;&gt;"",Z3&lt;&gt;""),AK3-Z3,"")</f>
        <v>136</v>
      </c>
      <c r="AM3" s="5">
        <f t="shared" ref="AM3:AM26" ca="1" si="28">IF(AND(AL3&lt;&gt;"",AB3&lt;&gt;""),AL3-AB3,"")</f>
        <v>96</v>
      </c>
      <c r="AN3" s="5">
        <f t="shared" ref="AN3:AN26" ca="1" si="29">IF(AND(AM3&lt;&gt;"",AD3&lt;&gt;""),AM3-AD3,"")</f>
        <v>54</v>
      </c>
    </row>
    <row r="4" spans="1:41" x14ac:dyDescent="0.25">
      <c r="A4" s="3">
        <f>IF(AND(TRIM(INDEX('Your Data'!A:A,ROW(A4)))&lt;&gt;"",INDEX('Your Data'!A:A,ROW(A4))&gt;0),INT(INDEX('Your Data'!A:A,ROW(A4))),"")</f>
        <v>42737</v>
      </c>
      <c r="B4" s="3">
        <f ca="1">IF(AND(TRIM(INDEX('Your Data'!B:B,ROW(B4)))&lt;&gt;"",INDEX('Your Data'!B:B,ROW(B4))&gt;0),INT(INDEX('Your Data'!B:B,ROW(B4))),"")</f>
        <v>42763</v>
      </c>
      <c r="C4" s="3">
        <f ca="1">IF(AND(TRIM(INDEX('Your Data'!C:C,ROW(C4)))&lt;&gt;"",INDEX('Your Data'!C:C,ROW(C4))&gt;0),INT(INDEX('Your Data'!C:C,ROW(C4))),"")</f>
        <v>42813</v>
      </c>
      <c r="D4" s="3">
        <f ca="1">IF(AND(TRIM(INDEX('Your Data'!D:D,ROW(D4)))&lt;&gt;"",INDEX('Your Data'!D:D,ROW(D4))&gt;0),INT(INDEX('Your Data'!D:D,ROW(D4))),"")</f>
        <v>42840</v>
      </c>
      <c r="E4" s="3">
        <f ca="1">IF(AND(TRIM(INDEX('Your Data'!E:E,ROW(E4)))&lt;&gt;"",INDEX('Your Data'!E:E,ROW(E4))&gt;0),INT(INDEX('Your Data'!E:E,ROW(E4))),"")</f>
        <v>42877</v>
      </c>
      <c r="F4" s="3">
        <f ca="1">IF(AND(TRIM(INDEX('Your Data'!F:F,ROW(F4)))&lt;&gt;"",INDEX('Your Data'!F:F,ROW(F4))&gt;0),INT(INDEX('Your Data'!F:F,ROW(F4))),"")</f>
        <v>42902</v>
      </c>
      <c r="G4" s="3">
        <f ca="1">IF(AND(TRIM(INDEX('Your Data'!G:G,ROW(G4)))&lt;&gt;"",INDEX('Your Data'!G:G,ROW(G4))&gt;0),INT(INDEX('Your Data'!G:G,ROW(G4))),"")</f>
        <v>42927</v>
      </c>
      <c r="I4" s="2" t="str">
        <f t="shared" si="7"/>
        <v>2017-W01</v>
      </c>
      <c r="J4" s="2" t="str">
        <f t="shared" ca="1" si="8"/>
        <v>2017-W04</v>
      </c>
      <c r="K4" s="2" t="str">
        <f t="shared" ca="1" si="9"/>
        <v>2017-W12</v>
      </c>
      <c r="L4" s="2" t="str">
        <f t="shared" ca="1" si="10"/>
        <v>2017-W15</v>
      </c>
      <c r="M4" s="2" t="str">
        <f t="shared" ca="1" si="11"/>
        <v>2017-W21</v>
      </c>
      <c r="N4" s="2" t="str">
        <f t="shared" ca="1" si="12"/>
        <v>2017-W24</v>
      </c>
      <c r="O4" s="2" t="str">
        <f t="shared" ca="1" si="13"/>
        <v>2017-W28</v>
      </c>
      <c r="Q4" s="5">
        <f t="shared" si="14"/>
        <v>2</v>
      </c>
      <c r="R4" s="5">
        <f t="shared" ca="1" si="15"/>
        <v>28</v>
      </c>
      <c r="S4" s="5">
        <f t="shared" ca="1" si="16"/>
        <v>78</v>
      </c>
      <c r="T4" s="5">
        <f t="shared" ca="1" si="17"/>
        <v>105</v>
      </c>
      <c r="U4" s="5">
        <f t="shared" ca="1" si="18"/>
        <v>142</v>
      </c>
      <c r="V4" s="5">
        <f t="shared" ca="1" si="19"/>
        <v>167</v>
      </c>
      <c r="W4" s="5">
        <f t="shared" ca="1" si="20"/>
        <v>192</v>
      </c>
      <c r="Y4" s="7">
        <f t="shared" si="21"/>
        <v>0.36363636363636365</v>
      </c>
      <c r="Z4" s="5">
        <f t="shared" ca="1" si="22"/>
        <v>26</v>
      </c>
      <c r="AA4" s="5">
        <f t="shared" ca="1" si="2"/>
        <v>47</v>
      </c>
      <c r="AB4" s="5">
        <f t="shared" ca="1" si="23"/>
        <v>50</v>
      </c>
      <c r="AC4" s="5">
        <f t="shared" ca="1" si="3"/>
        <v>36.999999999999993</v>
      </c>
      <c r="AD4" s="5">
        <f t="shared" ca="1" si="24"/>
        <v>27</v>
      </c>
      <c r="AE4" s="5">
        <f t="shared" ca="1" si="4"/>
        <v>45</v>
      </c>
      <c r="AF4" s="5">
        <f t="shared" ca="1" si="25"/>
        <v>87</v>
      </c>
      <c r="AG4" s="5">
        <f t="shared" ca="1" si="5"/>
        <v>92.399999999999977</v>
      </c>
      <c r="AH4" s="5" t="e">
        <f t="shared" ca="1" si="26"/>
        <v>#VALUE!</v>
      </c>
      <c r="AI4" s="5">
        <f t="shared" ca="1" si="5"/>
        <v>92.399999999999977</v>
      </c>
      <c r="AK4" s="5">
        <f t="shared" ca="1" si="6"/>
        <v>190</v>
      </c>
      <c r="AL4" s="5">
        <f t="shared" ca="1" si="27"/>
        <v>164</v>
      </c>
      <c r="AM4" s="5">
        <f t="shared" ca="1" si="28"/>
        <v>114</v>
      </c>
      <c r="AN4" s="5">
        <f t="shared" ca="1" si="29"/>
        <v>87</v>
      </c>
    </row>
    <row r="5" spans="1:41" x14ac:dyDescent="0.25">
      <c r="A5" s="3">
        <f>IF(AND(TRIM(INDEX('Your Data'!A:A,ROW(A5)))&lt;&gt;"",INDEX('Your Data'!A:A,ROW(A5))&gt;0),INT(INDEX('Your Data'!A:A,ROW(A5))),"")</f>
        <v>42738</v>
      </c>
      <c r="B5" s="3">
        <f ca="1">IF(AND(TRIM(INDEX('Your Data'!B:B,ROW(B5)))&lt;&gt;"",INDEX('Your Data'!B:B,ROW(B5))&gt;0),INT(INDEX('Your Data'!B:B,ROW(B5))),"")</f>
        <v>42765</v>
      </c>
      <c r="C5" s="3">
        <f ca="1">IF(AND(TRIM(INDEX('Your Data'!C:C,ROW(C5)))&lt;&gt;"",INDEX('Your Data'!C:C,ROW(C5))&gt;0),INT(INDEX('Your Data'!C:C,ROW(C5))),"")</f>
        <v>42809</v>
      </c>
      <c r="D5" s="3">
        <f ca="1">IF(AND(TRIM(INDEX('Your Data'!D:D,ROW(D5)))&lt;&gt;"",INDEX('Your Data'!D:D,ROW(D5))&gt;0),INT(INDEX('Your Data'!D:D,ROW(D5))),"")</f>
        <v>42837</v>
      </c>
      <c r="E5" s="3">
        <f ca="1">IF(AND(TRIM(INDEX('Your Data'!E:E,ROW(E5)))&lt;&gt;"",INDEX('Your Data'!E:E,ROW(E5))&gt;0),INT(INDEX('Your Data'!E:E,ROW(E5))),"")</f>
        <v>42845</v>
      </c>
      <c r="F5" s="3">
        <f ca="1">IF(AND(TRIM(INDEX('Your Data'!F:F,ROW(F5)))&lt;&gt;"",INDEX('Your Data'!F:F,ROW(F5))&gt;0),INT(INDEX('Your Data'!F:F,ROW(F5))),"")</f>
        <v>42885</v>
      </c>
      <c r="G5" s="3">
        <f ca="1">IF(AND(TRIM(INDEX('Your Data'!G:G,ROW(G5)))&lt;&gt;"",INDEX('Your Data'!G:G,ROW(G5))&gt;0),INT(INDEX('Your Data'!G:G,ROW(G5))),"")</f>
        <v>42899</v>
      </c>
      <c r="I5" s="2" t="str">
        <f t="shared" si="7"/>
        <v>2017-W01</v>
      </c>
      <c r="J5" s="2" t="str">
        <f t="shared" ca="1" si="8"/>
        <v>2017-W05</v>
      </c>
      <c r="K5" s="2" t="str">
        <f t="shared" ca="1" si="9"/>
        <v>2017-W11</v>
      </c>
      <c r="L5" s="2" t="str">
        <f t="shared" ca="1" si="10"/>
        <v>2017-W15</v>
      </c>
      <c r="M5" s="2" t="str">
        <f t="shared" ca="1" si="11"/>
        <v>2017-W16</v>
      </c>
      <c r="N5" s="2" t="str">
        <f t="shared" ca="1" si="12"/>
        <v>2017-W22</v>
      </c>
      <c r="O5" s="2" t="str">
        <f t="shared" ca="1" si="13"/>
        <v>2017-W24</v>
      </c>
      <c r="Q5" s="5">
        <f t="shared" si="14"/>
        <v>3</v>
      </c>
      <c r="R5" s="5">
        <f t="shared" ca="1" si="15"/>
        <v>30</v>
      </c>
      <c r="S5" s="5">
        <f t="shared" ca="1" si="16"/>
        <v>74</v>
      </c>
      <c r="T5" s="5">
        <f t="shared" ca="1" si="17"/>
        <v>102</v>
      </c>
      <c r="U5" s="5">
        <f t="shared" ca="1" si="18"/>
        <v>110</v>
      </c>
      <c r="V5" s="5">
        <f t="shared" ca="1" si="19"/>
        <v>150</v>
      </c>
      <c r="W5" s="5">
        <f t="shared" ca="1" si="20"/>
        <v>164</v>
      </c>
      <c r="Y5" s="7">
        <f t="shared" si="21"/>
        <v>0.45454545454545453</v>
      </c>
      <c r="Z5" s="5">
        <f t="shared" ca="1" si="22"/>
        <v>27</v>
      </c>
      <c r="AA5" s="5">
        <f t="shared" ca="1" si="2"/>
        <v>47</v>
      </c>
      <c r="AB5" s="5">
        <f t="shared" ca="1" si="23"/>
        <v>44</v>
      </c>
      <c r="AC5" s="5">
        <f t="shared" ca="1" si="3"/>
        <v>36.999999999999993</v>
      </c>
      <c r="AD5" s="5">
        <f t="shared" ca="1" si="24"/>
        <v>28</v>
      </c>
      <c r="AE5" s="5">
        <f t="shared" ca="1" si="4"/>
        <v>45</v>
      </c>
      <c r="AF5" s="5">
        <f t="shared" ca="1" si="25"/>
        <v>62</v>
      </c>
      <c r="AG5" s="5">
        <f t="shared" ca="1" si="5"/>
        <v>92.399999999999977</v>
      </c>
      <c r="AH5" s="5" t="e">
        <f t="shared" ca="1" si="26"/>
        <v>#VALUE!</v>
      </c>
      <c r="AI5" s="5">
        <f t="shared" ca="1" si="5"/>
        <v>92.399999999999977</v>
      </c>
      <c r="AK5" s="5">
        <f t="shared" ca="1" si="6"/>
        <v>161</v>
      </c>
      <c r="AL5" s="5">
        <f t="shared" ca="1" si="27"/>
        <v>134</v>
      </c>
      <c r="AM5" s="5">
        <f t="shared" ca="1" si="28"/>
        <v>90</v>
      </c>
      <c r="AN5" s="5">
        <f t="shared" ca="1" si="29"/>
        <v>62</v>
      </c>
    </row>
    <row r="6" spans="1:41" x14ac:dyDescent="0.25">
      <c r="A6" s="3">
        <f>IF(AND(TRIM(INDEX('Your Data'!A:A,ROW(A6)))&lt;&gt;"",INDEX('Your Data'!A:A,ROW(A6))&gt;0),INT(INDEX('Your Data'!A:A,ROW(A6))),"")</f>
        <v>42739</v>
      </c>
      <c r="B6" s="3">
        <f ca="1">IF(AND(TRIM(INDEX('Your Data'!B:B,ROW(B6)))&lt;&gt;"",INDEX('Your Data'!B:B,ROW(B6))&gt;0),INT(INDEX('Your Data'!B:B,ROW(B6))),"")</f>
        <v>42740</v>
      </c>
      <c r="C6" s="3">
        <f ca="1">IF(AND(TRIM(INDEX('Your Data'!C:C,ROW(C6)))&lt;&gt;"",INDEX('Your Data'!C:C,ROW(C6))&gt;0),INT(INDEX('Your Data'!C:C,ROW(C6))),"")</f>
        <v>42766</v>
      </c>
      <c r="D6" s="3">
        <f ca="1">IF(AND(TRIM(INDEX('Your Data'!D:D,ROW(D6)))&lt;&gt;"",INDEX('Your Data'!D:D,ROW(D6))&gt;0),INT(INDEX('Your Data'!D:D,ROW(D6))),"")</f>
        <v>42798</v>
      </c>
      <c r="E6" s="3">
        <f ca="1">IF(AND(TRIM(INDEX('Your Data'!E:E,ROW(E6)))&lt;&gt;"",INDEX('Your Data'!E:E,ROW(E6))&gt;0),INT(INDEX('Your Data'!E:E,ROW(E6))),"")</f>
        <v>42817</v>
      </c>
      <c r="F6" s="3">
        <f ca="1">IF(AND(TRIM(INDEX('Your Data'!F:F,ROW(F6)))&lt;&gt;"",INDEX('Your Data'!F:F,ROW(F6))&gt;0),INT(INDEX('Your Data'!F:F,ROW(F6))),"")</f>
        <v>42820</v>
      </c>
      <c r="G6" s="3">
        <f ca="1">IF(AND(TRIM(INDEX('Your Data'!G:G,ROW(G6)))&lt;&gt;"",INDEX('Your Data'!G:G,ROW(G6))&gt;0),INT(INDEX('Your Data'!G:G,ROW(G6))),"")</f>
        <v>42855</v>
      </c>
      <c r="I6" s="2" t="str">
        <f t="shared" si="7"/>
        <v>2017-W01</v>
      </c>
      <c r="J6" s="2" t="str">
        <f t="shared" ca="1" si="8"/>
        <v>2017-W01</v>
      </c>
      <c r="K6" s="2" t="str">
        <f t="shared" ca="1" si="9"/>
        <v>2017-W05</v>
      </c>
      <c r="L6" s="2" t="str">
        <f t="shared" ca="1" si="10"/>
        <v>2017-W09</v>
      </c>
      <c r="M6" s="2" t="str">
        <f t="shared" ca="1" si="11"/>
        <v>2017-W12</v>
      </c>
      <c r="N6" s="2" t="str">
        <f t="shared" ca="1" si="12"/>
        <v>2017-W13</v>
      </c>
      <c r="O6" s="2" t="str">
        <f t="shared" ca="1" si="13"/>
        <v>2017-W18</v>
      </c>
      <c r="Q6" s="5">
        <f t="shared" si="14"/>
        <v>4</v>
      </c>
      <c r="R6" s="5">
        <f t="shared" ca="1" si="15"/>
        <v>5</v>
      </c>
      <c r="S6" s="5">
        <f t="shared" ca="1" si="16"/>
        <v>31</v>
      </c>
      <c r="T6" s="5">
        <f t="shared" ca="1" si="17"/>
        <v>63</v>
      </c>
      <c r="U6" s="5">
        <f t="shared" ca="1" si="18"/>
        <v>82</v>
      </c>
      <c r="V6" s="5">
        <f t="shared" ca="1" si="19"/>
        <v>85</v>
      </c>
      <c r="W6" s="5">
        <f t="shared" ca="1" si="20"/>
        <v>120</v>
      </c>
      <c r="Y6" s="7">
        <f t="shared" si="21"/>
        <v>0.54545454545454541</v>
      </c>
      <c r="Z6" s="5">
        <f t="shared" ca="1" si="22"/>
        <v>1</v>
      </c>
      <c r="AA6" s="5">
        <f t="shared" ca="1" si="2"/>
        <v>47</v>
      </c>
      <c r="AB6" s="5">
        <f t="shared" ca="1" si="23"/>
        <v>26</v>
      </c>
      <c r="AC6" s="5">
        <f t="shared" ca="1" si="3"/>
        <v>36.999999999999993</v>
      </c>
      <c r="AD6" s="5">
        <f t="shared" ca="1" si="24"/>
        <v>32</v>
      </c>
      <c r="AE6" s="5">
        <f t="shared" ca="1" si="4"/>
        <v>45</v>
      </c>
      <c r="AF6" s="5">
        <f t="shared" ca="1" si="25"/>
        <v>57</v>
      </c>
      <c r="AG6" s="5">
        <f t="shared" ca="1" si="5"/>
        <v>92.399999999999977</v>
      </c>
      <c r="AH6" s="5" t="e">
        <f t="shared" ca="1" si="26"/>
        <v>#VALUE!</v>
      </c>
      <c r="AI6" s="5">
        <f t="shared" ca="1" si="5"/>
        <v>92.399999999999977</v>
      </c>
      <c r="AK6" s="5">
        <f t="shared" ca="1" si="6"/>
        <v>116</v>
      </c>
      <c r="AL6" s="5">
        <f t="shared" ca="1" si="27"/>
        <v>115</v>
      </c>
      <c r="AM6" s="5">
        <f t="shared" ca="1" si="28"/>
        <v>89</v>
      </c>
      <c r="AN6" s="5">
        <f t="shared" ca="1" si="29"/>
        <v>57</v>
      </c>
    </row>
    <row r="7" spans="1:41" x14ac:dyDescent="0.25">
      <c r="A7" s="3">
        <f>IF(AND(TRIM(INDEX('Your Data'!A:A,ROW(A7)))&lt;&gt;"",INDEX('Your Data'!A:A,ROW(A7))&gt;0),INT(INDEX('Your Data'!A:A,ROW(A7))),"")</f>
        <v>42740</v>
      </c>
      <c r="B7" s="3">
        <f ca="1">IF(AND(TRIM(INDEX('Your Data'!B:B,ROW(B7)))&lt;&gt;"",INDEX('Your Data'!B:B,ROW(B7))&gt;0),INT(INDEX('Your Data'!B:B,ROW(B7))),"")</f>
        <v>42760</v>
      </c>
      <c r="C7" s="3">
        <f ca="1">IF(AND(TRIM(INDEX('Your Data'!C:C,ROW(C7)))&lt;&gt;"",INDEX('Your Data'!C:C,ROW(C7))&gt;0),INT(INDEX('Your Data'!C:C,ROW(C7))),"")</f>
        <v>42763</v>
      </c>
      <c r="D7" s="3">
        <f ca="1">IF(AND(TRIM(INDEX('Your Data'!D:D,ROW(D7)))&lt;&gt;"",INDEX('Your Data'!D:D,ROW(D7))&gt;0),INT(INDEX('Your Data'!D:D,ROW(D7))),"")</f>
        <v>42799</v>
      </c>
      <c r="E7" s="3">
        <f ca="1">IF(AND(TRIM(INDEX('Your Data'!E:E,ROW(E7)))&lt;&gt;"",INDEX('Your Data'!E:E,ROW(E7))&gt;0),INT(INDEX('Your Data'!E:E,ROW(E7))),"")</f>
        <v>42814</v>
      </c>
      <c r="F7" s="3">
        <f ca="1">IF(AND(TRIM(INDEX('Your Data'!F:F,ROW(F7)))&lt;&gt;"",INDEX('Your Data'!F:F,ROW(F7))&gt;0),INT(INDEX('Your Data'!F:F,ROW(F7))),"")</f>
        <v>42831</v>
      </c>
      <c r="G7" s="3">
        <f ca="1">IF(AND(TRIM(INDEX('Your Data'!G:G,ROW(G7)))&lt;&gt;"",INDEX('Your Data'!G:G,ROW(G7))&gt;0),INT(INDEX('Your Data'!G:G,ROW(G7))),"")</f>
        <v>42861</v>
      </c>
      <c r="I7" s="2" t="str">
        <f t="shared" si="7"/>
        <v>2017-W01</v>
      </c>
      <c r="J7" s="2" t="str">
        <f t="shared" ca="1" si="8"/>
        <v>2017-W04</v>
      </c>
      <c r="K7" s="2" t="str">
        <f t="shared" ca="1" si="9"/>
        <v>2017-W04</v>
      </c>
      <c r="L7" s="2" t="str">
        <f t="shared" ca="1" si="10"/>
        <v>2017-W10</v>
      </c>
      <c r="M7" s="2" t="str">
        <f t="shared" ca="1" si="11"/>
        <v>2017-W12</v>
      </c>
      <c r="N7" s="2" t="str">
        <f t="shared" ca="1" si="12"/>
        <v>2017-W14</v>
      </c>
      <c r="O7" s="2" t="str">
        <f t="shared" ca="1" si="13"/>
        <v>2017-W18</v>
      </c>
      <c r="Q7" s="5">
        <f t="shared" si="14"/>
        <v>5</v>
      </c>
      <c r="R7" s="5">
        <f t="shared" ca="1" si="15"/>
        <v>25</v>
      </c>
      <c r="S7" s="5">
        <f t="shared" ca="1" si="16"/>
        <v>28</v>
      </c>
      <c r="T7" s="5">
        <f t="shared" ca="1" si="17"/>
        <v>64</v>
      </c>
      <c r="U7" s="5">
        <f t="shared" ca="1" si="18"/>
        <v>79</v>
      </c>
      <c r="V7" s="5">
        <f t="shared" ca="1" si="19"/>
        <v>96</v>
      </c>
      <c r="W7" s="5">
        <f t="shared" ca="1" si="20"/>
        <v>126</v>
      </c>
      <c r="Y7" s="7">
        <f t="shared" si="21"/>
        <v>0.63636363636363635</v>
      </c>
      <c r="Z7" s="5">
        <f t="shared" ca="1" si="22"/>
        <v>20</v>
      </c>
      <c r="AA7" s="5">
        <f t="shared" ca="1" si="2"/>
        <v>47</v>
      </c>
      <c r="AB7" s="5">
        <f t="shared" ca="1" si="23"/>
        <v>3</v>
      </c>
      <c r="AC7" s="5">
        <f t="shared" ca="1" si="3"/>
        <v>36.999999999999993</v>
      </c>
      <c r="AD7" s="5">
        <f t="shared" ca="1" si="24"/>
        <v>36</v>
      </c>
      <c r="AE7" s="5">
        <f t="shared" ca="1" si="4"/>
        <v>45</v>
      </c>
      <c r="AF7" s="5">
        <f t="shared" ca="1" si="25"/>
        <v>62</v>
      </c>
      <c r="AG7" s="5">
        <f t="shared" ca="1" si="5"/>
        <v>92.399999999999977</v>
      </c>
      <c r="AH7" s="5" t="e">
        <f t="shared" ca="1" si="26"/>
        <v>#VALUE!</v>
      </c>
      <c r="AI7" s="5">
        <f t="shared" ca="1" si="5"/>
        <v>92.399999999999977</v>
      </c>
      <c r="AK7" s="5">
        <f t="shared" ca="1" si="6"/>
        <v>121</v>
      </c>
      <c r="AL7" s="5">
        <f t="shared" ca="1" si="27"/>
        <v>101</v>
      </c>
      <c r="AM7" s="5">
        <f t="shared" ca="1" si="28"/>
        <v>98</v>
      </c>
      <c r="AN7" s="5">
        <f t="shared" ca="1" si="29"/>
        <v>62</v>
      </c>
    </row>
    <row r="8" spans="1:41" x14ac:dyDescent="0.25">
      <c r="A8" s="3">
        <f>IF(AND(TRIM(INDEX('Your Data'!A:A,ROW(A8)))&lt;&gt;"",INDEX('Your Data'!A:A,ROW(A8))&gt;0),INT(INDEX('Your Data'!A:A,ROW(A8))),"")</f>
        <v>42741</v>
      </c>
      <c r="B8" s="3">
        <f ca="1">IF(AND(TRIM(INDEX('Your Data'!B:B,ROW(B8)))&lt;&gt;"",INDEX('Your Data'!B:B,ROW(B8))&gt;0),INT(INDEX('Your Data'!B:B,ROW(B8))),"")</f>
        <v>42791</v>
      </c>
      <c r="C8" s="3">
        <f ca="1">IF(AND(TRIM(INDEX('Your Data'!C:C,ROW(C8)))&lt;&gt;"",INDEX('Your Data'!C:C,ROW(C8))&gt;0),INT(INDEX('Your Data'!C:C,ROW(C8))),"")</f>
        <v>42797</v>
      </c>
      <c r="D8" s="3">
        <f ca="1">IF(AND(TRIM(INDEX('Your Data'!D:D,ROW(D8)))&lt;&gt;"",INDEX('Your Data'!D:D,ROW(D8))&gt;0),INT(INDEX('Your Data'!D:D,ROW(D8))),"")</f>
        <v>42799</v>
      </c>
      <c r="E8" s="3">
        <f ca="1">IF(AND(TRIM(INDEX('Your Data'!E:E,ROW(E8)))&lt;&gt;"",INDEX('Your Data'!E:E,ROW(E8))&gt;0),INT(INDEX('Your Data'!E:E,ROW(E8))),"")</f>
        <v>42822</v>
      </c>
      <c r="F8" s="3">
        <f ca="1">IF(AND(TRIM(INDEX('Your Data'!F:F,ROW(F8)))&lt;&gt;"",INDEX('Your Data'!F:F,ROW(F8))&gt;0),INT(INDEX('Your Data'!F:F,ROW(F8))),"")</f>
        <v>42847</v>
      </c>
      <c r="G8" s="3">
        <f ca="1">IF(AND(TRIM(INDEX('Your Data'!G:G,ROW(G8)))&lt;&gt;"",INDEX('Your Data'!G:G,ROW(G8))&gt;0),INT(INDEX('Your Data'!G:G,ROW(G8))),"")</f>
        <v>42851</v>
      </c>
      <c r="I8" s="2" t="str">
        <f t="shared" si="7"/>
        <v>2017-W01</v>
      </c>
      <c r="J8" s="2" t="str">
        <f t="shared" ca="1" si="8"/>
        <v>2017-W08</v>
      </c>
      <c r="K8" s="2" t="str">
        <f t="shared" ca="1" si="9"/>
        <v>2017-W09</v>
      </c>
      <c r="L8" s="2" t="str">
        <f t="shared" ca="1" si="10"/>
        <v>2017-W10</v>
      </c>
      <c r="M8" s="2" t="str">
        <f t="shared" ca="1" si="11"/>
        <v>2017-W13</v>
      </c>
      <c r="N8" s="2" t="str">
        <f t="shared" ca="1" si="12"/>
        <v>2017-W16</v>
      </c>
      <c r="O8" s="2" t="str">
        <f t="shared" ca="1" si="13"/>
        <v>2017-W17</v>
      </c>
      <c r="Q8" s="5">
        <f t="shared" si="14"/>
        <v>6</v>
      </c>
      <c r="R8" s="5">
        <f t="shared" ca="1" si="15"/>
        <v>56</v>
      </c>
      <c r="S8" s="5">
        <f t="shared" ca="1" si="16"/>
        <v>62</v>
      </c>
      <c r="T8" s="5">
        <f t="shared" ca="1" si="17"/>
        <v>64</v>
      </c>
      <c r="U8" s="5">
        <f t="shared" ca="1" si="18"/>
        <v>87</v>
      </c>
      <c r="V8" s="5">
        <f t="shared" ca="1" si="19"/>
        <v>112</v>
      </c>
      <c r="W8" s="5">
        <f t="shared" ca="1" si="20"/>
        <v>116</v>
      </c>
      <c r="Y8" s="7">
        <f t="shared" si="21"/>
        <v>0.72727272727272729</v>
      </c>
      <c r="Z8" s="5">
        <f t="shared" ca="1" si="22"/>
        <v>50</v>
      </c>
      <c r="AA8" s="5">
        <f t="shared" ca="1" si="2"/>
        <v>47</v>
      </c>
      <c r="AB8" s="5">
        <f t="shared" ca="1" si="23"/>
        <v>6</v>
      </c>
      <c r="AC8" s="5">
        <f t="shared" ca="1" si="3"/>
        <v>36.999999999999993</v>
      </c>
      <c r="AD8" s="5">
        <f t="shared" ca="1" si="24"/>
        <v>2</v>
      </c>
      <c r="AE8" s="5">
        <f t="shared" ca="1" si="4"/>
        <v>45</v>
      </c>
      <c r="AF8" s="5">
        <f t="shared" ca="1" si="25"/>
        <v>52</v>
      </c>
      <c r="AG8" s="5">
        <f t="shared" ca="1" si="5"/>
        <v>92.399999999999977</v>
      </c>
      <c r="AH8" s="5" t="e">
        <f t="shared" ca="1" si="26"/>
        <v>#VALUE!</v>
      </c>
      <c r="AI8" s="5">
        <f t="shared" ca="1" si="5"/>
        <v>92.399999999999977</v>
      </c>
      <c r="AK8" s="5">
        <f t="shared" ca="1" si="6"/>
        <v>110</v>
      </c>
      <c r="AL8" s="5">
        <f t="shared" ca="1" si="27"/>
        <v>60</v>
      </c>
      <c r="AM8" s="5">
        <f t="shared" ca="1" si="28"/>
        <v>54</v>
      </c>
      <c r="AN8" s="5">
        <f t="shared" ca="1" si="29"/>
        <v>52</v>
      </c>
    </row>
    <row r="9" spans="1:41" x14ac:dyDescent="0.25">
      <c r="A9" s="3">
        <f>IF(AND(TRIM(INDEX('Your Data'!A:A,ROW(A9)))&lt;&gt;"",INDEX('Your Data'!A:A,ROW(A9))&gt;0),INT(INDEX('Your Data'!A:A,ROW(A9))),"")</f>
        <v>42742</v>
      </c>
      <c r="B9" s="3">
        <f ca="1">IF(AND(TRIM(INDEX('Your Data'!B:B,ROW(B9)))&lt;&gt;"",INDEX('Your Data'!B:B,ROW(B9))&gt;0),INT(INDEX('Your Data'!B:B,ROW(B9))),"")</f>
        <v>42789</v>
      </c>
      <c r="C9" s="3">
        <f ca="1">IF(AND(TRIM(INDEX('Your Data'!C:C,ROW(C9)))&lt;&gt;"",INDEX('Your Data'!C:C,ROW(C9))&gt;0),INT(INDEX('Your Data'!C:C,ROW(C9))),"")</f>
        <v>42793</v>
      </c>
      <c r="D9" s="3">
        <f ca="1">IF(AND(TRIM(INDEX('Your Data'!D:D,ROW(D9)))&lt;&gt;"",INDEX('Your Data'!D:D,ROW(D9))&gt;0),INT(INDEX('Your Data'!D:D,ROW(D9))),"")</f>
        <v>42838</v>
      </c>
      <c r="E9" s="3">
        <f ca="1">IF(AND(TRIM(INDEX('Your Data'!E:E,ROW(E9)))&lt;&gt;"",INDEX('Your Data'!E:E,ROW(E9))&gt;0),INT(INDEX('Your Data'!E:E,ROW(E9))),"")</f>
        <v>42881</v>
      </c>
      <c r="F9" s="3">
        <f ca="1">IF(AND(TRIM(INDEX('Your Data'!F:F,ROW(F9)))&lt;&gt;"",INDEX('Your Data'!F:F,ROW(F9))&gt;0),INT(INDEX('Your Data'!F:F,ROW(F9))),"")</f>
        <v>42928</v>
      </c>
      <c r="G9" s="3">
        <f ca="1">IF(AND(TRIM(INDEX('Your Data'!G:G,ROW(G9)))&lt;&gt;"",INDEX('Your Data'!G:G,ROW(G9))&gt;0),INT(INDEX('Your Data'!G:G,ROW(G9))),"")</f>
        <v>42959</v>
      </c>
      <c r="I9" s="2" t="str">
        <f t="shared" si="7"/>
        <v>2017-W01</v>
      </c>
      <c r="J9" s="2" t="str">
        <f t="shared" ca="1" si="8"/>
        <v>2017-W08</v>
      </c>
      <c r="K9" s="2" t="str">
        <f t="shared" ca="1" si="9"/>
        <v>2017-W09</v>
      </c>
      <c r="L9" s="2" t="str">
        <f t="shared" ca="1" si="10"/>
        <v>2017-W15</v>
      </c>
      <c r="M9" s="2" t="str">
        <f t="shared" ca="1" si="11"/>
        <v>2017-W21</v>
      </c>
      <c r="N9" s="2" t="str">
        <f t="shared" ca="1" si="12"/>
        <v>2017-W28</v>
      </c>
      <c r="O9" s="2" t="str">
        <f t="shared" ca="1" si="13"/>
        <v>2017-W32</v>
      </c>
      <c r="Q9" s="5">
        <f t="shared" si="14"/>
        <v>7</v>
      </c>
      <c r="R9" s="5">
        <f t="shared" ca="1" si="15"/>
        <v>54</v>
      </c>
      <c r="S9" s="5">
        <f t="shared" ca="1" si="16"/>
        <v>58</v>
      </c>
      <c r="T9" s="5">
        <f t="shared" ca="1" si="17"/>
        <v>103</v>
      </c>
      <c r="U9" s="5">
        <f t="shared" ca="1" si="18"/>
        <v>146</v>
      </c>
      <c r="V9" s="5">
        <f t="shared" ca="1" si="19"/>
        <v>193</v>
      </c>
      <c r="W9" s="5">
        <f t="shared" ca="1" si="20"/>
        <v>224</v>
      </c>
      <c r="Y9" s="7">
        <f t="shared" si="21"/>
        <v>0.81818181818181823</v>
      </c>
      <c r="Z9" s="5">
        <f t="shared" ca="1" si="22"/>
        <v>47</v>
      </c>
      <c r="AA9" s="5">
        <f t="shared" ca="1" si="2"/>
        <v>47</v>
      </c>
      <c r="AB9" s="5">
        <f t="shared" ca="1" si="23"/>
        <v>4</v>
      </c>
      <c r="AC9" s="5">
        <f t="shared" ca="1" si="3"/>
        <v>36.999999999999993</v>
      </c>
      <c r="AD9" s="5">
        <f t="shared" ca="1" si="24"/>
        <v>45</v>
      </c>
      <c r="AE9" s="5">
        <f t="shared" ca="1" si="4"/>
        <v>45</v>
      </c>
      <c r="AF9" s="5">
        <f t="shared" ca="1" si="25"/>
        <v>121</v>
      </c>
      <c r="AG9" s="5">
        <f t="shared" ca="1" si="5"/>
        <v>92.399999999999977</v>
      </c>
      <c r="AH9" s="5" t="e">
        <f t="shared" ca="1" si="26"/>
        <v>#VALUE!</v>
      </c>
      <c r="AI9" s="5">
        <f t="shared" ca="1" si="5"/>
        <v>92.399999999999977</v>
      </c>
      <c r="AK9" s="5">
        <f t="shared" ca="1" si="6"/>
        <v>217</v>
      </c>
      <c r="AL9" s="5">
        <f t="shared" ca="1" si="27"/>
        <v>170</v>
      </c>
      <c r="AM9" s="5">
        <f t="shared" ca="1" si="28"/>
        <v>166</v>
      </c>
      <c r="AN9" s="5">
        <f t="shared" ca="1" si="29"/>
        <v>121</v>
      </c>
    </row>
    <row r="10" spans="1:41" x14ac:dyDescent="0.25">
      <c r="A10" s="3">
        <f>IF(AND(TRIM(INDEX('Your Data'!A:A,ROW(A10)))&lt;&gt;"",INDEX('Your Data'!A:A,ROW(A10))&gt;0),INT(INDEX('Your Data'!A:A,ROW(A10))),"")</f>
        <v>42743</v>
      </c>
      <c r="B10" s="3">
        <f ca="1">IF(AND(TRIM(INDEX('Your Data'!B:B,ROW(B10)))&lt;&gt;"",INDEX('Your Data'!B:B,ROW(B10))&gt;0),INT(INDEX('Your Data'!B:B,ROW(B10))),"")</f>
        <v>42761</v>
      </c>
      <c r="C10" s="3">
        <f ca="1">IF(AND(TRIM(INDEX('Your Data'!C:C,ROW(C10)))&lt;&gt;"",INDEX('Your Data'!C:C,ROW(C10))&gt;0),INT(INDEX('Your Data'!C:C,ROW(C10))),"")</f>
        <v>42784</v>
      </c>
      <c r="D10" s="3">
        <f ca="1">IF(AND(TRIM(INDEX('Your Data'!D:D,ROW(D10)))&lt;&gt;"",INDEX('Your Data'!D:D,ROW(D10))&gt;0),INT(INDEX('Your Data'!D:D,ROW(D10))),"")</f>
        <v>42826</v>
      </c>
      <c r="E10" s="3">
        <f ca="1">IF(AND(TRIM(INDEX('Your Data'!E:E,ROW(E10)))&lt;&gt;"",INDEX('Your Data'!E:E,ROW(E10))&gt;0),INT(INDEX('Your Data'!E:E,ROW(E10))),"")</f>
        <v>42847</v>
      </c>
      <c r="F10" s="3">
        <f ca="1">IF(AND(TRIM(INDEX('Your Data'!F:F,ROW(F10)))&lt;&gt;"",INDEX('Your Data'!F:F,ROW(F10))&gt;0),INT(INDEX('Your Data'!F:F,ROW(F10))),"")</f>
        <v>42858</v>
      </c>
      <c r="G10" s="3">
        <f ca="1">IF(AND(TRIM(INDEX('Your Data'!G:G,ROW(G10)))&lt;&gt;"",INDEX('Your Data'!G:G,ROW(G10))&gt;0),INT(INDEX('Your Data'!G:G,ROW(G10))),"")</f>
        <v>42890</v>
      </c>
      <c r="I10" s="2" t="str">
        <f t="shared" si="7"/>
        <v>2017-W02</v>
      </c>
      <c r="J10" s="2" t="str">
        <f t="shared" ca="1" si="8"/>
        <v>2017-W04</v>
      </c>
      <c r="K10" s="2" t="str">
        <f t="shared" ca="1" si="9"/>
        <v>2017-W07</v>
      </c>
      <c r="L10" s="2" t="str">
        <f t="shared" ca="1" si="10"/>
        <v>2017-W13</v>
      </c>
      <c r="M10" s="2" t="str">
        <f t="shared" ca="1" si="11"/>
        <v>2017-W16</v>
      </c>
      <c r="N10" s="2" t="str">
        <f t="shared" ca="1" si="12"/>
        <v>2017-W18</v>
      </c>
      <c r="O10" s="2" t="str">
        <f t="shared" ca="1" si="13"/>
        <v>2017-W23</v>
      </c>
      <c r="Q10" s="5">
        <f t="shared" si="14"/>
        <v>8</v>
      </c>
      <c r="R10" s="5">
        <f t="shared" ca="1" si="15"/>
        <v>26</v>
      </c>
      <c r="S10" s="5">
        <f t="shared" ca="1" si="16"/>
        <v>49</v>
      </c>
      <c r="T10" s="5">
        <f t="shared" ca="1" si="17"/>
        <v>91</v>
      </c>
      <c r="U10" s="5">
        <f t="shared" ca="1" si="18"/>
        <v>112</v>
      </c>
      <c r="V10" s="5">
        <f t="shared" ca="1" si="19"/>
        <v>123</v>
      </c>
      <c r="W10" s="5">
        <f t="shared" ca="1" si="20"/>
        <v>155</v>
      </c>
      <c r="Y10" s="7">
        <f t="shared" si="21"/>
        <v>0.90909090909090906</v>
      </c>
      <c r="Z10" s="5">
        <f t="shared" ca="1" si="22"/>
        <v>18</v>
      </c>
      <c r="AA10" s="5">
        <f t="shared" ca="1" si="2"/>
        <v>47</v>
      </c>
      <c r="AB10" s="5">
        <f t="shared" ca="1" si="23"/>
        <v>23</v>
      </c>
      <c r="AC10" s="5">
        <f t="shared" ca="1" si="3"/>
        <v>36.999999999999993</v>
      </c>
      <c r="AD10" s="5">
        <f t="shared" ca="1" si="24"/>
        <v>42</v>
      </c>
      <c r="AE10" s="5">
        <f t="shared" ca="1" si="4"/>
        <v>45</v>
      </c>
      <c r="AF10" s="5">
        <f t="shared" ca="1" si="25"/>
        <v>64</v>
      </c>
      <c r="AG10" s="5">
        <f t="shared" ca="1" si="5"/>
        <v>92.399999999999977</v>
      </c>
      <c r="AH10" s="5" t="e">
        <f t="shared" ca="1" si="26"/>
        <v>#VALUE!</v>
      </c>
      <c r="AI10" s="5">
        <f t="shared" ca="1" si="5"/>
        <v>92.399999999999977</v>
      </c>
      <c r="AK10" s="5">
        <f t="shared" ca="1" si="6"/>
        <v>147</v>
      </c>
      <c r="AL10" s="5">
        <f t="shared" ca="1" si="27"/>
        <v>129</v>
      </c>
      <c r="AM10" s="5">
        <f t="shared" ca="1" si="28"/>
        <v>106</v>
      </c>
      <c r="AN10" s="5">
        <f t="shared" ca="1" si="29"/>
        <v>64</v>
      </c>
    </row>
    <row r="11" spans="1:41" x14ac:dyDescent="0.25">
      <c r="A11" s="3">
        <f>IF(AND(TRIM(INDEX('Your Data'!A:A,ROW(A11)))&lt;&gt;"",INDEX('Your Data'!A:A,ROW(A11))&gt;0),INT(INDEX('Your Data'!A:A,ROW(A11))),"")</f>
        <v>42744</v>
      </c>
      <c r="B11" s="3">
        <f ca="1">IF(AND(TRIM(INDEX('Your Data'!B:B,ROW(B11)))&lt;&gt;"",INDEX('Your Data'!B:B,ROW(B11))&gt;0),INT(INDEX('Your Data'!B:B,ROW(B11))),"")</f>
        <v>42788</v>
      </c>
      <c r="C11" s="3">
        <f ca="1">IF(AND(TRIM(INDEX('Your Data'!C:C,ROW(C11)))&lt;&gt;"",INDEX('Your Data'!C:C,ROW(C11))&gt;0),INT(INDEX('Your Data'!C:C,ROW(C11))),"")</f>
        <v>42820</v>
      </c>
      <c r="D11" s="3">
        <f ca="1">IF(AND(TRIM(INDEX('Your Data'!D:D,ROW(D11)))&lt;&gt;"",INDEX('Your Data'!D:D,ROW(D11))&gt;0),INT(INDEX('Your Data'!D:D,ROW(D11))),"")</f>
        <v>42842</v>
      </c>
      <c r="E11" s="3">
        <f ca="1">IF(AND(TRIM(INDEX('Your Data'!E:E,ROW(E11)))&lt;&gt;"",INDEX('Your Data'!E:E,ROW(E11))&gt;0),INT(INDEX('Your Data'!E:E,ROW(E11))),"")</f>
        <v>42873</v>
      </c>
      <c r="F11" s="3">
        <f ca="1">IF(AND(TRIM(INDEX('Your Data'!F:F,ROW(F11)))&lt;&gt;"",INDEX('Your Data'!F:F,ROW(F11))&gt;0),INT(INDEX('Your Data'!F:F,ROW(F11))),"")</f>
        <v>42912</v>
      </c>
      <c r="G11" s="3">
        <f ca="1">IF(AND(TRIM(INDEX('Your Data'!G:G,ROW(G11)))&lt;&gt;"",INDEX('Your Data'!G:G,ROW(G11))&gt;0),INT(INDEX('Your Data'!G:G,ROW(G11))),"")</f>
        <v>42941</v>
      </c>
      <c r="I11" s="2" t="str">
        <f t="shared" si="7"/>
        <v>2017-W02</v>
      </c>
      <c r="J11" s="2" t="str">
        <f t="shared" ca="1" si="8"/>
        <v>2017-W08</v>
      </c>
      <c r="K11" s="2" t="str">
        <f t="shared" ca="1" si="9"/>
        <v>2017-W13</v>
      </c>
      <c r="L11" s="2" t="str">
        <f t="shared" ca="1" si="10"/>
        <v>2017-W16</v>
      </c>
      <c r="M11" s="2" t="str">
        <f t="shared" ca="1" si="11"/>
        <v>2017-W20</v>
      </c>
      <c r="N11" s="2" t="str">
        <f t="shared" ca="1" si="12"/>
        <v>2017-W26</v>
      </c>
      <c r="O11" s="2" t="str">
        <f t="shared" ca="1" si="13"/>
        <v>2017-W30</v>
      </c>
      <c r="Q11" s="5">
        <f t="shared" si="14"/>
        <v>9</v>
      </c>
      <c r="R11" s="5">
        <f t="shared" ca="1" si="15"/>
        <v>53</v>
      </c>
      <c r="S11" s="5">
        <f t="shared" ca="1" si="16"/>
        <v>85</v>
      </c>
      <c r="T11" s="5">
        <f t="shared" ca="1" si="17"/>
        <v>107</v>
      </c>
      <c r="U11" s="5">
        <f t="shared" ca="1" si="18"/>
        <v>138</v>
      </c>
      <c r="V11" s="5">
        <f t="shared" ca="1" si="19"/>
        <v>177</v>
      </c>
      <c r="W11" s="5">
        <f t="shared" ca="1" si="20"/>
        <v>206</v>
      </c>
      <c r="Y11" s="7">
        <f t="shared" si="21"/>
        <v>0</v>
      </c>
      <c r="Z11" s="5">
        <f t="shared" ca="1" si="22"/>
        <v>44</v>
      </c>
      <c r="AA11" s="5">
        <f t="shared" ca="1" si="2"/>
        <v>47</v>
      </c>
      <c r="AB11" s="5">
        <f t="shared" ca="1" si="23"/>
        <v>32</v>
      </c>
      <c r="AC11" s="5">
        <f t="shared" ca="1" si="3"/>
        <v>36.999999999999993</v>
      </c>
      <c r="AD11" s="5">
        <f t="shared" ca="1" si="24"/>
        <v>22</v>
      </c>
      <c r="AE11" s="5">
        <f t="shared" ca="1" si="4"/>
        <v>45</v>
      </c>
      <c r="AF11" s="5">
        <f t="shared" ca="1" si="25"/>
        <v>99</v>
      </c>
      <c r="AG11" s="5">
        <f t="shared" ca="1" si="5"/>
        <v>92.399999999999977</v>
      </c>
      <c r="AH11" s="5" t="e">
        <f t="shared" ca="1" si="26"/>
        <v>#VALUE!</v>
      </c>
      <c r="AI11" s="5">
        <f t="shared" ca="1" si="5"/>
        <v>92.399999999999977</v>
      </c>
      <c r="AK11" s="5">
        <f t="shared" ca="1" si="6"/>
        <v>197</v>
      </c>
      <c r="AL11" s="5">
        <f t="shared" ca="1" si="27"/>
        <v>153</v>
      </c>
      <c r="AM11" s="5">
        <f t="shared" ca="1" si="28"/>
        <v>121</v>
      </c>
      <c r="AN11" s="5">
        <f t="shared" ca="1" si="29"/>
        <v>99</v>
      </c>
    </row>
    <row r="12" spans="1:41" x14ac:dyDescent="0.25">
      <c r="A12" s="3">
        <f>IF(AND(TRIM(INDEX('Your Data'!A:A,ROW(A12)))&lt;&gt;"",INDEX('Your Data'!A:A,ROW(A12))&gt;0),INT(INDEX('Your Data'!A:A,ROW(A12))),"")</f>
        <v>42745</v>
      </c>
      <c r="B12" s="3">
        <f ca="1">IF(AND(TRIM(INDEX('Your Data'!B:B,ROW(B12)))&lt;&gt;"",INDEX('Your Data'!B:B,ROW(B12))&gt;0),INT(INDEX('Your Data'!B:B,ROW(B12))),"")</f>
        <v>42793</v>
      </c>
      <c r="C12" s="3">
        <f ca="1">IF(AND(TRIM(INDEX('Your Data'!C:C,ROW(C12)))&lt;&gt;"",INDEX('Your Data'!C:C,ROW(C12))&gt;0),INT(INDEX('Your Data'!C:C,ROW(C12))),"")</f>
        <v>42808</v>
      </c>
      <c r="D12" s="3">
        <f ca="1">IF(AND(TRIM(INDEX('Your Data'!D:D,ROW(D12)))&lt;&gt;"",INDEX('Your Data'!D:D,ROW(D12))&gt;0),INT(INDEX('Your Data'!D:D,ROW(D12))),"")</f>
        <v>42836</v>
      </c>
      <c r="E12" s="3">
        <f ca="1">IF(AND(TRIM(INDEX('Your Data'!E:E,ROW(E12)))&lt;&gt;"",INDEX('Your Data'!E:E,ROW(E12))&gt;0),INT(INDEX('Your Data'!E:E,ROW(E12))),"")</f>
        <v>42879</v>
      </c>
      <c r="F12" s="3">
        <f ca="1">IF(AND(TRIM(INDEX('Your Data'!F:F,ROW(F12)))&lt;&gt;"",INDEX('Your Data'!F:F,ROW(F12))&gt;0),INT(INDEX('Your Data'!F:F,ROW(F12))),"")</f>
        <v>42919</v>
      </c>
      <c r="G12" s="3">
        <f ca="1">IF(AND(TRIM(INDEX('Your Data'!G:G,ROW(G12)))&lt;&gt;"",INDEX('Your Data'!G:G,ROW(G12))&gt;0),INT(INDEX('Your Data'!G:G,ROW(G12))),"")</f>
        <v>42941</v>
      </c>
      <c r="I12" s="2" t="str">
        <f t="shared" si="7"/>
        <v>2017-W02</v>
      </c>
      <c r="J12" s="2" t="str">
        <f t="shared" ca="1" si="8"/>
        <v>2017-W09</v>
      </c>
      <c r="K12" s="2" t="str">
        <f t="shared" ca="1" si="9"/>
        <v>2017-W11</v>
      </c>
      <c r="L12" s="2" t="str">
        <f t="shared" ca="1" si="10"/>
        <v>2017-W15</v>
      </c>
      <c r="M12" s="2" t="str">
        <f t="shared" ca="1" si="11"/>
        <v>2017-W21</v>
      </c>
      <c r="N12" s="2" t="str">
        <f t="shared" ca="1" si="12"/>
        <v>2017-W27</v>
      </c>
      <c r="O12" s="2" t="str">
        <f t="shared" ca="1" si="13"/>
        <v>2017-W30</v>
      </c>
      <c r="Q12" s="5">
        <f t="shared" si="14"/>
        <v>10</v>
      </c>
      <c r="R12" s="5">
        <f t="shared" ca="1" si="15"/>
        <v>58</v>
      </c>
      <c r="S12" s="5">
        <f t="shared" ca="1" si="16"/>
        <v>73</v>
      </c>
      <c r="T12" s="5">
        <f t="shared" ca="1" si="17"/>
        <v>101</v>
      </c>
      <c r="U12" s="5">
        <f t="shared" ca="1" si="18"/>
        <v>144</v>
      </c>
      <c r="V12" s="5">
        <f t="shared" ca="1" si="19"/>
        <v>184</v>
      </c>
      <c r="W12" s="5">
        <f t="shared" ca="1" si="20"/>
        <v>206</v>
      </c>
      <c r="Y12" s="7">
        <f t="shared" si="21"/>
        <v>9.0909090909090912E-2</v>
      </c>
      <c r="Z12" s="5">
        <f t="shared" ca="1" si="22"/>
        <v>48</v>
      </c>
      <c r="AA12" s="5">
        <f t="shared" ca="1" si="2"/>
        <v>47</v>
      </c>
      <c r="AB12" s="5">
        <f t="shared" ca="1" si="23"/>
        <v>15</v>
      </c>
      <c r="AC12" s="5">
        <f t="shared" ca="1" si="3"/>
        <v>36.999999999999993</v>
      </c>
      <c r="AD12" s="5">
        <f t="shared" ca="1" si="24"/>
        <v>28</v>
      </c>
      <c r="AE12" s="5">
        <f t="shared" ca="1" si="4"/>
        <v>45</v>
      </c>
      <c r="AF12" s="5">
        <f t="shared" ca="1" si="25"/>
        <v>105</v>
      </c>
      <c r="AG12" s="5">
        <f t="shared" ca="1" si="5"/>
        <v>92.399999999999977</v>
      </c>
      <c r="AH12" s="5" t="e">
        <f t="shared" ca="1" si="26"/>
        <v>#VALUE!</v>
      </c>
      <c r="AI12" s="5">
        <f t="shared" ca="1" si="5"/>
        <v>92.399999999999977</v>
      </c>
      <c r="AK12" s="5">
        <f t="shared" ca="1" si="6"/>
        <v>196</v>
      </c>
      <c r="AL12" s="5">
        <f t="shared" ca="1" si="27"/>
        <v>148</v>
      </c>
      <c r="AM12" s="5">
        <f t="shared" ca="1" si="28"/>
        <v>133</v>
      </c>
      <c r="AN12" s="5">
        <f t="shared" ca="1" si="29"/>
        <v>105</v>
      </c>
    </row>
    <row r="13" spans="1:41" x14ac:dyDescent="0.25">
      <c r="A13" s="3">
        <f>IF(AND(TRIM(INDEX('Your Data'!A:A,ROW(A13)))&lt;&gt;"",INDEX('Your Data'!A:A,ROW(A13))&gt;0),INT(INDEX('Your Data'!A:A,ROW(A13))),"")</f>
        <v>42746</v>
      </c>
      <c r="B13" s="3">
        <f ca="1">IF(AND(TRIM(INDEX('Your Data'!B:B,ROW(B13)))&lt;&gt;"",INDEX('Your Data'!B:B,ROW(B13))&gt;0),INT(INDEX('Your Data'!B:B,ROW(B13))),"")</f>
        <v>42764</v>
      </c>
      <c r="C13" s="3">
        <f ca="1">IF(AND(TRIM(INDEX('Your Data'!C:C,ROW(C13)))&lt;&gt;"",INDEX('Your Data'!C:C,ROW(C13))&gt;0),INT(INDEX('Your Data'!C:C,ROW(C13))),"")</f>
        <v>42774</v>
      </c>
      <c r="D13" s="3">
        <f ca="1">IF(AND(TRIM(INDEX('Your Data'!D:D,ROW(D13)))&lt;&gt;"",INDEX('Your Data'!D:D,ROW(D13))&gt;0),INT(INDEX('Your Data'!D:D,ROW(D13))),"")</f>
        <v>42819</v>
      </c>
      <c r="E13" s="3">
        <f ca="1">IF(AND(TRIM(INDEX('Your Data'!E:E,ROW(E13)))&lt;&gt;"",INDEX('Your Data'!E:E,ROW(E13))&gt;0),INT(INDEX('Your Data'!E:E,ROW(E13))),"")</f>
        <v>42845</v>
      </c>
      <c r="F13" s="3">
        <f ca="1">IF(AND(TRIM(INDEX('Your Data'!F:F,ROW(F13)))&lt;&gt;"",INDEX('Your Data'!F:F,ROW(F13))&gt;0),INT(INDEX('Your Data'!F:F,ROW(F13))),"")</f>
        <v>42855</v>
      </c>
      <c r="G13" s="3">
        <f ca="1">IF(AND(TRIM(INDEX('Your Data'!G:G,ROW(G13)))&lt;&gt;"",INDEX('Your Data'!G:G,ROW(G13))&gt;0),INT(INDEX('Your Data'!G:G,ROW(G13))),"")</f>
        <v>42882</v>
      </c>
      <c r="I13" s="2" t="str">
        <f t="shared" si="7"/>
        <v>2017-W02</v>
      </c>
      <c r="J13" s="2" t="str">
        <f t="shared" ca="1" si="8"/>
        <v>2017-W05</v>
      </c>
      <c r="K13" s="2" t="str">
        <f t="shared" ca="1" si="9"/>
        <v>2017-W06</v>
      </c>
      <c r="L13" s="2" t="str">
        <f t="shared" ca="1" si="10"/>
        <v>2017-W12</v>
      </c>
      <c r="M13" s="2" t="str">
        <f t="shared" ca="1" si="11"/>
        <v>2017-W16</v>
      </c>
      <c r="N13" s="2" t="str">
        <f t="shared" ca="1" si="12"/>
        <v>2017-W18</v>
      </c>
      <c r="O13" s="2" t="str">
        <f t="shared" ca="1" si="13"/>
        <v>2017-W21</v>
      </c>
      <c r="Q13" s="5">
        <f t="shared" si="14"/>
        <v>11</v>
      </c>
      <c r="R13" s="5">
        <f t="shared" ca="1" si="15"/>
        <v>29</v>
      </c>
      <c r="S13" s="5">
        <f t="shared" ca="1" si="16"/>
        <v>39</v>
      </c>
      <c r="T13" s="5">
        <f t="shared" ca="1" si="17"/>
        <v>84</v>
      </c>
      <c r="U13" s="5">
        <f t="shared" ca="1" si="18"/>
        <v>110</v>
      </c>
      <c r="V13" s="5">
        <f t="shared" ca="1" si="19"/>
        <v>120</v>
      </c>
      <c r="W13" s="5">
        <f t="shared" ca="1" si="20"/>
        <v>147</v>
      </c>
      <c r="Y13" s="7">
        <f t="shared" si="21"/>
        <v>0.18181818181818182</v>
      </c>
      <c r="Z13" s="5">
        <f t="shared" ca="1" si="22"/>
        <v>18</v>
      </c>
      <c r="AA13" s="5">
        <f t="shared" ca="1" si="2"/>
        <v>47</v>
      </c>
      <c r="AB13" s="5">
        <f t="shared" ca="1" si="23"/>
        <v>10</v>
      </c>
      <c r="AC13" s="5">
        <f t="shared" ca="1" si="3"/>
        <v>36.999999999999993</v>
      </c>
      <c r="AD13" s="5">
        <f t="shared" ca="1" si="24"/>
        <v>45</v>
      </c>
      <c r="AE13" s="5">
        <f t="shared" ca="1" si="4"/>
        <v>45</v>
      </c>
      <c r="AF13" s="5">
        <f t="shared" ca="1" si="25"/>
        <v>63</v>
      </c>
      <c r="AG13" s="5">
        <f t="shared" ca="1" si="5"/>
        <v>92.399999999999977</v>
      </c>
      <c r="AH13" s="5" t="e">
        <f t="shared" ca="1" si="26"/>
        <v>#VALUE!</v>
      </c>
      <c r="AI13" s="5">
        <f t="shared" ca="1" si="5"/>
        <v>92.399999999999977</v>
      </c>
      <c r="AK13" s="5">
        <f t="shared" ca="1" si="6"/>
        <v>136</v>
      </c>
      <c r="AL13" s="5">
        <f t="shared" ca="1" si="27"/>
        <v>118</v>
      </c>
      <c r="AM13" s="5">
        <f t="shared" ca="1" si="28"/>
        <v>108</v>
      </c>
      <c r="AN13" s="5">
        <f t="shared" ca="1" si="29"/>
        <v>63</v>
      </c>
    </row>
    <row r="14" spans="1:41" x14ac:dyDescent="0.25">
      <c r="A14" s="3">
        <f>IF(AND(TRIM(INDEX('Your Data'!A:A,ROW(A14)))&lt;&gt;"",INDEX('Your Data'!A:A,ROW(A14))&gt;0),INT(INDEX('Your Data'!A:A,ROW(A14))),"")</f>
        <v>42747</v>
      </c>
      <c r="B14" s="3">
        <f ca="1">IF(AND(TRIM(INDEX('Your Data'!B:B,ROW(B14)))&lt;&gt;"",INDEX('Your Data'!B:B,ROW(B14))&gt;0),INT(INDEX('Your Data'!B:B,ROW(B14))),"")</f>
        <v>42763</v>
      </c>
      <c r="C14" s="3">
        <f ca="1">IF(AND(TRIM(INDEX('Your Data'!C:C,ROW(C14)))&lt;&gt;"",INDEX('Your Data'!C:C,ROW(C14))&gt;0),INT(INDEX('Your Data'!C:C,ROW(C14))),"")</f>
        <v>42778</v>
      </c>
      <c r="D14" s="3">
        <f ca="1">IF(AND(TRIM(INDEX('Your Data'!D:D,ROW(D14)))&lt;&gt;"",INDEX('Your Data'!D:D,ROW(D14))&gt;0),INT(INDEX('Your Data'!D:D,ROW(D14))),"")</f>
        <v>42810</v>
      </c>
      <c r="E14" s="3">
        <f ca="1">IF(AND(TRIM(INDEX('Your Data'!E:E,ROW(E14)))&lt;&gt;"",INDEX('Your Data'!E:E,ROW(E14))&gt;0),INT(INDEX('Your Data'!E:E,ROW(E14))),"")</f>
        <v>42829</v>
      </c>
      <c r="F14" s="3">
        <f ca="1">IF(AND(TRIM(INDEX('Your Data'!F:F,ROW(F14)))&lt;&gt;"",INDEX('Your Data'!F:F,ROW(F14))&gt;0),INT(INDEX('Your Data'!F:F,ROW(F14))),"")</f>
        <v>42831</v>
      </c>
      <c r="G14" s="3">
        <f ca="1">IF(AND(TRIM(INDEX('Your Data'!G:G,ROW(G14)))&lt;&gt;"",INDEX('Your Data'!G:G,ROW(G14))&gt;0),INT(INDEX('Your Data'!G:G,ROW(G14))),"")</f>
        <v>42852</v>
      </c>
      <c r="I14" s="2" t="str">
        <f t="shared" si="7"/>
        <v>2017-W02</v>
      </c>
      <c r="J14" s="2" t="str">
        <f t="shared" ca="1" si="8"/>
        <v>2017-W04</v>
      </c>
      <c r="K14" s="2" t="str">
        <f t="shared" ca="1" si="9"/>
        <v>2017-W07</v>
      </c>
      <c r="L14" s="2" t="str">
        <f t="shared" ca="1" si="10"/>
        <v>2017-W11</v>
      </c>
      <c r="M14" s="2" t="str">
        <f t="shared" ca="1" si="11"/>
        <v>2017-W14</v>
      </c>
      <c r="N14" s="2" t="str">
        <f t="shared" ca="1" si="12"/>
        <v>2017-W14</v>
      </c>
      <c r="O14" s="2" t="str">
        <f t="shared" ca="1" si="13"/>
        <v>2017-W17</v>
      </c>
      <c r="Q14" s="5">
        <f t="shared" si="14"/>
        <v>12</v>
      </c>
      <c r="R14" s="5">
        <f t="shared" ca="1" si="15"/>
        <v>28</v>
      </c>
      <c r="S14" s="5">
        <f t="shared" ca="1" si="16"/>
        <v>43</v>
      </c>
      <c r="T14" s="5">
        <f t="shared" ca="1" si="17"/>
        <v>75</v>
      </c>
      <c r="U14" s="5">
        <f t="shared" ca="1" si="18"/>
        <v>94</v>
      </c>
      <c r="V14" s="5">
        <f t="shared" ca="1" si="19"/>
        <v>96</v>
      </c>
      <c r="W14" s="5">
        <f t="shared" ca="1" si="20"/>
        <v>117</v>
      </c>
      <c r="Y14" s="7">
        <f t="shared" si="21"/>
        <v>0.27272727272727271</v>
      </c>
      <c r="Z14" s="5">
        <f t="shared" ca="1" si="22"/>
        <v>16</v>
      </c>
      <c r="AA14" s="5">
        <f t="shared" ca="1" si="2"/>
        <v>47</v>
      </c>
      <c r="AB14" s="5">
        <f t="shared" ca="1" si="23"/>
        <v>15</v>
      </c>
      <c r="AC14" s="5">
        <f t="shared" ca="1" si="3"/>
        <v>36.999999999999993</v>
      </c>
      <c r="AD14" s="5">
        <f t="shared" ca="1" si="24"/>
        <v>32</v>
      </c>
      <c r="AE14" s="5">
        <f t="shared" ca="1" si="4"/>
        <v>45</v>
      </c>
      <c r="AF14" s="5">
        <f t="shared" ca="1" si="25"/>
        <v>42</v>
      </c>
      <c r="AG14" s="5">
        <f t="shared" ca="1" si="5"/>
        <v>92.399999999999977</v>
      </c>
      <c r="AH14" s="5" t="e">
        <f t="shared" ca="1" si="26"/>
        <v>#VALUE!</v>
      </c>
      <c r="AI14" s="5">
        <f t="shared" ca="1" si="5"/>
        <v>92.399999999999977</v>
      </c>
      <c r="AK14" s="5">
        <f t="shared" ca="1" si="6"/>
        <v>105</v>
      </c>
      <c r="AL14" s="5">
        <f t="shared" ca="1" si="27"/>
        <v>89</v>
      </c>
      <c r="AM14" s="5">
        <f t="shared" ca="1" si="28"/>
        <v>74</v>
      </c>
      <c r="AN14" s="5">
        <f t="shared" ca="1" si="29"/>
        <v>42</v>
      </c>
    </row>
    <row r="15" spans="1:41" x14ac:dyDescent="0.25">
      <c r="A15" s="3">
        <f>IF(AND(TRIM(INDEX('Your Data'!A:A,ROW(A15)))&lt;&gt;"",INDEX('Your Data'!A:A,ROW(A15))&gt;0),INT(INDEX('Your Data'!A:A,ROW(A15))),"")</f>
        <v>42748</v>
      </c>
      <c r="B15" s="3">
        <f ca="1">IF(AND(TRIM(INDEX('Your Data'!B:B,ROW(B15)))&lt;&gt;"",INDEX('Your Data'!B:B,ROW(B15))&gt;0),INT(INDEX('Your Data'!B:B,ROW(B15))),"")</f>
        <v>42781</v>
      </c>
      <c r="C15" s="3">
        <f ca="1">IF(AND(TRIM(INDEX('Your Data'!C:C,ROW(C15)))&lt;&gt;"",INDEX('Your Data'!C:C,ROW(C15))&gt;0),INT(INDEX('Your Data'!C:C,ROW(C15))),"")</f>
        <v>42811</v>
      </c>
      <c r="D15" s="3">
        <f ca="1">IF(AND(TRIM(INDEX('Your Data'!D:D,ROW(D15)))&lt;&gt;"",INDEX('Your Data'!D:D,ROW(D15))&gt;0),INT(INDEX('Your Data'!D:D,ROW(D15))),"")</f>
        <v>42827</v>
      </c>
      <c r="E15" s="3">
        <f ca="1">IF(AND(TRIM(INDEX('Your Data'!E:E,ROW(E15)))&lt;&gt;"",INDEX('Your Data'!E:E,ROW(E15))&gt;0),INT(INDEX('Your Data'!E:E,ROW(E15))),"")</f>
        <v>42834</v>
      </c>
      <c r="F15" s="3">
        <f ca="1">IF(AND(TRIM(INDEX('Your Data'!F:F,ROW(F15)))&lt;&gt;"",INDEX('Your Data'!F:F,ROW(F15))&gt;0),INT(INDEX('Your Data'!F:F,ROW(F15))),"")</f>
        <v>42844</v>
      </c>
      <c r="G15" s="3">
        <f ca="1">IF(AND(TRIM(INDEX('Your Data'!G:G,ROW(G15)))&lt;&gt;"",INDEX('Your Data'!G:G,ROW(G15))&gt;0),INT(INDEX('Your Data'!G:G,ROW(G15))),"")</f>
        <v>42872</v>
      </c>
      <c r="I15" s="2" t="str">
        <f t="shared" si="7"/>
        <v>2017-W02</v>
      </c>
      <c r="J15" s="2" t="str">
        <f t="shared" ca="1" si="8"/>
        <v>2017-W07</v>
      </c>
      <c r="K15" s="2" t="str">
        <f t="shared" ca="1" si="9"/>
        <v>2017-W11</v>
      </c>
      <c r="L15" s="2" t="str">
        <f t="shared" ca="1" si="10"/>
        <v>2017-W14</v>
      </c>
      <c r="M15" s="2" t="str">
        <f t="shared" ca="1" si="11"/>
        <v>2017-W15</v>
      </c>
      <c r="N15" s="2" t="str">
        <f t="shared" ca="1" si="12"/>
        <v>2017-W16</v>
      </c>
      <c r="O15" s="2" t="str">
        <f t="shared" ca="1" si="13"/>
        <v>2017-W20</v>
      </c>
      <c r="Q15" s="5">
        <f t="shared" si="14"/>
        <v>13</v>
      </c>
      <c r="R15" s="5">
        <f t="shared" ca="1" si="15"/>
        <v>46</v>
      </c>
      <c r="S15" s="5">
        <f t="shared" ca="1" si="16"/>
        <v>76</v>
      </c>
      <c r="T15" s="5">
        <f t="shared" ca="1" si="17"/>
        <v>92</v>
      </c>
      <c r="U15" s="5">
        <f t="shared" ca="1" si="18"/>
        <v>99</v>
      </c>
      <c r="V15" s="5">
        <f t="shared" ca="1" si="19"/>
        <v>109</v>
      </c>
      <c r="W15" s="5">
        <f t="shared" ca="1" si="20"/>
        <v>137</v>
      </c>
      <c r="Y15" s="7">
        <f t="shared" si="21"/>
        <v>0.36363636363636365</v>
      </c>
      <c r="Z15" s="5">
        <f t="shared" ca="1" si="22"/>
        <v>33</v>
      </c>
      <c r="AA15" s="5">
        <f t="shared" ca="1" si="2"/>
        <v>47</v>
      </c>
      <c r="AB15" s="5">
        <f t="shared" ca="1" si="23"/>
        <v>30</v>
      </c>
      <c r="AC15" s="5">
        <f t="shared" ca="1" si="3"/>
        <v>36.999999999999993</v>
      </c>
      <c r="AD15" s="5">
        <f t="shared" ca="1" si="24"/>
        <v>16</v>
      </c>
      <c r="AE15" s="5">
        <f t="shared" ca="1" si="4"/>
        <v>45</v>
      </c>
      <c r="AF15" s="5">
        <f t="shared" ca="1" si="25"/>
        <v>45</v>
      </c>
      <c r="AG15" s="5">
        <f t="shared" ca="1" si="5"/>
        <v>92.399999999999977</v>
      </c>
      <c r="AH15" s="5" t="e">
        <f t="shared" ca="1" si="26"/>
        <v>#VALUE!</v>
      </c>
      <c r="AI15" s="5">
        <f t="shared" ca="1" si="5"/>
        <v>92.399999999999977</v>
      </c>
      <c r="AK15" s="5">
        <f t="shared" ca="1" si="6"/>
        <v>124</v>
      </c>
      <c r="AL15" s="5">
        <f t="shared" ca="1" si="27"/>
        <v>91</v>
      </c>
      <c r="AM15" s="5">
        <f t="shared" ca="1" si="28"/>
        <v>61</v>
      </c>
      <c r="AN15" s="5">
        <f t="shared" ca="1" si="29"/>
        <v>45</v>
      </c>
    </row>
    <row r="16" spans="1:41" x14ac:dyDescent="0.25">
      <c r="A16" s="3">
        <f>IF(AND(TRIM(INDEX('Your Data'!A:A,ROW(A16)))&lt;&gt;"",INDEX('Your Data'!A:A,ROW(A16))&gt;0),INT(INDEX('Your Data'!A:A,ROW(A16))),"")</f>
        <v>42749</v>
      </c>
      <c r="B16" s="3">
        <f ca="1">IF(AND(TRIM(INDEX('Your Data'!B:B,ROW(B16)))&lt;&gt;"",INDEX('Your Data'!B:B,ROW(B16))&gt;0),INT(INDEX('Your Data'!B:B,ROW(B16))),"")</f>
        <v>42757</v>
      </c>
      <c r="C16" s="3">
        <f ca="1">IF(AND(TRIM(INDEX('Your Data'!C:C,ROW(C16)))&lt;&gt;"",INDEX('Your Data'!C:C,ROW(C16))&gt;0),INT(INDEX('Your Data'!C:C,ROW(C16))),"")</f>
        <v>42758</v>
      </c>
      <c r="D16" s="3">
        <f ca="1">IF(AND(TRIM(INDEX('Your Data'!D:D,ROW(D16)))&lt;&gt;"",INDEX('Your Data'!D:D,ROW(D16))&gt;0),INT(INDEX('Your Data'!D:D,ROW(D16))),"")</f>
        <v>42804</v>
      </c>
      <c r="E16" s="3">
        <f ca="1">IF(AND(TRIM(INDEX('Your Data'!E:E,ROW(E16)))&lt;&gt;"",INDEX('Your Data'!E:E,ROW(E16))&gt;0),INT(INDEX('Your Data'!E:E,ROW(E16))),"")</f>
        <v>42832</v>
      </c>
      <c r="F16" s="3">
        <f ca="1">IF(AND(TRIM(INDEX('Your Data'!F:F,ROW(F16)))&lt;&gt;"",INDEX('Your Data'!F:F,ROW(F16))&gt;0),INT(INDEX('Your Data'!F:F,ROW(F16))),"")</f>
        <v>42848</v>
      </c>
      <c r="G16" s="3">
        <f ca="1">IF(AND(TRIM(INDEX('Your Data'!G:G,ROW(G16)))&lt;&gt;"",INDEX('Your Data'!G:G,ROW(G16))&gt;0),INT(INDEX('Your Data'!G:G,ROW(G16))),"")</f>
        <v>42866</v>
      </c>
      <c r="I16" s="2" t="str">
        <f t="shared" si="7"/>
        <v>2017-W02</v>
      </c>
      <c r="J16" s="2" t="str">
        <f t="shared" ca="1" si="8"/>
        <v>2017-W04</v>
      </c>
      <c r="K16" s="2" t="str">
        <f t="shared" ca="1" si="9"/>
        <v>2017-W04</v>
      </c>
      <c r="L16" s="2" t="str">
        <f t="shared" ca="1" si="10"/>
        <v>2017-W10</v>
      </c>
      <c r="M16" s="2" t="str">
        <f t="shared" ca="1" si="11"/>
        <v>2017-W14</v>
      </c>
      <c r="N16" s="2" t="str">
        <f t="shared" ca="1" si="12"/>
        <v>2017-W17</v>
      </c>
      <c r="O16" s="2" t="str">
        <f t="shared" ca="1" si="13"/>
        <v>2017-W19</v>
      </c>
      <c r="Q16" s="5">
        <f t="shared" si="14"/>
        <v>14</v>
      </c>
      <c r="R16" s="5">
        <f t="shared" ca="1" si="15"/>
        <v>22</v>
      </c>
      <c r="S16" s="5">
        <f t="shared" ca="1" si="16"/>
        <v>23</v>
      </c>
      <c r="T16" s="5">
        <f t="shared" ca="1" si="17"/>
        <v>69</v>
      </c>
      <c r="U16" s="5">
        <f t="shared" ca="1" si="18"/>
        <v>97</v>
      </c>
      <c r="V16" s="5">
        <f t="shared" ca="1" si="19"/>
        <v>113</v>
      </c>
      <c r="W16" s="5">
        <f t="shared" ca="1" si="20"/>
        <v>131</v>
      </c>
      <c r="Y16" s="7">
        <f t="shared" si="21"/>
        <v>0.45454545454545453</v>
      </c>
      <c r="Z16" s="5">
        <f t="shared" ca="1" si="22"/>
        <v>8</v>
      </c>
      <c r="AA16" s="5">
        <f t="shared" ca="1" si="2"/>
        <v>47</v>
      </c>
      <c r="AB16" s="5">
        <f t="shared" ca="1" si="23"/>
        <v>1</v>
      </c>
      <c r="AC16" s="5">
        <f t="shared" ca="1" si="3"/>
        <v>36.999999999999993</v>
      </c>
      <c r="AD16" s="5">
        <f t="shared" ca="1" si="24"/>
        <v>46</v>
      </c>
      <c r="AE16" s="5">
        <f t="shared" ca="1" si="4"/>
        <v>45</v>
      </c>
      <c r="AF16" s="5">
        <f t="shared" ca="1" si="25"/>
        <v>62</v>
      </c>
      <c r="AG16" s="5">
        <f t="shared" ca="1" si="5"/>
        <v>92.399999999999977</v>
      </c>
      <c r="AH16" s="5" t="e">
        <f t="shared" ca="1" si="26"/>
        <v>#VALUE!</v>
      </c>
      <c r="AI16" s="5">
        <f t="shared" ca="1" si="5"/>
        <v>92.399999999999977</v>
      </c>
      <c r="AK16" s="5">
        <f t="shared" ca="1" si="6"/>
        <v>117</v>
      </c>
      <c r="AL16" s="5">
        <f t="shared" ca="1" si="27"/>
        <v>109</v>
      </c>
      <c r="AM16" s="5">
        <f t="shared" ca="1" si="28"/>
        <v>108</v>
      </c>
      <c r="AN16" s="5">
        <f t="shared" ca="1" si="29"/>
        <v>62</v>
      </c>
    </row>
    <row r="17" spans="1:40" x14ac:dyDescent="0.25">
      <c r="A17" s="3">
        <f>IF(AND(TRIM(INDEX('Your Data'!A:A,ROW(A17)))&lt;&gt;"",INDEX('Your Data'!A:A,ROW(A17))&gt;0),INT(INDEX('Your Data'!A:A,ROW(A17))),"")</f>
        <v>42750</v>
      </c>
      <c r="B17" s="3">
        <f ca="1">IF(AND(TRIM(INDEX('Your Data'!B:B,ROW(B17)))&lt;&gt;"",INDEX('Your Data'!B:B,ROW(B17))&gt;0),INT(INDEX('Your Data'!B:B,ROW(B17))),"")</f>
        <v>42761</v>
      </c>
      <c r="C17" s="3">
        <f ca="1">IF(AND(TRIM(INDEX('Your Data'!C:C,ROW(C17)))&lt;&gt;"",INDEX('Your Data'!C:C,ROW(C17))&gt;0),INT(INDEX('Your Data'!C:C,ROW(C17))),"")</f>
        <v>42767</v>
      </c>
      <c r="D17" s="3">
        <f ca="1">IF(AND(TRIM(INDEX('Your Data'!D:D,ROW(D17)))&lt;&gt;"",INDEX('Your Data'!D:D,ROW(D17))&gt;0),INT(INDEX('Your Data'!D:D,ROW(D17))),"")</f>
        <v>42814</v>
      </c>
      <c r="E17" s="3">
        <f ca="1">IF(AND(TRIM(INDEX('Your Data'!E:E,ROW(E17)))&lt;&gt;"",INDEX('Your Data'!E:E,ROW(E17))&gt;0),INT(INDEX('Your Data'!E:E,ROW(E17))),"")</f>
        <v>42846</v>
      </c>
      <c r="F17" s="3">
        <f ca="1">IF(AND(TRIM(INDEX('Your Data'!F:F,ROW(F17)))&lt;&gt;"",INDEX('Your Data'!F:F,ROW(F17))&gt;0),INT(INDEX('Your Data'!F:F,ROW(F17))),"")</f>
        <v>42892</v>
      </c>
      <c r="G17" s="3">
        <f ca="1">IF(AND(TRIM(INDEX('Your Data'!G:G,ROW(G17)))&lt;&gt;"",INDEX('Your Data'!G:G,ROW(G17))&gt;0),INT(INDEX('Your Data'!G:G,ROW(G17))),"")</f>
        <v>42896</v>
      </c>
      <c r="I17" s="2" t="str">
        <f t="shared" si="7"/>
        <v>2017-W03</v>
      </c>
      <c r="J17" s="2" t="str">
        <f t="shared" ca="1" si="8"/>
        <v>2017-W04</v>
      </c>
      <c r="K17" s="2" t="str">
        <f t="shared" ca="1" si="9"/>
        <v>2017-W05</v>
      </c>
      <c r="L17" s="2" t="str">
        <f t="shared" ca="1" si="10"/>
        <v>2017-W12</v>
      </c>
      <c r="M17" s="2" t="str">
        <f t="shared" ca="1" si="11"/>
        <v>2017-W16</v>
      </c>
      <c r="N17" s="2" t="str">
        <f t="shared" ca="1" si="12"/>
        <v>2017-W23</v>
      </c>
      <c r="O17" s="2" t="str">
        <f t="shared" ca="1" si="13"/>
        <v>2017-W23</v>
      </c>
      <c r="Q17" s="5">
        <f t="shared" si="14"/>
        <v>15</v>
      </c>
      <c r="R17" s="5">
        <f t="shared" ca="1" si="15"/>
        <v>26</v>
      </c>
      <c r="S17" s="5">
        <f t="shared" ca="1" si="16"/>
        <v>32</v>
      </c>
      <c r="T17" s="5">
        <f t="shared" ca="1" si="17"/>
        <v>79</v>
      </c>
      <c r="U17" s="5">
        <f t="shared" ca="1" si="18"/>
        <v>111</v>
      </c>
      <c r="V17" s="5">
        <f t="shared" ca="1" si="19"/>
        <v>157</v>
      </c>
      <c r="W17" s="5">
        <f t="shared" ca="1" si="20"/>
        <v>161</v>
      </c>
      <c r="Y17" s="7">
        <f t="shared" si="21"/>
        <v>0.54545454545454541</v>
      </c>
      <c r="Z17" s="5">
        <f t="shared" ca="1" si="22"/>
        <v>11</v>
      </c>
      <c r="AA17" s="5">
        <f t="shared" ca="1" si="2"/>
        <v>47</v>
      </c>
      <c r="AB17" s="5">
        <f t="shared" ca="1" si="23"/>
        <v>6</v>
      </c>
      <c r="AC17" s="5">
        <f t="shared" ca="1" si="3"/>
        <v>36.999999999999993</v>
      </c>
      <c r="AD17" s="5">
        <f t="shared" ca="1" si="24"/>
        <v>47</v>
      </c>
      <c r="AE17" s="5">
        <f t="shared" ca="1" si="4"/>
        <v>45</v>
      </c>
      <c r="AF17" s="5">
        <f t="shared" ca="1" si="25"/>
        <v>82</v>
      </c>
      <c r="AG17" s="5">
        <f t="shared" ca="1" si="5"/>
        <v>92.399999999999977</v>
      </c>
      <c r="AH17" s="5" t="e">
        <f t="shared" ca="1" si="26"/>
        <v>#VALUE!</v>
      </c>
      <c r="AI17" s="5">
        <f t="shared" ca="1" si="5"/>
        <v>92.399999999999977</v>
      </c>
      <c r="AK17" s="5">
        <f t="shared" ca="1" si="6"/>
        <v>146</v>
      </c>
      <c r="AL17" s="5">
        <f t="shared" ca="1" si="27"/>
        <v>135</v>
      </c>
      <c r="AM17" s="5">
        <f t="shared" ca="1" si="28"/>
        <v>129</v>
      </c>
      <c r="AN17" s="5">
        <f t="shared" ca="1" si="29"/>
        <v>82</v>
      </c>
    </row>
    <row r="18" spans="1:40" x14ac:dyDescent="0.25">
      <c r="A18" s="3">
        <f>IF(AND(TRIM(INDEX('Your Data'!A:A,ROW(A18)))&lt;&gt;"",INDEX('Your Data'!A:A,ROW(A18))&gt;0),INT(INDEX('Your Data'!A:A,ROW(A18))),"")</f>
        <v>42751</v>
      </c>
      <c r="B18" s="3">
        <f ca="1">IF(AND(TRIM(INDEX('Your Data'!B:B,ROW(B18)))&lt;&gt;"",INDEX('Your Data'!B:B,ROW(B18))&gt;0),INT(INDEX('Your Data'!B:B,ROW(B18))),"")</f>
        <v>42774</v>
      </c>
      <c r="C18" s="3">
        <f ca="1">IF(AND(TRIM(INDEX('Your Data'!C:C,ROW(C18)))&lt;&gt;"",INDEX('Your Data'!C:C,ROW(C18))&gt;0),INT(INDEX('Your Data'!C:C,ROW(C18))),"")</f>
        <v>42802</v>
      </c>
      <c r="D18" s="3">
        <f ca="1">IF(AND(TRIM(INDEX('Your Data'!D:D,ROW(D18)))&lt;&gt;"",INDEX('Your Data'!D:D,ROW(D18))&gt;0),INT(INDEX('Your Data'!D:D,ROW(D18))),"")</f>
        <v>42842</v>
      </c>
      <c r="E18" s="3">
        <f ca="1">IF(AND(TRIM(INDEX('Your Data'!E:E,ROW(E18)))&lt;&gt;"",INDEX('Your Data'!E:E,ROW(E18))&gt;0),INT(INDEX('Your Data'!E:E,ROW(E18))),"")</f>
        <v>42890</v>
      </c>
      <c r="F18" s="3">
        <f ca="1">IF(AND(TRIM(INDEX('Your Data'!F:F,ROW(F18)))&lt;&gt;"",INDEX('Your Data'!F:F,ROW(F18))&gt;0),INT(INDEX('Your Data'!F:F,ROW(F18))),"")</f>
        <v>42901</v>
      </c>
      <c r="G18" s="3">
        <f ca="1">IF(AND(TRIM(INDEX('Your Data'!G:G,ROW(G18)))&lt;&gt;"",INDEX('Your Data'!G:G,ROW(G18))&gt;0),INT(INDEX('Your Data'!G:G,ROW(G18))),"")</f>
        <v>42930</v>
      </c>
      <c r="I18" s="2" t="str">
        <f t="shared" si="7"/>
        <v>2017-W03</v>
      </c>
      <c r="J18" s="2" t="str">
        <f t="shared" ca="1" si="8"/>
        <v>2017-W06</v>
      </c>
      <c r="K18" s="2" t="str">
        <f t="shared" ca="1" si="9"/>
        <v>2017-W10</v>
      </c>
      <c r="L18" s="2" t="str">
        <f t="shared" ca="1" si="10"/>
        <v>2017-W16</v>
      </c>
      <c r="M18" s="2" t="str">
        <f t="shared" ca="1" si="11"/>
        <v>2017-W23</v>
      </c>
      <c r="N18" s="2" t="str">
        <f t="shared" ca="1" si="12"/>
        <v>2017-W24</v>
      </c>
      <c r="O18" s="2" t="str">
        <f t="shared" ca="1" si="13"/>
        <v>2017-W28</v>
      </c>
      <c r="Q18" s="5">
        <f t="shared" si="14"/>
        <v>16</v>
      </c>
      <c r="R18" s="5">
        <f t="shared" ca="1" si="15"/>
        <v>39</v>
      </c>
      <c r="S18" s="5">
        <f t="shared" ca="1" si="16"/>
        <v>67</v>
      </c>
      <c r="T18" s="5">
        <f t="shared" ca="1" si="17"/>
        <v>107</v>
      </c>
      <c r="U18" s="5">
        <f t="shared" ca="1" si="18"/>
        <v>155</v>
      </c>
      <c r="V18" s="5">
        <f t="shared" ca="1" si="19"/>
        <v>166</v>
      </c>
      <c r="W18" s="5">
        <f t="shared" ca="1" si="20"/>
        <v>195</v>
      </c>
      <c r="Y18" s="7">
        <f t="shared" si="21"/>
        <v>0.63636363636363635</v>
      </c>
      <c r="Z18" s="5">
        <f t="shared" ca="1" si="22"/>
        <v>23</v>
      </c>
      <c r="AA18" s="5">
        <f t="shared" ca="1" si="2"/>
        <v>47</v>
      </c>
      <c r="AB18" s="5">
        <f t="shared" ca="1" si="23"/>
        <v>28</v>
      </c>
      <c r="AC18" s="5">
        <f t="shared" ca="1" si="3"/>
        <v>36.999999999999993</v>
      </c>
      <c r="AD18" s="5">
        <f t="shared" ca="1" si="24"/>
        <v>40</v>
      </c>
      <c r="AE18" s="5">
        <f t="shared" ca="1" si="4"/>
        <v>45</v>
      </c>
      <c r="AF18" s="5">
        <f t="shared" ca="1" si="25"/>
        <v>88</v>
      </c>
      <c r="AG18" s="5">
        <f t="shared" ca="1" si="5"/>
        <v>92.399999999999977</v>
      </c>
      <c r="AH18" s="5" t="e">
        <f t="shared" ca="1" si="26"/>
        <v>#VALUE!</v>
      </c>
      <c r="AI18" s="5">
        <f t="shared" ca="1" si="5"/>
        <v>92.399999999999977</v>
      </c>
      <c r="AK18" s="5">
        <f t="shared" ca="1" si="6"/>
        <v>179</v>
      </c>
      <c r="AL18" s="5">
        <f t="shared" ca="1" si="27"/>
        <v>156</v>
      </c>
      <c r="AM18" s="5">
        <f t="shared" ca="1" si="28"/>
        <v>128</v>
      </c>
      <c r="AN18" s="5">
        <f t="shared" ca="1" si="29"/>
        <v>88</v>
      </c>
    </row>
    <row r="19" spans="1:40" x14ac:dyDescent="0.25">
      <c r="A19" s="3">
        <f>IF(AND(TRIM(INDEX('Your Data'!A:A,ROW(A19)))&lt;&gt;"",INDEX('Your Data'!A:A,ROW(A19))&gt;0),INT(INDEX('Your Data'!A:A,ROW(A19))),"")</f>
        <v>42752</v>
      </c>
      <c r="B19" s="3">
        <f ca="1">IF(AND(TRIM(INDEX('Your Data'!B:B,ROW(B19)))&lt;&gt;"",INDEX('Your Data'!B:B,ROW(B19))&gt;0),INT(INDEX('Your Data'!B:B,ROW(B19))),"")</f>
        <v>42783</v>
      </c>
      <c r="C19" s="3">
        <f ca="1">IF(AND(TRIM(INDEX('Your Data'!C:C,ROW(C19)))&lt;&gt;"",INDEX('Your Data'!C:C,ROW(C19))&gt;0),INT(INDEX('Your Data'!C:C,ROW(C19))),"")</f>
        <v>42812</v>
      </c>
      <c r="D19" s="3">
        <f ca="1">IF(AND(TRIM(INDEX('Your Data'!D:D,ROW(D19)))&lt;&gt;"",INDEX('Your Data'!D:D,ROW(D19))&gt;0),INT(INDEX('Your Data'!D:D,ROW(D19))),"")</f>
        <v>42837</v>
      </c>
      <c r="E19" s="3">
        <f ca="1">IF(AND(TRIM(INDEX('Your Data'!E:E,ROW(E19)))&lt;&gt;"",INDEX('Your Data'!E:E,ROW(E19))&gt;0),INT(INDEX('Your Data'!E:E,ROW(E19))),"")</f>
        <v>42876</v>
      </c>
      <c r="F19" s="3">
        <f ca="1">IF(AND(TRIM(INDEX('Your Data'!F:F,ROW(F19)))&lt;&gt;"",INDEX('Your Data'!F:F,ROW(F19))&gt;0),INT(INDEX('Your Data'!F:F,ROW(F19))),"")</f>
        <v>42910</v>
      </c>
      <c r="G19" s="3">
        <f ca="1">IF(AND(TRIM(INDEX('Your Data'!G:G,ROW(G19)))&lt;&gt;"",INDEX('Your Data'!G:G,ROW(G19))&gt;0),INT(INDEX('Your Data'!G:G,ROW(G19))),"")</f>
        <v>42922</v>
      </c>
      <c r="I19" s="2" t="str">
        <f t="shared" si="7"/>
        <v>2017-W03</v>
      </c>
      <c r="J19" s="2" t="str">
        <f t="shared" ca="1" si="8"/>
        <v>2017-W07</v>
      </c>
      <c r="K19" s="2" t="str">
        <f t="shared" ca="1" si="9"/>
        <v>2017-W11</v>
      </c>
      <c r="L19" s="2" t="str">
        <f t="shared" ca="1" si="10"/>
        <v>2017-W15</v>
      </c>
      <c r="M19" s="2" t="str">
        <f t="shared" ca="1" si="11"/>
        <v>2017-W21</v>
      </c>
      <c r="N19" s="2" t="str">
        <f t="shared" ca="1" si="12"/>
        <v>2017-W25</v>
      </c>
      <c r="O19" s="2" t="str">
        <f t="shared" ca="1" si="13"/>
        <v>2017-W27</v>
      </c>
      <c r="Q19" s="5">
        <f t="shared" si="14"/>
        <v>17</v>
      </c>
      <c r="R19" s="5">
        <f t="shared" ca="1" si="15"/>
        <v>48</v>
      </c>
      <c r="S19" s="5">
        <f t="shared" ca="1" si="16"/>
        <v>77</v>
      </c>
      <c r="T19" s="5">
        <f t="shared" ca="1" si="17"/>
        <v>102</v>
      </c>
      <c r="U19" s="5">
        <f t="shared" ca="1" si="18"/>
        <v>141</v>
      </c>
      <c r="V19" s="5">
        <f t="shared" ca="1" si="19"/>
        <v>175</v>
      </c>
      <c r="W19" s="5">
        <f t="shared" ca="1" si="20"/>
        <v>187</v>
      </c>
      <c r="Y19" s="7">
        <f t="shared" si="21"/>
        <v>0.72727272727272729</v>
      </c>
      <c r="Z19" s="5">
        <f t="shared" ca="1" si="22"/>
        <v>31</v>
      </c>
      <c r="AA19" s="5">
        <f t="shared" ca="1" si="2"/>
        <v>47</v>
      </c>
      <c r="AB19" s="5">
        <f t="shared" ca="1" si="23"/>
        <v>29</v>
      </c>
      <c r="AC19" s="5">
        <f t="shared" ca="1" si="3"/>
        <v>36.999999999999993</v>
      </c>
      <c r="AD19" s="5">
        <f t="shared" ca="1" si="24"/>
        <v>25</v>
      </c>
      <c r="AE19" s="5">
        <f t="shared" ca="1" si="4"/>
        <v>45</v>
      </c>
      <c r="AF19" s="5">
        <f t="shared" ca="1" si="25"/>
        <v>85</v>
      </c>
      <c r="AG19" s="5">
        <f t="shared" ca="1" si="5"/>
        <v>92.399999999999977</v>
      </c>
      <c r="AH19" s="5" t="e">
        <f t="shared" ca="1" si="26"/>
        <v>#VALUE!</v>
      </c>
      <c r="AI19" s="5">
        <f t="shared" ca="1" si="5"/>
        <v>92.399999999999977</v>
      </c>
      <c r="AK19" s="5">
        <f t="shared" ca="1" si="6"/>
        <v>170</v>
      </c>
      <c r="AL19" s="5">
        <f t="shared" ca="1" si="27"/>
        <v>139</v>
      </c>
      <c r="AM19" s="5">
        <f t="shared" ca="1" si="28"/>
        <v>110</v>
      </c>
      <c r="AN19" s="5">
        <f t="shared" ca="1" si="29"/>
        <v>85</v>
      </c>
    </row>
    <row r="20" spans="1:40" x14ac:dyDescent="0.25">
      <c r="A20" s="3">
        <f>IF(AND(TRIM(INDEX('Your Data'!A:A,ROW(A20)))&lt;&gt;"",INDEX('Your Data'!A:A,ROW(A20))&gt;0),INT(INDEX('Your Data'!A:A,ROW(A20))),"")</f>
        <v>42753</v>
      </c>
      <c r="B20" s="3">
        <f ca="1">IF(AND(TRIM(INDEX('Your Data'!B:B,ROW(B20)))&lt;&gt;"",INDEX('Your Data'!B:B,ROW(B20))&gt;0),INT(INDEX('Your Data'!B:B,ROW(B20))),"")</f>
        <v>42768</v>
      </c>
      <c r="C20" s="3">
        <f ca="1">IF(AND(TRIM(INDEX('Your Data'!C:C,ROW(C20)))&lt;&gt;"",INDEX('Your Data'!C:C,ROW(C20))&gt;0),INT(INDEX('Your Data'!C:C,ROW(C20))),"")</f>
        <v>42803</v>
      </c>
      <c r="D20" s="3">
        <f ca="1">IF(AND(TRIM(INDEX('Your Data'!D:D,ROW(D20)))&lt;&gt;"",INDEX('Your Data'!D:D,ROW(D20))&gt;0),INT(INDEX('Your Data'!D:D,ROW(D20))),"")</f>
        <v>42825</v>
      </c>
      <c r="E20" s="3">
        <f ca="1">IF(AND(TRIM(INDEX('Your Data'!E:E,ROW(E20)))&lt;&gt;"",INDEX('Your Data'!E:E,ROW(E20))&gt;0),INT(INDEX('Your Data'!E:E,ROW(E20))),"")</f>
        <v>42831</v>
      </c>
      <c r="F20" s="3">
        <f ca="1">IF(AND(TRIM(INDEX('Your Data'!F:F,ROW(F20)))&lt;&gt;"",INDEX('Your Data'!F:F,ROW(F20))&gt;0),INT(INDEX('Your Data'!F:F,ROW(F20))),"")</f>
        <v>42835</v>
      </c>
      <c r="G20" s="3">
        <f ca="1">IF(AND(TRIM(INDEX('Your Data'!G:G,ROW(G20)))&lt;&gt;"",INDEX('Your Data'!G:G,ROW(G20))&gt;0),INT(INDEX('Your Data'!G:G,ROW(G20))),"")</f>
        <v>42863</v>
      </c>
      <c r="I20" s="2" t="str">
        <f t="shared" si="7"/>
        <v>2017-W03</v>
      </c>
      <c r="J20" s="2" t="str">
        <f t="shared" ca="1" si="8"/>
        <v>2017-W05</v>
      </c>
      <c r="K20" s="2" t="str">
        <f t="shared" ca="1" si="9"/>
        <v>2017-W10</v>
      </c>
      <c r="L20" s="2" t="str">
        <f t="shared" ca="1" si="10"/>
        <v>2017-W13</v>
      </c>
      <c r="M20" s="2" t="str">
        <f t="shared" ca="1" si="11"/>
        <v>2017-W14</v>
      </c>
      <c r="N20" s="2" t="str">
        <f t="shared" ca="1" si="12"/>
        <v>2017-W15</v>
      </c>
      <c r="O20" s="2" t="str">
        <f t="shared" ca="1" si="13"/>
        <v>2017-W19</v>
      </c>
      <c r="Q20" s="5">
        <f t="shared" si="14"/>
        <v>18</v>
      </c>
      <c r="R20" s="5">
        <f t="shared" ca="1" si="15"/>
        <v>33</v>
      </c>
      <c r="S20" s="5">
        <f t="shared" ca="1" si="16"/>
        <v>68</v>
      </c>
      <c r="T20" s="5">
        <f t="shared" ca="1" si="17"/>
        <v>90</v>
      </c>
      <c r="U20" s="5">
        <f t="shared" ca="1" si="18"/>
        <v>96</v>
      </c>
      <c r="V20" s="5">
        <f t="shared" ca="1" si="19"/>
        <v>100</v>
      </c>
      <c r="W20" s="5">
        <f t="shared" ca="1" si="20"/>
        <v>128</v>
      </c>
      <c r="Y20" s="7">
        <f t="shared" si="21"/>
        <v>0.81818181818181823</v>
      </c>
      <c r="Z20" s="5">
        <f t="shared" ca="1" si="22"/>
        <v>15</v>
      </c>
      <c r="AA20" s="5">
        <f t="shared" ca="1" si="2"/>
        <v>47</v>
      </c>
      <c r="AB20" s="5">
        <f t="shared" ca="1" si="23"/>
        <v>35</v>
      </c>
      <c r="AC20" s="5">
        <f t="shared" ca="1" si="3"/>
        <v>36.999999999999993</v>
      </c>
      <c r="AD20" s="5">
        <f t="shared" ca="1" si="24"/>
        <v>22</v>
      </c>
      <c r="AE20" s="5">
        <f t="shared" ca="1" si="4"/>
        <v>45</v>
      </c>
      <c r="AF20" s="5">
        <f t="shared" ca="1" si="25"/>
        <v>38</v>
      </c>
      <c r="AG20" s="5">
        <f t="shared" ca="1" si="5"/>
        <v>92.399999999999977</v>
      </c>
      <c r="AH20" s="5" t="e">
        <f t="shared" ca="1" si="26"/>
        <v>#VALUE!</v>
      </c>
      <c r="AI20" s="5">
        <f t="shared" ca="1" si="5"/>
        <v>92.399999999999977</v>
      </c>
      <c r="AK20" s="5">
        <f t="shared" ca="1" si="6"/>
        <v>110</v>
      </c>
      <c r="AL20" s="5">
        <f t="shared" ca="1" si="27"/>
        <v>95</v>
      </c>
      <c r="AM20" s="5">
        <f t="shared" ca="1" si="28"/>
        <v>60</v>
      </c>
      <c r="AN20" s="5">
        <f t="shared" ca="1" si="29"/>
        <v>38</v>
      </c>
    </row>
    <row r="21" spans="1:40" x14ac:dyDescent="0.25">
      <c r="A21" s="3">
        <f>IF(AND(TRIM(INDEX('Your Data'!A:A,ROW(A21)))&lt;&gt;"",INDEX('Your Data'!A:A,ROW(A21))&gt;0),INT(INDEX('Your Data'!A:A,ROW(A21))),"")</f>
        <v>42754</v>
      </c>
      <c r="B21" s="3">
        <f ca="1">IF(AND(TRIM(INDEX('Your Data'!B:B,ROW(B21)))&lt;&gt;"",INDEX('Your Data'!B:B,ROW(B21))&gt;0),INT(INDEX('Your Data'!B:B,ROW(B21))),"")</f>
        <v>42791</v>
      </c>
      <c r="C21" s="3">
        <f ca="1">IF(AND(TRIM(INDEX('Your Data'!C:C,ROW(C21)))&lt;&gt;"",INDEX('Your Data'!C:C,ROW(C21))&gt;0),INT(INDEX('Your Data'!C:C,ROW(C21))),"")</f>
        <v>42811</v>
      </c>
      <c r="D21" s="3">
        <f ca="1">IF(AND(TRIM(INDEX('Your Data'!D:D,ROW(D21)))&lt;&gt;"",INDEX('Your Data'!D:D,ROW(D21))&gt;0),INT(INDEX('Your Data'!D:D,ROW(D21))),"")</f>
        <v>42820</v>
      </c>
      <c r="E21" s="3">
        <f ca="1">IF(AND(TRIM(INDEX('Your Data'!E:E,ROW(E21)))&lt;&gt;"",INDEX('Your Data'!E:E,ROW(E21))&gt;0),INT(INDEX('Your Data'!E:E,ROW(E21))),"")</f>
        <v>42864</v>
      </c>
      <c r="F21" s="3">
        <f ca="1">IF(AND(TRIM(INDEX('Your Data'!F:F,ROW(F21)))&lt;&gt;"",INDEX('Your Data'!F:F,ROW(F21))&gt;0),INT(INDEX('Your Data'!F:F,ROW(F21))),"")</f>
        <v>42876</v>
      </c>
      <c r="G21" s="3">
        <f ca="1">IF(AND(TRIM(INDEX('Your Data'!G:G,ROW(G21)))&lt;&gt;"",INDEX('Your Data'!G:G,ROW(G21))&gt;0),INT(INDEX('Your Data'!G:G,ROW(G21))),"")</f>
        <v>42882</v>
      </c>
      <c r="I21" s="2" t="str">
        <f t="shared" si="7"/>
        <v>2017-W03</v>
      </c>
      <c r="J21" s="2" t="str">
        <f t="shared" ca="1" si="8"/>
        <v>2017-W08</v>
      </c>
      <c r="K21" s="2" t="str">
        <f t="shared" ca="1" si="9"/>
        <v>2017-W11</v>
      </c>
      <c r="L21" s="2" t="str">
        <f t="shared" ca="1" si="10"/>
        <v>2017-W13</v>
      </c>
      <c r="M21" s="2" t="str">
        <f t="shared" ca="1" si="11"/>
        <v>2017-W19</v>
      </c>
      <c r="N21" s="2" t="str">
        <f t="shared" ca="1" si="12"/>
        <v>2017-W21</v>
      </c>
      <c r="O21" s="2" t="str">
        <f t="shared" ca="1" si="13"/>
        <v>2017-W21</v>
      </c>
      <c r="Q21" s="5">
        <f t="shared" si="14"/>
        <v>19</v>
      </c>
      <c r="R21" s="5">
        <f t="shared" ca="1" si="15"/>
        <v>56</v>
      </c>
      <c r="S21" s="5">
        <f t="shared" ca="1" si="16"/>
        <v>76</v>
      </c>
      <c r="T21" s="5">
        <f t="shared" ca="1" si="17"/>
        <v>85</v>
      </c>
      <c r="U21" s="5">
        <f t="shared" ca="1" si="18"/>
        <v>129</v>
      </c>
      <c r="V21" s="5">
        <f t="shared" ca="1" si="19"/>
        <v>141</v>
      </c>
      <c r="W21" s="5">
        <f t="shared" ca="1" si="20"/>
        <v>147</v>
      </c>
      <c r="Y21" s="7">
        <f t="shared" si="21"/>
        <v>0.90909090909090906</v>
      </c>
      <c r="Z21" s="5">
        <f t="shared" ca="1" si="22"/>
        <v>37</v>
      </c>
      <c r="AA21" s="5">
        <f t="shared" ca="1" si="2"/>
        <v>47</v>
      </c>
      <c r="AB21" s="5">
        <f t="shared" ca="1" si="23"/>
        <v>20</v>
      </c>
      <c r="AC21" s="5">
        <f t="shared" ca="1" si="3"/>
        <v>36.999999999999993</v>
      </c>
      <c r="AD21" s="5">
        <f t="shared" ca="1" si="24"/>
        <v>9</v>
      </c>
      <c r="AE21" s="5">
        <f t="shared" ca="1" si="4"/>
        <v>45</v>
      </c>
      <c r="AF21" s="5">
        <f t="shared" ca="1" si="25"/>
        <v>62</v>
      </c>
      <c r="AG21" s="5">
        <f t="shared" ca="1" si="5"/>
        <v>92.399999999999977</v>
      </c>
      <c r="AH21" s="5" t="e">
        <f t="shared" ca="1" si="26"/>
        <v>#VALUE!</v>
      </c>
      <c r="AI21" s="5">
        <f t="shared" ca="1" si="5"/>
        <v>92.399999999999977</v>
      </c>
      <c r="AK21" s="5">
        <f t="shared" ca="1" si="6"/>
        <v>128</v>
      </c>
      <c r="AL21" s="5">
        <f t="shared" ca="1" si="27"/>
        <v>91</v>
      </c>
      <c r="AM21" s="5">
        <f t="shared" ca="1" si="28"/>
        <v>71</v>
      </c>
      <c r="AN21" s="5">
        <f t="shared" ca="1" si="29"/>
        <v>62</v>
      </c>
    </row>
    <row r="22" spans="1:40" x14ac:dyDescent="0.25">
      <c r="A22" s="3">
        <f>IF(AND(TRIM(INDEX('Your Data'!A:A,ROW(A22)))&lt;&gt;"",INDEX('Your Data'!A:A,ROW(A22))&gt;0),INT(INDEX('Your Data'!A:A,ROW(A22))),"")</f>
        <v>42755</v>
      </c>
      <c r="B22" s="3">
        <f ca="1">IF(AND(TRIM(INDEX('Your Data'!B:B,ROW(B22)))&lt;&gt;"",INDEX('Your Data'!B:B,ROW(B22))&gt;0),INT(INDEX('Your Data'!B:B,ROW(B22))),"")</f>
        <v>42804</v>
      </c>
      <c r="C22" s="3">
        <f ca="1">IF(AND(TRIM(INDEX('Your Data'!C:C,ROW(C22)))&lt;&gt;"",INDEX('Your Data'!C:C,ROW(C22))&gt;0),INT(INDEX('Your Data'!C:C,ROW(C22))),"")</f>
        <v>42832</v>
      </c>
      <c r="D22" s="3">
        <f ca="1">IF(AND(TRIM(INDEX('Your Data'!D:D,ROW(D22)))&lt;&gt;"",INDEX('Your Data'!D:D,ROW(D22))&gt;0),INT(INDEX('Your Data'!D:D,ROW(D22))),"")</f>
        <v>42861</v>
      </c>
      <c r="E22" s="3">
        <f ca="1">IF(AND(TRIM(INDEX('Your Data'!E:E,ROW(E22)))&lt;&gt;"",INDEX('Your Data'!E:E,ROW(E22))&gt;0),INT(INDEX('Your Data'!E:E,ROW(E22))),"")</f>
        <v>42864</v>
      </c>
      <c r="F22" s="3">
        <f ca="1">IF(AND(TRIM(INDEX('Your Data'!F:F,ROW(F22)))&lt;&gt;"",INDEX('Your Data'!F:F,ROW(F22))&gt;0),INT(INDEX('Your Data'!F:F,ROW(F22))),"")</f>
        <v>42878</v>
      </c>
      <c r="G22" s="3">
        <f ca="1">IF(AND(TRIM(INDEX('Your Data'!G:G,ROW(G22)))&lt;&gt;"",INDEX('Your Data'!G:G,ROW(G22))&gt;0),INT(INDEX('Your Data'!G:G,ROW(G22))),"")</f>
        <v>42879</v>
      </c>
      <c r="I22" s="2" t="str">
        <f t="shared" si="7"/>
        <v>2017-W03</v>
      </c>
      <c r="J22" s="2" t="str">
        <f t="shared" ca="1" si="8"/>
        <v>2017-W10</v>
      </c>
      <c r="K22" s="2" t="str">
        <f t="shared" ca="1" si="9"/>
        <v>2017-W14</v>
      </c>
      <c r="L22" s="2" t="str">
        <f t="shared" ca="1" si="10"/>
        <v>2017-W18</v>
      </c>
      <c r="M22" s="2" t="str">
        <f t="shared" ca="1" si="11"/>
        <v>2017-W19</v>
      </c>
      <c r="N22" s="2" t="str">
        <f t="shared" ca="1" si="12"/>
        <v>2017-W21</v>
      </c>
      <c r="O22" s="2" t="str">
        <f t="shared" ca="1" si="13"/>
        <v>2017-W21</v>
      </c>
      <c r="Q22" s="5">
        <f t="shared" si="14"/>
        <v>20</v>
      </c>
      <c r="R22" s="5">
        <f t="shared" ca="1" si="15"/>
        <v>69</v>
      </c>
      <c r="S22" s="5">
        <f t="shared" ca="1" si="16"/>
        <v>97</v>
      </c>
      <c r="T22" s="5">
        <f t="shared" ca="1" si="17"/>
        <v>126</v>
      </c>
      <c r="U22" s="5">
        <f t="shared" ca="1" si="18"/>
        <v>129</v>
      </c>
      <c r="V22" s="5">
        <f t="shared" ca="1" si="19"/>
        <v>143</v>
      </c>
      <c r="W22" s="5">
        <f t="shared" ca="1" si="20"/>
        <v>144</v>
      </c>
      <c r="Y22" s="7">
        <f t="shared" si="21"/>
        <v>0</v>
      </c>
      <c r="Z22" s="5">
        <f t="shared" ca="1" si="22"/>
        <v>49</v>
      </c>
      <c r="AA22" s="5">
        <f t="shared" ca="1" si="2"/>
        <v>47</v>
      </c>
      <c r="AB22" s="5">
        <f t="shared" ca="1" si="23"/>
        <v>28</v>
      </c>
      <c r="AC22" s="5">
        <f t="shared" ca="1" si="3"/>
        <v>36.999999999999993</v>
      </c>
      <c r="AD22" s="5">
        <f t="shared" ca="1" si="24"/>
        <v>29</v>
      </c>
      <c r="AE22" s="5">
        <f t="shared" ca="1" si="4"/>
        <v>45</v>
      </c>
      <c r="AF22" s="5">
        <f t="shared" ca="1" si="25"/>
        <v>18</v>
      </c>
      <c r="AG22" s="5">
        <f t="shared" ca="1" si="5"/>
        <v>92.399999999999977</v>
      </c>
      <c r="AH22" s="5" t="e">
        <f t="shared" ca="1" si="26"/>
        <v>#VALUE!</v>
      </c>
      <c r="AI22" s="5">
        <f t="shared" ca="1" si="5"/>
        <v>92.399999999999977</v>
      </c>
      <c r="AK22" s="5">
        <f t="shared" ca="1" si="6"/>
        <v>124</v>
      </c>
      <c r="AL22" s="5">
        <f t="shared" ca="1" si="27"/>
        <v>75</v>
      </c>
      <c r="AM22" s="5">
        <f t="shared" ca="1" si="28"/>
        <v>47</v>
      </c>
      <c r="AN22" s="5">
        <f t="shared" ca="1" si="29"/>
        <v>18</v>
      </c>
    </row>
    <row r="23" spans="1:40" x14ac:dyDescent="0.25">
      <c r="A23" s="3">
        <f>IF(AND(TRIM(INDEX('Your Data'!A:A,ROW(A23)))&lt;&gt;"",INDEX('Your Data'!A:A,ROW(A23))&gt;0),INT(INDEX('Your Data'!A:A,ROW(A23))),"")</f>
        <v>42756</v>
      </c>
      <c r="B23" s="3">
        <f ca="1">IF(AND(TRIM(INDEX('Your Data'!B:B,ROW(B23)))&lt;&gt;"",INDEX('Your Data'!B:B,ROW(B23))&gt;0),INT(INDEX('Your Data'!B:B,ROW(B23))),"")</f>
        <v>42791</v>
      </c>
      <c r="C23" s="3">
        <f ca="1">IF(AND(TRIM(INDEX('Your Data'!C:C,ROW(C23)))&lt;&gt;"",INDEX('Your Data'!C:C,ROW(C23))&gt;0),INT(INDEX('Your Data'!C:C,ROW(C23))),"")</f>
        <v>42810</v>
      </c>
      <c r="D23" s="3">
        <f ca="1">IF(AND(TRIM(INDEX('Your Data'!D:D,ROW(D23)))&lt;&gt;"",INDEX('Your Data'!D:D,ROW(D23))&gt;0),INT(INDEX('Your Data'!D:D,ROW(D23))),"")</f>
        <v>42811</v>
      </c>
      <c r="E23" s="3">
        <f ca="1">IF(AND(TRIM(INDEX('Your Data'!E:E,ROW(E23)))&lt;&gt;"",INDEX('Your Data'!E:E,ROW(E23))&gt;0),INT(INDEX('Your Data'!E:E,ROW(E23))),"")</f>
        <v>42848</v>
      </c>
      <c r="F23" s="3">
        <f ca="1">IF(AND(TRIM(INDEX('Your Data'!F:F,ROW(F23)))&lt;&gt;"",INDEX('Your Data'!F:F,ROW(F23))&gt;0),INT(INDEX('Your Data'!F:F,ROW(F23))),"")</f>
        <v>42873</v>
      </c>
      <c r="G23" s="3">
        <f ca="1">IF(AND(TRIM(INDEX('Your Data'!G:G,ROW(G23)))&lt;&gt;"",INDEX('Your Data'!G:G,ROW(G23))&gt;0),INT(INDEX('Your Data'!G:G,ROW(G23))),"")</f>
        <v>42891</v>
      </c>
      <c r="I23" s="2" t="str">
        <f t="shared" si="7"/>
        <v>2017-W03</v>
      </c>
      <c r="J23" s="2" t="str">
        <f t="shared" ca="1" si="8"/>
        <v>2017-W08</v>
      </c>
      <c r="K23" s="2" t="str">
        <f t="shared" ca="1" si="9"/>
        <v>2017-W11</v>
      </c>
      <c r="L23" s="2" t="str">
        <f t="shared" ca="1" si="10"/>
        <v>2017-W11</v>
      </c>
      <c r="M23" s="2" t="str">
        <f t="shared" ca="1" si="11"/>
        <v>2017-W17</v>
      </c>
      <c r="N23" s="2" t="str">
        <f t="shared" ca="1" si="12"/>
        <v>2017-W20</v>
      </c>
      <c r="O23" s="2" t="str">
        <f t="shared" ca="1" si="13"/>
        <v>2017-W23</v>
      </c>
      <c r="Q23" s="5">
        <f t="shared" si="14"/>
        <v>21</v>
      </c>
      <c r="R23" s="5">
        <f t="shared" ca="1" si="15"/>
        <v>56</v>
      </c>
      <c r="S23" s="5">
        <f t="shared" ca="1" si="16"/>
        <v>75</v>
      </c>
      <c r="T23" s="5">
        <f t="shared" ca="1" si="17"/>
        <v>76</v>
      </c>
      <c r="U23" s="5">
        <f t="shared" ca="1" si="18"/>
        <v>113</v>
      </c>
      <c r="V23" s="5">
        <f t="shared" ca="1" si="19"/>
        <v>138</v>
      </c>
      <c r="W23" s="5">
        <f t="shared" ca="1" si="20"/>
        <v>156</v>
      </c>
      <c r="Y23" s="7">
        <f t="shared" si="21"/>
        <v>9.0909090909090912E-2</v>
      </c>
      <c r="Z23" s="5">
        <f t="shared" ca="1" si="22"/>
        <v>35</v>
      </c>
      <c r="AA23" s="5">
        <f t="shared" ca="1" si="2"/>
        <v>47</v>
      </c>
      <c r="AB23" s="5">
        <f t="shared" ca="1" si="23"/>
        <v>19</v>
      </c>
      <c r="AC23" s="5">
        <f t="shared" ca="1" si="3"/>
        <v>36.999999999999993</v>
      </c>
      <c r="AD23" s="5">
        <f t="shared" ca="1" si="24"/>
        <v>1</v>
      </c>
      <c r="AE23" s="5">
        <f t="shared" ca="1" si="4"/>
        <v>45</v>
      </c>
      <c r="AF23" s="5">
        <f t="shared" ca="1" si="25"/>
        <v>80</v>
      </c>
      <c r="AG23" s="5">
        <f t="shared" ca="1" si="5"/>
        <v>92.399999999999977</v>
      </c>
      <c r="AH23" s="5" t="e">
        <f t="shared" ca="1" si="26"/>
        <v>#VALUE!</v>
      </c>
      <c r="AI23" s="5">
        <f t="shared" ca="1" si="5"/>
        <v>92.399999999999977</v>
      </c>
      <c r="AK23" s="5">
        <f t="shared" ca="1" si="6"/>
        <v>135</v>
      </c>
      <c r="AL23" s="5">
        <f t="shared" ca="1" si="27"/>
        <v>100</v>
      </c>
      <c r="AM23" s="5">
        <f t="shared" ca="1" si="28"/>
        <v>81</v>
      </c>
      <c r="AN23" s="5">
        <f t="shared" ca="1" si="29"/>
        <v>80</v>
      </c>
    </row>
    <row r="24" spans="1:40" x14ac:dyDescent="0.25">
      <c r="A24" s="3">
        <f>IF(AND(TRIM(INDEX('Your Data'!A:A,ROW(A24)))&lt;&gt;"",INDEX('Your Data'!A:A,ROW(A24))&gt;0),INT(INDEX('Your Data'!A:A,ROW(A24))),"")</f>
        <v>42757</v>
      </c>
      <c r="B24" s="3">
        <f ca="1">IF(AND(TRIM(INDEX('Your Data'!B:B,ROW(B24)))&lt;&gt;"",INDEX('Your Data'!B:B,ROW(B24))&gt;0),INT(INDEX('Your Data'!B:B,ROW(B24))),"")</f>
        <v>42774</v>
      </c>
      <c r="C24" s="3">
        <f ca="1">IF(AND(TRIM(INDEX('Your Data'!C:C,ROW(C24)))&lt;&gt;"",INDEX('Your Data'!C:C,ROW(C24))&gt;0),INT(INDEX('Your Data'!C:C,ROW(C24))),"")</f>
        <v>42808</v>
      </c>
      <c r="D24" s="3">
        <f ca="1">IF(AND(TRIM(INDEX('Your Data'!D:D,ROW(D24)))&lt;&gt;"",INDEX('Your Data'!D:D,ROW(D24))&gt;0),INT(INDEX('Your Data'!D:D,ROW(D24))),"")</f>
        <v>42854</v>
      </c>
      <c r="E24" s="3">
        <f ca="1">IF(AND(TRIM(INDEX('Your Data'!E:E,ROW(E24)))&lt;&gt;"",INDEX('Your Data'!E:E,ROW(E24))&gt;0),INT(INDEX('Your Data'!E:E,ROW(E24))),"")</f>
        <v>42896</v>
      </c>
      <c r="F24" s="3">
        <f ca="1">IF(AND(TRIM(INDEX('Your Data'!F:F,ROW(F24)))&lt;&gt;"",INDEX('Your Data'!F:F,ROW(F24))&gt;0),INT(INDEX('Your Data'!F:F,ROW(F24))),"")</f>
        <v>42898</v>
      </c>
      <c r="G24" s="3">
        <f ca="1">IF(AND(TRIM(INDEX('Your Data'!G:G,ROW(G24)))&lt;&gt;"",INDEX('Your Data'!G:G,ROW(G24))&gt;0),INT(INDEX('Your Data'!G:G,ROW(G24))),"")</f>
        <v>42940</v>
      </c>
      <c r="I24" s="2" t="str">
        <f t="shared" si="7"/>
        <v>2017-W04</v>
      </c>
      <c r="J24" s="2" t="str">
        <f t="shared" ca="1" si="8"/>
        <v>2017-W06</v>
      </c>
      <c r="K24" s="2" t="str">
        <f t="shared" ca="1" si="9"/>
        <v>2017-W11</v>
      </c>
      <c r="L24" s="2" t="str">
        <f t="shared" ca="1" si="10"/>
        <v>2017-W17</v>
      </c>
      <c r="M24" s="2" t="str">
        <f t="shared" ca="1" si="11"/>
        <v>2017-W23</v>
      </c>
      <c r="N24" s="2" t="str">
        <f t="shared" ca="1" si="12"/>
        <v>2017-W24</v>
      </c>
      <c r="O24" s="2" t="str">
        <f t="shared" ca="1" si="13"/>
        <v>2017-W30</v>
      </c>
      <c r="Q24" s="5">
        <f t="shared" si="14"/>
        <v>22</v>
      </c>
      <c r="R24" s="5">
        <f t="shared" ca="1" si="15"/>
        <v>39</v>
      </c>
      <c r="S24" s="5">
        <f t="shared" ca="1" si="16"/>
        <v>73</v>
      </c>
      <c r="T24" s="5">
        <f t="shared" ca="1" si="17"/>
        <v>119</v>
      </c>
      <c r="U24" s="5">
        <f t="shared" ca="1" si="18"/>
        <v>161</v>
      </c>
      <c r="V24" s="5">
        <f t="shared" ca="1" si="19"/>
        <v>163</v>
      </c>
      <c r="W24" s="5">
        <f t="shared" ca="1" si="20"/>
        <v>205</v>
      </c>
      <c r="Y24" s="7">
        <f t="shared" si="21"/>
        <v>0.18181818181818182</v>
      </c>
      <c r="Z24" s="5">
        <f t="shared" ca="1" si="22"/>
        <v>17</v>
      </c>
      <c r="AA24" s="5">
        <f t="shared" ca="1" si="2"/>
        <v>47</v>
      </c>
      <c r="AB24" s="5">
        <f t="shared" ca="1" si="23"/>
        <v>34</v>
      </c>
      <c r="AC24" s="5">
        <f t="shared" ca="1" si="3"/>
        <v>36.999999999999993</v>
      </c>
      <c r="AD24" s="5">
        <f t="shared" ca="1" si="24"/>
        <v>46</v>
      </c>
      <c r="AE24" s="5">
        <f t="shared" ca="1" si="4"/>
        <v>45</v>
      </c>
      <c r="AF24" s="5">
        <f t="shared" ca="1" si="25"/>
        <v>86</v>
      </c>
      <c r="AG24" s="5">
        <f t="shared" ca="1" si="5"/>
        <v>92.399999999999977</v>
      </c>
      <c r="AH24" s="5" t="e">
        <f t="shared" ca="1" si="26"/>
        <v>#VALUE!</v>
      </c>
      <c r="AI24" s="5">
        <f t="shared" ca="1" si="5"/>
        <v>92.399999999999977</v>
      </c>
      <c r="AK24" s="5">
        <f t="shared" ca="1" si="6"/>
        <v>183</v>
      </c>
      <c r="AL24" s="5">
        <f t="shared" ca="1" si="27"/>
        <v>166</v>
      </c>
      <c r="AM24" s="5">
        <f t="shared" ca="1" si="28"/>
        <v>132</v>
      </c>
      <c r="AN24" s="5">
        <f t="shared" ca="1" si="29"/>
        <v>86</v>
      </c>
    </row>
    <row r="25" spans="1:40" x14ac:dyDescent="0.25">
      <c r="A25" s="3">
        <f>IF(AND(TRIM(INDEX('Your Data'!A:A,ROW(A25)))&lt;&gt;"",INDEX('Your Data'!A:A,ROW(A25))&gt;0),INT(INDEX('Your Data'!A:A,ROW(A25))),"")</f>
        <v>42758</v>
      </c>
      <c r="B25" s="3">
        <f ca="1">IF(AND(TRIM(INDEX('Your Data'!B:B,ROW(B25)))&lt;&gt;"",INDEX('Your Data'!B:B,ROW(B25))&gt;0),INT(INDEX('Your Data'!B:B,ROW(B25))),"")</f>
        <v>42785</v>
      </c>
      <c r="C25" s="3">
        <f ca="1">IF(AND(TRIM(INDEX('Your Data'!C:C,ROW(C25)))&lt;&gt;"",INDEX('Your Data'!C:C,ROW(C25))&gt;0),INT(INDEX('Your Data'!C:C,ROW(C25))),"")</f>
        <v>42797</v>
      </c>
      <c r="D25" s="3">
        <f ca="1">IF(AND(TRIM(INDEX('Your Data'!D:D,ROW(D25)))&lt;&gt;"",INDEX('Your Data'!D:D,ROW(D25))&gt;0),INT(INDEX('Your Data'!D:D,ROW(D25))),"")</f>
        <v>42816</v>
      </c>
      <c r="E25" s="3">
        <f ca="1">IF(AND(TRIM(INDEX('Your Data'!E:E,ROW(E25)))&lt;&gt;"",INDEX('Your Data'!E:E,ROW(E25))&gt;0),INT(INDEX('Your Data'!E:E,ROW(E25))),"")</f>
        <v>42859</v>
      </c>
      <c r="F25" s="3">
        <f ca="1">IF(AND(TRIM(INDEX('Your Data'!F:F,ROW(F25)))&lt;&gt;"",INDEX('Your Data'!F:F,ROW(F25))&gt;0),INT(INDEX('Your Data'!F:F,ROW(F25))),"")</f>
        <v>42907</v>
      </c>
      <c r="G25" s="3">
        <f ca="1">IF(AND(TRIM(INDEX('Your Data'!G:G,ROW(G25)))&lt;&gt;"",INDEX('Your Data'!G:G,ROW(G25))&gt;0),INT(INDEX('Your Data'!G:G,ROW(G25))),"")</f>
        <v>42942</v>
      </c>
      <c r="I25" s="2" t="str">
        <f t="shared" si="7"/>
        <v>2017-W04</v>
      </c>
      <c r="J25" s="2" t="str">
        <f t="shared" ca="1" si="8"/>
        <v>2017-W08</v>
      </c>
      <c r="K25" s="2" t="str">
        <f t="shared" ca="1" si="9"/>
        <v>2017-W09</v>
      </c>
      <c r="L25" s="2" t="str">
        <f t="shared" ca="1" si="10"/>
        <v>2017-W12</v>
      </c>
      <c r="M25" s="2" t="str">
        <f t="shared" ca="1" si="11"/>
        <v>2017-W18</v>
      </c>
      <c r="N25" s="2" t="str">
        <f t="shared" ca="1" si="12"/>
        <v>2017-W25</v>
      </c>
      <c r="O25" s="2" t="str">
        <f t="shared" ca="1" si="13"/>
        <v>2017-W30</v>
      </c>
      <c r="Q25" s="5">
        <f t="shared" si="14"/>
        <v>23</v>
      </c>
      <c r="R25" s="5">
        <f t="shared" ca="1" si="15"/>
        <v>50</v>
      </c>
      <c r="S25" s="5">
        <f t="shared" ca="1" si="16"/>
        <v>62</v>
      </c>
      <c r="T25" s="5">
        <f t="shared" ca="1" si="17"/>
        <v>81</v>
      </c>
      <c r="U25" s="5">
        <f t="shared" ca="1" si="18"/>
        <v>124</v>
      </c>
      <c r="V25" s="5">
        <f t="shared" ca="1" si="19"/>
        <v>172</v>
      </c>
      <c r="W25" s="5">
        <f t="shared" ca="1" si="20"/>
        <v>207</v>
      </c>
      <c r="Y25" s="7">
        <f t="shared" si="21"/>
        <v>0.27272727272727271</v>
      </c>
      <c r="Z25" s="5">
        <f t="shared" ca="1" si="22"/>
        <v>27</v>
      </c>
      <c r="AA25" s="5">
        <f t="shared" ca="1" si="2"/>
        <v>47</v>
      </c>
      <c r="AB25" s="5">
        <f t="shared" ca="1" si="23"/>
        <v>12</v>
      </c>
      <c r="AC25" s="5">
        <f t="shared" ca="1" si="3"/>
        <v>36.999999999999993</v>
      </c>
      <c r="AD25" s="5">
        <f t="shared" ca="1" si="24"/>
        <v>19</v>
      </c>
      <c r="AE25" s="5">
        <f t="shared" ca="1" si="4"/>
        <v>45</v>
      </c>
      <c r="AF25" s="5">
        <f t="shared" ca="1" si="25"/>
        <v>126</v>
      </c>
      <c r="AG25" s="5">
        <f t="shared" ca="1" si="5"/>
        <v>92.399999999999977</v>
      </c>
      <c r="AH25" s="5" t="e">
        <f t="shared" ca="1" si="26"/>
        <v>#VALUE!</v>
      </c>
      <c r="AI25" s="5">
        <f t="shared" ca="1" si="5"/>
        <v>92.399999999999977</v>
      </c>
      <c r="AK25" s="5">
        <f t="shared" ca="1" si="6"/>
        <v>184</v>
      </c>
      <c r="AL25" s="5">
        <f t="shared" ca="1" si="27"/>
        <v>157</v>
      </c>
      <c r="AM25" s="5">
        <f t="shared" ca="1" si="28"/>
        <v>145</v>
      </c>
      <c r="AN25" s="5">
        <f t="shared" ca="1" si="29"/>
        <v>126</v>
      </c>
    </row>
    <row r="26" spans="1:40" x14ac:dyDescent="0.25">
      <c r="A26" s="3">
        <f>IF(AND(TRIM(INDEX('Your Data'!A:A,ROW(A26)))&lt;&gt;"",INDEX('Your Data'!A:A,ROW(A26))&gt;0),INT(INDEX('Your Data'!A:A,ROW(A26))),"")</f>
        <v>42759</v>
      </c>
      <c r="B26" s="3">
        <f ca="1">IF(AND(TRIM(INDEX('Your Data'!B:B,ROW(B26)))&lt;&gt;"",INDEX('Your Data'!B:B,ROW(B26))&gt;0),INT(INDEX('Your Data'!B:B,ROW(B26))),"")</f>
        <v>42774</v>
      </c>
      <c r="C26" s="3">
        <f ca="1">IF(AND(TRIM(INDEX('Your Data'!C:C,ROW(C26)))&lt;&gt;"",INDEX('Your Data'!C:C,ROW(C26))&gt;0),INT(INDEX('Your Data'!C:C,ROW(C26))),"")</f>
        <v>42816</v>
      </c>
      <c r="D26" s="3">
        <f ca="1">IF(AND(TRIM(INDEX('Your Data'!D:D,ROW(D26)))&lt;&gt;"",INDEX('Your Data'!D:D,ROW(D26))&gt;0),INT(INDEX('Your Data'!D:D,ROW(D26))),"")</f>
        <v>42844</v>
      </c>
      <c r="E26" s="3">
        <f ca="1">IF(AND(TRIM(INDEX('Your Data'!E:E,ROW(E26)))&lt;&gt;"",INDEX('Your Data'!E:E,ROW(E26))&gt;0),INT(INDEX('Your Data'!E:E,ROW(E26))),"")</f>
        <v>42845</v>
      </c>
      <c r="F26" s="3">
        <f ca="1">IF(AND(TRIM(INDEX('Your Data'!F:F,ROW(F26)))&lt;&gt;"",INDEX('Your Data'!F:F,ROW(F26))&gt;0),INT(INDEX('Your Data'!F:F,ROW(F26))),"")</f>
        <v>42854</v>
      </c>
      <c r="G26" s="3">
        <f ca="1">IF(AND(TRIM(INDEX('Your Data'!G:G,ROW(G26)))&lt;&gt;"",INDEX('Your Data'!G:G,ROW(G26))&gt;0),INT(INDEX('Your Data'!G:G,ROW(G26))),"")</f>
        <v>42869</v>
      </c>
      <c r="I26" s="2" t="str">
        <f t="shared" si="7"/>
        <v>2017-W04</v>
      </c>
      <c r="J26" s="2" t="str">
        <f t="shared" ca="1" si="8"/>
        <v>2017-W06</v>
      </c>
      <c r="K26" s="2" t="str">
        <f t="shared" ca="1" si="9"/>
        <v>2017-W12</v>
      </c>
      <c r="L26" s="2" t="str">
        <f t="shared" ca="1" si="10"/>
        <v>2017-W16</v>
      </c>
      <c r="M26" s="2" t="str">
        <f t="shared" ca="1" si="11"/>
        <v>2017-W16</v>
      </c>
      <c r="N26" s="2" t="str">
        <f t="shared" ca="1" si="12"/>
        <v>2017-W17</v>
      </c>
      <c r="O26" s="2" t="str">
        <f t="shared" ca="1" si="13"/>
        <v>2017-W20</v>
      </c>
      <c r="Q26" s="5">
        <f t="shared" si="14"/>
        <v>24</v>
      </c>
      <c r="R26" s="5">
        <f t="shared" ca="1" si="15"/>
        <v>39</v>
      </c>
      <c r="S26" s="5">
        <f t="shared" ca="1" si="16"/>
        <v>81</v>
      </c>
      <c r="T26" s="5">
        <f t="shared" ca="1" si="17"/>
        <v>109</v>
      </c>
      <c r="U26" s="5">
        <f t="shared" ca="1" si="18"/>
        <v>110</v>
      </c>
      <c r="V26" s="5">
        <f t="shared" ca="1" si="19"/>
        <v>119</v>
      </c>
      <c r="W26" s="5">
        <f t="shared" ca="1" si="20"/>
        <v>134</v>
      </c>
      <c r="Y26" s="7">
        <f t="shared" si="21"/>
        <v>0.36363636363636365</v>
      </c>
      <c r="Z26" s="5">
        <f t="shared" ca="1" si="22"/>
        <v>15</v>
      </c>
      <c r="AA26" s="5">
        <f t="shared" ca="1" si="2"/>
        <v>47</v>
      </c>
      <c r="AB26" s="5">
        <f t="shared" ca="1" si="23"/>
        <v>42</v>
      </c>
      <c r="AC26" s="5">
        <f t="shared" ca="1" si="3"/>
        <v>36.999999999999993</v>
      </c>
      <c r="AD26" s="5">
        <f t="shared" ca="1" si="24"/>
        <v>28</v>
      </c>
      <c r="AE26" s="5">
        <f t="shared" ca="1" si="4"/>
        <v>45</v>
      </c>
      <c r="AF26" s="5">
        <f t="shared" ca="1" si="25"/>
        <v>25</v>
      </c>
      <c r="AG26" s="5">
        <f t="shared" ca="1" si="5"/>
        <v>92.399999999999977</v>
      </c>
      <c r="AH26" s="5" t="e">
        <f t="shared" ca="1" si="26"/>
        <v>#VALUE!</v>
      </c>
      <c r="AI26" s="5">
        <f t="shared" ca="1" si="5"/>
        <v>92.399999999999977</v>
      </c>
      <c r="AK26" s="5">
        <f t="shared" ca="1" si="6"/>
        <v>110</v>
      </c>
      <c r="AL26" s="5">
        <f t="shared" ca="1" si="27"/>
        <v>95</v>
      </c>
      <c r="AM26" s="5">
        <f t="shared" ca="1" si="28"/>
        <v>53</v>
      </c>
      <c r="AN26" s="5">
        <f t="shared" ca="1" si="29"/>
        <v>25</v>
      </c>
    </row>
    <row r="28" spans="1:40" x14ac:dyDescent="0.25">
      <c r="AJ28" t="s">
        <v>104</v>
      </c>
      <c r="AK28" s="2">
        <f ca="1">PERCENTILE(AK$2:AK$26,0.5)</f>
        <v>136</v>
      </c>
      <c r="AL28" s="2">
        <f t="shared" ref="AL28:AN28" ca="1" si="30">PERCENTILE(AL$2:AL$26,0.5)</f>
        <v>118</v>
      </c>
      <c r="AM28" s="2">
        <f t="shared" ca="1" si="30"/>
        <v>98</v>
      </c>
      <c r="AN28" s="2">
        <f t="shared" ca="1" si="30"/>
        <v>62</v>
      </c>
    </row>
    <row r="29" spans="1:40" x14ac:dyDescent="0.25">
      <c r="AJ29" t="s">
        <v>105</v>
      </c>
      <c r="AK29" s="2">
        <f ca="1">PERCENTILE(AK$2:AK$26,ReferenceLinePercentile)</f>
        <v>186.39999999999998</v>
      </c>
      <c r="AL29" s="2">
        <f ca="1">PERCENTILE(AL$2:AL$26,ReferenceLinePercentile)</f>
        <v>156.4</v>
      </c>
      <c r="AM29" s="2">
        <f ca="1">PERCENTILE(AM$2:AM$26,ReferenceLinePercentile)</f>
        <v>130.19999999999999</v>
      </c>
      <c r="AN29" s="2">
        <f ca="1">PERCENTILE(AN$2:AN$26,ReferenceLinePercentile)</f>
        <v>92.399999999999977</v>
      </c>
    </row>
    <row r="32" spans="1:40" x14ac:dyDescent="0.25">
      <c r="AK32" s="4">
        <f ca="1">MEDIAN(Z2:Z26)</f>
        <v>26</v>
      </c>
      <c r="AL32" s="4">
        <f ca="1">MEDIAN(AB2:AB26)</f>
        <v>23</v>
      </c>
      <c r="AM32" s="4">
        <f ca="1">MEDIAN(AD2:AD26)</f>
        <v>29</v>
      </c>
      <c r="AN32" s="4">
        <f ca="1">MEDIAN(AF2:AF26)</f>
        <v>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I18" sqref="I18"/>
    </sheetView>
  </sheetViews>
  <sheetFormatPr defaultRowHeight="15" x14ac:dyDescent="0.25"/>
  <cols>
    <col min="1" max="1" width="28.85546875" customWidth="1"/>
    <col min="3" max="3" width="22.5703125" customWidth="1"/>
    <col min="5" max="5" width="25.42578125" customWidth="1"/>
    <col min="7" max="7" width="28.5703125" customWidth="1"/>
    <col min="9" max="9" width="25.140625" customWidth="1"/>
  </cols>
  <sheetData>
    <row r="1" spans="1:14" ht="21.75" thickBot="1" x14ac:dyDescent="0.4">
      <c r="A1" s="11" t="str">
        <f>Calculations!B1</f>
        <v>State 1</v>
      </c>
      <c r="B1" s="10"/>
      <c r="C1" s="11" t="str">
        <f>Calculations!C1</f>
        <v>State 2</v>
      </c>
      <c r="D1" s="10"/>
      <c r="E1" s="11" t="str">
        <f>Calculations!D1</f>
        <v>State 3</v>
      </c>
      <c r="F1" s="10"/>
      <c r="G1" s="11" t="str">
        <f>Calculations!E1</f>
        <v>State 4</v>
      </c>
      <c r="H1" s="10"/>
      <c r="I1" s="11" t="str">
        <f>Calculations!F1</f>
        <v>State 5</v>
      </c>
    </row>
    <row r="2" spans="1:14" ht="15.75" thickTop="1" x14ac:dyDescent="0.25">
      <c r="L2" s="9" t="s">
        <v>131</v>
      </c>
    </row>
    <row r="4" spans="1:14" x14ac:dyDescent="0.25">
      <c r="L4" t="s">
        <v>6</v>
      </c>
      <c r="N4" s="6">
        <v>0.85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7</v>
      </c>
    </row>
    <row r="2" spans="1:2" x14ac:dyDescent="0.25">
      <c r="A2" t="s">
        <v>8</v>
      </c>
    </row>
    <row r="3" spans="1:2" x14ac:dyDescent="0.25">
      <c r="B3" t="s">
        <v>95</v>
      </c>
    </row>
    <row r="4" spans="1:2" x14ac:dyDescent="0.25">
      <c r="B4" t="s">
        <v>94</v>
      </c>
    </row>
    <row r="5" spans="1:2" x14ac:dyDescent="0.25">
      <c r="B5" t="s">
        <v>96</v>
      </c>
    </row>
    <row r="6" spans="1:2" x14ac:dyDescent="0.25">
      <c r="B6" t="s">
        <v>97</v>
      </c>
    </row>
    <row r="7" spans="1:2" x14ac:dyDescent="0.25">
      <c r="B7" t="s">
        <v>98</v>
      </c>
    </row>
    <row r="8" spans="1:2" x14ac:dyDescent="0.25">
      <c r="A8" t="s">
        <v>9</v>
      </c>
    </row>
    <row r="9" spans="1:2" x14ac:dyDescent="0.25">
      <c r="A9" t="s">
        <v>10</v>
      </c>
    </row>
    <row r="10" spans="1:2" x14ac:dyDescent="0.25">
      <c r="B10" t="s">
        <v>11</v>
      </c>
    </row>
    <row r="11" spans="1:2" x14ac:dyDescent="0.25">
      <c r="B11" t="s">
        <v>12</v>
      </c>
    </row>
    <row r="12" spans="1:2" x14ac:dyDescent="0.25">
      <c r="B12" t="s">
        <v>13</v>
      </c>
    </row>
    <row r="13" spans="1:2" x14ac:dyDescent="0.25">
      <c r="B13" t="s">
        <v>99</v>
      </c>
    </row>
    <row r="91" spans="2:2" x14ac:dyDescent="0.25">
      <c r="B91" t="s">
        <v>14</v>
      </c>
    </row>
    <row r="92" spans="2:2" x14ac:dyDescent="0.25">
      <c r="B92" t="s">
        <v>15</v>
      </c>
    </row>
    <row r="93" spans="2:2" x14ac:dyDescent="0.25">
      <c r="B93" t="s">
        <v>16</v>
      </c>
    </row>
    <row r="94" spans="2:2" x14ac:dyDescent="0.25">
      <c r="B94" t="s">
        <v>17</v>
      </c>
    </row>
    <row r="95" spans="2:2" x14ac:dyDescent="0.25">
      <c r="B95" t="s">
        <v>18</v>
      </c>
    </row>
    <row r="96" spans="2:2" x14ac:dyDescent="0.25">
      <c r="B96" t="s">
        <v>19</v>
      </c>
    </row>
    <row r="97" spans="2:2" x14ac:dyDescent="0.25">
      <c r="B97" t="s">
        <v>20</v>
      </c>
    </row>
    <row r="98" spans="2:2" x14ac:dyDescent="0.25">
      <c r="B98" t="s">
        <v>21</v>
      </c>
    </row>
    <row r="99" spans="2:2" x14ac:dyDescent="0.25">
      <c r="B99" t="s">
        <v>22</v>
      </c>
    </row>
    <row r="100" spans="2:2" x14ac:dyDescent="0.25">
      <c r="B100" t="s">
        <v>23</v>
      </c>
    </row>
    <row r="101" spans="2:2" x14ac:dyDescent="0.25">
      <c r="B101" t="s">
        <v>24</v>
      </c>
    </row>
    <row r="102" spans="2:2" x14ac:dyDescent="0.25">
      <c r="B102" t="s">
        <v>25</v>
      </c>
    </row>
    <row r="103" spans="2:2" x14ac:dyDescent="0.25">
      <c r="B103" t="s">
        <v>26</v>
      </c>
    </row>
    <row r="104" spans="2:2" x14ac:dyDescent="0.25">
      <c r="B104" t="s">
        <v>27</v>
      </c>
    </row>
    <row r="105" spans="2:2" x14ac:dyDescent="0.25">
      <c r="B105" t="s">
        <v>28</v>
      </c>
    </row>
    <row r="106" spans="2:2" x14ac:dyDescent="0.25">
      <c r="B106" t="s">
        <v>29</v>
      </c>
    </row>
    <row r="107" spans="2:2" x14ac:dyDescent="0.25">
      <c r="B107" t="s">
        <v>30</v>
      </c>
    </row>
    <row r="108" spans="2:2" x14ac:dyDescent="0.25">
      <c r="B108" t="s">
        <v>31</v>
      </c>
    </row>
    <row r="109" spans="2:2" x14ac:dyDescent="0.25">
      <c r="B109" t="s">
        <v>32</v>
      </c>
    </row>
    <row r="110" spans="2:2" x14ac:dyDescent="0.25">
      <c r="B110" t="s">
        <v>33</v>
      </c>
    </row>
    <row r="111" spans="2:2" x14ac:dyDescent="0.25">
      <c r="B111" t="s">
        <v>34</v>
      </c>
    </row>
    <row r="112" spans="2:2" x14ac:dyDescent="0.25">
      <c r="B112" t="s">
        <v>35</v>
      </c>
    </row>
    <row r="113" spans="2:2" x14ac:dyDescent="0.25">
      <c r="B113" t="s">
        <v>36</v>
      </c>
    </row>
    <row r="114" spans="2:2" x14ac:dyDescent="0.25">
      <c r="B114" t="s">
        <v>37</v>
      </c>
    </row>
    <row r="115" spans="2:2" x14ac:dyDescent="0.25">
      <c r="B115" t="s">
        <v>38</v>
      </c>
    </row>
    <row r="116" spans="2:2" x14ac:dyDescent="0.25">
      <c r="B116" t="s">
        <v>39</v>
      </c>
    </row>
    <row r="117" spans="2:2" x14ac:dyDescent="0.25">
      <c r="B117" t="s">
        <v>40</v>
      </c>
    </row>
    <row r="118" spans="2:2" x14ac:dyDescent="0.25">
      <c r="B118" t="s">
        <v>41</v>
      </c>
    </row>
    <row r="119" spans="2:2" x14ac:dyDescent="0.25">
      <c r="B119" t="s">
        <v>42</v>
      </c>
    </row>
    <row r="120" spans="2:2" x14ac:dyDescent="0.25">
      <c r="B120" t="s">
        <v>43</v>
      </c>
    </row>
    <row r="121" spans="2:2" x14ac:dyDescent="0.25">
      <c r="B121" t="s">
        <v>44</v>
      </c>
    </row>
    <row r="122" spans="2:2" x14ac:dyDescent="0.25">
      <c r="B122" t="s">
        <v>45</v>
      </c>
    </row>
    <row r="123" spans="2:2" x14ac:dyDescent="0.25">
      <c r="B123" t="s">
        <v>46</v>
      </c>
    </row>
    <row r="124" spans="2:2" x14ac:dyDescent="0.25">
      <c r="B124" t="s">
        <v>47</v>
      </c>
    </row>
    <row r="125" spans="2:2" x14ac:dyDescent="0.25">
      <c r="B125" t="s">
        <v>48</v>
      </c>
    </row>
    <row r="126" spans="2:2" x14ac:dyDescent="0.25">
      <c r="B126" t="s">
        <v>49</v>
      </c>
    </row>
    <row r="127" spans="2:2" x14ac:dyDescent="0.25">
      <c r="B127" t="s">
        <v>50</v>
      </c>
    </row>
    <row r="128" spans="2:2" x14ac:dyDescent="0.25">
      <c r="B128" t="s">
        <v>51</v>
      </c>
    </row>
    <row r="129" spans="2:2" x14ac:dyDescent="0.25">
      <c r="B129" t="s">
        <v>52</v>
      </c>
    </row>
    <row r="130" spans="2:2" x14ac:dyDescent="0.25">
      <c r="B130" t="s">
        <v>53</v>
      </c>
    </row>
    <row r="131" spans="2:2" x14ac:dyDescent="0.25">
      <c r="B131" t="s">
        <v>54</v>
      </c>
    </row>
    <row r="132" spans="2:2" x14ac:dyDescent="0.25">
      <c r="B132" t="s">
        <v>55</v>
      </c>
    </row>
    <row r="133" spans="2:2" x14ac:dyDescent="0.25">
      <c r="B133" t="s">
        <v>56</v>
      </c>
    </row>
    <row r="134" spans="2:2" x14ac:dyDescent="0.25">
      <c r="B134" t="s">
        <v>57</v>
      </c>
    </row>
    <row r="135" spans="2:2" x14ac:dyDescent="0.25">
      <c r="B135" t="s">
        <v>58</v>
      </c>
    </row>
    <row r="136" spans="2:2" x14ac:dyDescent="0.25">
      <c r="B136" t="s">
        <v>59</v>
      </c>
    </row>
    <row r="137" spans="2:2" x14ac:dyDescent="0.25">
      <c r="B137" t="s">
        <v>60</v>
      </c>
    </row>
    <row r="138" spans="2:2" x14ac:dyDescent="0.25">
      <c r="B138" t="s">
        <v>61</v>
      </c>
    </row>
    <row r="139" spans="2:2" x14ac:dyDescent="0.25">
      <c r="B139" t="s">
        <v>62</v>
      </c>
    </row>
    <row r="140" spans="2:2" x14ac:dyDescent="0.25">
      <c r="B140" t="s">
        <v>63</v>
      </c>
    </row>
    <row r="141" spans="2:2" x14ac:dyDescent="0.25">
      <c r="B141" t="s">
        <v>64</v>
      </c>
    </row>
    <row r="142" spans="2:2" x14ac:dyDescent="0.25">
      <c r="B142" t="s">
        <v>65</v>
      </c>
    </row>
    <row r="143" spans="2:2" x14ac:dyDescent="0.25">
      <c r="B143" t="s">
        <v>66</v>
      </c>
    </row>
    <row r="144" spans="2:2" x14ac:dyDescent="0.25">
      <c r="B144" t="s">
        <v>67</v>
      </c>
    </row>
    <row r="145" spans="2:2" x14ac:dyDescent="0.25">
      <c r="B145" t="s">
        <v>68</v>
      </c>
    </row>
    <row r="146" spans="2:2" x14ac:dyDescent="0.25">
      <c r="B146" t="s">
        <v>69</v>
      </c>
    </row>
    <row r="147" spans="2:2" x14ac:dyDescent="0.25">
      <c r="B147" t="s">
        <v>70</v>
      </c>
    </row>
    <row r="148" spans="2:2" x14ac:dyDescent="0.25">
      <c r="B148" t="s">
        <v>71</v>
      </c>
    </row>
    <row r="149" spans="2:2" x14ac:dyDescent="0.25">
      <c r="B149" t="s">
        <v>72</v>
      </c>
    </row>
    <row r="150" spans="2:2" x14ac:dyDescent="0.25">
      <c r="B150" t="s">
        <v>73</v>
      </c>
    </row>
    <row r="151" spans="2:2" x14ac:dyDescent="0.25">
      <c r="B151" t="s">
        <v>74</v>
      </c>
    </row>
    <row r="152" spans="2:2" x14ac:dyDescent="0.25">
      <c r="B152" t="s">
        <v>75</v>
      </c>
    </row>
    <row r="153" spans="2:2" x14ac:dyDescent="0.25">
      <c r="B153" t="s">
        <v>76</v>
      </c>
    </row>
    <row r="154" spans="2:2" x14ac:dyDescent="0.25">
      <c r="B154" t="s">
        <v>77</v>
      </c>
    </row>
    <row r="155" spans="2:2" x14ac:dyDescent="0.25">
      <c r="B155" t="s">
        <v>78</v>
      </c>
    </row>
    <row r="156" spans="2:2" x14ac:dyDescent="0.25">
      <c r="B156" t="s">
        <v>79</v>
      </c>
    </row>
    <row r="157" spans="2:2" x14ac:dyDescent="0.25">
      <c r="B157" t="s">
        <v>80</v>
      </c>
    </row>
    <row r="158" spans="2:2" x14ac:dyDescent="0.25">
      <c r="B158" t="s">
        <v>81</v>
      </c>
    </row>
    <row r="159" spans="2:2" x14ac:dyDescent="0.25">
      <c r="B159" t="s">
        <v>82</v>
      </c>
    </row>
    <row r="160" spans="2:2" x14ac:dyDescent="0.25">
      <c r="B160" t="s">
        <v>83</v>
      </c>
    </row>
    <row r="161" spans="1:2" x14ac:dyDescent="0.25">
      <c r="B161" t="s">
        <v>84</v>
      </c>
    </row>
    <row r="162" spans="1:2" x14ac:dyDescent="0.25">
      <c r="B162" t="s">
        <v>85</v>
      </c>
    </row>
    <row r="163" spans="1:2" x14ac:dyDescent="0.25">
      <c r="B163" t="s">
        <v>86</v>
      </c>
    </row>
    <row r="164" spans="1:2" x14ac:dyDescent="0.25">
      <c r="B164" t="s">
        <v>87</v>
      </c>
    </row>
    <row r="165" spans="1:2" x14ac:dyDescent="0.25">
      <c r="B165" t="s">
        <v>88</v>
      </c>
    </row>
    <row r="166" spans="1:2" x14ac:dyDescent="0.25">
      <c r="B166" t="s">
        <v>89</v>
      </c>
    </row>
    <row r="167" spans="1:2" x14ac:dyDescent="0.25">
      <c r="B167" t="s">
        <v>90</v>
      </c>
    </row>
    <row r="168" spans="1:2" x14ac:dyDescent="0.25">
      <c r="B168" t="s">
        <v>91</v>
      </c>
    </row>
    <row r="169" spans="1:2" x14ac:dyDescent="0.25">
      <c r="A169" t="s">
        <v>92</v>
      </c>
    </row>
    <row r="170" spans="1:2" x14ac:dyDescent="0.25">
      <c r="A170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Your Data</vt:lpstr>
      <vt:lpstr>Calculations</vt:lpstr>
      <vt:lpstr>Board</vt:lpstr>
      <vt:lpstr>Jump-plot</vt:lpstr>
      <vt:lpstr>ReferenceLinePercentile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Magennis</dc:creator>
  <cp:lastModifiedBy>Troy Magennis</cp:lastModifiedBy>
  <dcterms:created xsi:type="dcterms:W3CDTF">2017-12-08T07:02:47Z</dcterms:created>
  <dcterms:modified xsi:type="dcterms:W3CDTF">2018-01-22T19:35:30Z</dcterms:modified>
</cp:coreProperties>
</file>