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CCG/"/>
    </mc:Choice>
  </mc:AlternateContent>
  <xr:revisionPtr revIDLastSave="0" documentId="13_ncr:1_{B0BC057D-9041-854F-B4F0-A34F1C7BFA53}" xr6:coauthVersionLast="46" xr6:coauthVersionMax="46" xr10:uidLastSave="{00000000-0000-0000-0000-000000000000}"/>
  <bookViews>
    <workbookView xWindow="0" yWindow="500" windowWidth="28800" windowHeight="17500" activeTab="1" xr2:uid="{294332CA-B275-C04F-B3DB-47AA8D0DAABA}"/>
  </bookViews>
  <sheets>
    <sheet name="SecEl" sheetId="1" r:id="rId1"/>
    <sheet name="GHG" sheetId="3" r:id="rId2"/>
    <sheet name="PP_eff" sheetId="4" r:id="rId3"/>
    <sheet name="FF_cap" sheetId="6" r:id="rId4"/>
    <sheet name="RE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43" i="3" l="1"/>
  <c r="CO42" i="3"/>
  <c r="CT22" i="3"/>
  <c r="CO49" i="3"/>
  <c r="B42" i="3"/>
  <c r="B41" i="3"/>
  <c r="CN42" i="3"/>
  <c r="BB42" i="3"/>
  <c r="CD42" i="3"/>
  <c r="L42" i="3"/>
  <c r="V42" i="3"/>
  <c r="AF42" i="3"/>
  <c r="AP42" i="3"/>
  <c r="AS42" i="3"/>
  <c r="AX42" i="3"/>
  <c r="AZ42" i="3"/>
  <c r="BC42" i="3"/>
  <c r="BG42" i="3"/>
  <c r="BJ42" i="3"/>
  <c r="BK42" i="3"/>
  <c r="BT42" i="3"/>
  <c r="CJ21" i="3"/>
  <c r="CK21" i="3" s="1"/>
  <c r="CL21" i="3" s="1"/>
  <c r="CM21" i="3" s="1"/>
  <c r="CN21" i="3" s="1"/>
  <c r="CO21" i="3" s="1"/>
  <c r="CP21" i="3" s="1"/>
  <c r="CQ21" i="3" s="1"/>
  <c r="CR21" i="3" s="1"/>
  <c r="CJ22" i="3"/>
  <c r="CJ23" i="3"/>
  <c r="CK23" i="3" s="1"/>
  <c r="CL23" i="3" s="1"/>
  <c r="CM23" i="3" s="1"/>
  <c r="CN23" i="3" s="1"/>
  <c r="CO23" i="3" s="1"/>
  <c r="CP23" i="3" s="1"/>
  <c r="CQ23" i="3" s="1"/>
  <c r="CR23" i="3" s="1"/>
  <c r="CJ24" i="3"/>
  <c r="CK24" i="3" s="1"/>
  <c r="CL24" i="3" s="1"/>
  <c r="CM24" i="3" s="1"/>
  <c r="CN24" i="3" s="1"/>
  <c r="CO24" i="3" s="1"/>
  <c r="CP24" i="3" s="1"/>
  <c r="CQ24" i="3" s="1"/>
  <c r="CR24" i="3" s="1"/>
  <c r="CJ25" i="3"/>
  <c r="CK25" i="3" s="1"/>
  <c r="CL25" i="3" s="1"/>
  <c r="CM25" i="3" s="1"/>
  <c r="CN25" i="3" s="1"/>
  <c r="CO25" i="3" s="1"/>
  <c r="CP25" i="3" s="1"/>
  <c r="CQ25" i="3" s="1"/>
  <c r="CR25" i="3" s="1"/>
  <c r="CK20" i="3"/>
  <c r="CL20" i="3" s="1"/>
  <c r="CM20" i="3" s="1"/>
  <c r="CN20" i="3" s="1"/>
  <c r="CO20" i="3" s="1"/>
  <c r="CP20" i="3" s="1"/>
  <c r="CQ20" i="3" s="1"/>
  <c r="CR20" i="3" s="1"/>
  <c r="CJ20" i="3"/>
  <c r="BZ21" i="3"/>
  <c r="CA21" i="3" s="1"/>
  <c r="CB21" i="3" s="1"/>
  <c r="CC21" i="3" s="1"/>
  <c r="CD21" i="3" s="1"/>
  <c r="CE21" i="3" s="1"/>
  <c r="CF21" i="3" s="1"/>
  <c r="CG21" i="3" s="1"/>
  <c r="CH21" i="3" s="1"/>
  <c r="BZ22" i="3"/>
  <c r="BZ23" i="3"/>
  <c r="CA23" i="3" s="1"/>
  <c r="CB23" i="3" s="1"/>
  <c r="CC23" i="3" s="1"/>
  <c r="CD23" i="3" s="1"/>
  <c r="CE23" i="3" s="1"/>
  <c r="CF23" i="3" s="1"/>
  <c r="CG23" i="3" s="1"/>
  <c r="CH23" i="3" s="1"/>
  <c r="BZ24" i="3"/>
  <c r="CA24" i="3" s="1"/>
  <c r="CB24" i="3" s="1"/>
  <c r="CC24" i="3" s="1"/>
  <c r="CD24" i="3" s="1"/>
  <c r="CE24" i="3" s="1"/>
  <c r="CF24" i="3" s="1"/>
  <c r="CG24" i="3" s="1"/>
  <c r="CH24" i="3" s="1"/>
  <c r="BZ25" i="3"/>
  <c r="CA25" i="3" s="1"/>
  <c r="CB25" i="3" s="1"/>
  <c r="CC25" i="3" s="1"/>
  <c r="CD25" i="3" s="1"/>
  <c r="CE25" i="3" s="1"/>
  <c r="CF25" i="3" s="1"/>
  <c r="CG25" i="3" s="1"/>
  <c r="CH25" i="3" s="1"/>
  <c r="BZ20" i="3"/>
  <c r="CA20" i="3" s="1"/>
  <c r="CB20" i="3" s="1"/>
  <c r="CC20" i="3" s="1"/>
  <c r="CD20" i="3" s="1"/>
  <c r="CE20" i="3" s="1"/>
  <c r="CF20" i="3" s="1"/>
  <c r="CG20" i="3" s="1"/>
  <c r="CH20" i="3" s="1"/>
  <c r="BP21" i="3"/>
  <c r="BQ21" i="3"/>
  <c r="BR21" i="3"/>
  <c r="BS21" i="3" s="1"/>
  <c r="BT21" i="3" s="1"/>
  <c r="BU21" i="3" s="1"/>
  <c r="BV21" i="3" s="1"/>
  <c r="BW21" i="3" s="1"/>
  <c r="BX21" i="3" s="1"/>
  <c r="BP22" i="3"/>
  <c r="BQ22" i="3"/>
  <c r="BL42" i="3" s="1"/>
  <c r="BR22" i="3"/>
  <c r="BP23" i="3"/>
  <c r="BQ23" i="3" s="1"/>
  <c r="BR23" i="3" s="1"/>
  <c r="BS23" i="3" s="1"/>
  <c r="BT23" i="3" s="1"/>
  <c r="BU23" i="3" s="1"/>
  <c r="BV23" i="3" s="1"/>
  <c r="BW23" i="3" s="1"/>
  <c r="BX23" i="3" s="1"/>
  <c r="BP24" i="3"/>
  <c r="BQ24" i="3" s="1"/>
  <c r="BR24" i="3" s="1"/>
  <c r="BS24" i="3" s="1"/>
  <c r="BT24" i="3" s="1"/>
  <c r="BU24" i="3" s="1"/>
  <c r="BV24" i="3" s="1"/>
  <c r="BW24" i="3" s="1"/>
  <c r="BX24" i="3" s="1"/>
  <c r="BP25" i="3"/>
  <c r="BQ25" i="3" s="1"/>
  <c r="BR25" i="3" s="1"/>
  <c r="BS25" i="3" s="1"/>
  <c r="BT25" i="3" s="1"/>
  <c r="BU25" i="3" s="1"/>
  <c r="BV25" i="3" s="1"/>
  <c r="BW25" i="3" s="1"/>
  <c r="BX25" i="3" s="1"/>
  <c r="BQ20" i="3"/>
  <c r="BR20" i="3" s="1"/>
  <c r="BS20" i="3" s="1"/>
  <c r="BT20" i="3" s="1"/>
  <c r="BU20" i="3" s="1"/>
  <c r="BV20" i="3" s="1"/>
  <c r="BW20" i="3" s="1"/>
  <c r="BX20" i="3" s="1"/>
  <c r="BP20" i="3"/>
  <c r="BF21" i="3"/>
  <c r="BG21" i="3" s="1"/>
  <c r="BH21" i="3" s="1"/>
  <c r="BI21" i="3" s="1"/>
  <c r="BJ21" i="3" s="1"/>
  <c r="BK21" i="3" s="1"/>
  <c r="BL21" i="3" s="1"/>
  <c r="BM21" i="3" s="1"/>
  <c r="BN21" i="3" s="1"/>
  <c r="BF22" i="3"/>
  <c r="BG22" i="3" s="1"/>
  <c r="BH22" i="3" s="1"/>
  <c r="BI22" i="3" s="1"/>
  <c r="BJ22" i="3" s="1"/>
  <c r="BK22" i="3" s="1"/>
  <c r="BL22" i="3" s="1"/>
  <c r="BM22" i="3" s="1"/>
  <c r="BN22" i="3" s="1"/>
  <c r="BI42" i="3" s="1"/>
  <c r="BF23" i="3"/>
  <c r="BG23" i="3" s="1"/>
  <c r="BH23" i="3" s="1"/>
  <c r="BI23" i="3" s="1"/>
  <c r="BJ23" i="3" s="1"/>
  <c r="BK23" i="3" s="1"/>
  <c r="BL23" i="3" s="1"/>
  <c r="BM23" i="3" s="1"/>
  <c r="BN23" i="3" s="1"/>
  <c r="BF24" i="3"/>
  <c r="BG24" i="3" s="1"/>
  <c r="BH24" i="3" s="1"/>
  <c r="BI24" i="3" s="1"/>
  <c r="BJ24" i="3" s="1"/>
  <c r="BK24" i="3" s="1"/>
  <c r="BL24" i="3" s="1"/>
  <c r="BM24" i="3" s="1"/>
  <c r="BN24" i="3" s="1"/>
  <c r="BF25" i="3"/>
  <c r="BG25" i="3" s="1"/>
  <c r="BH25" i="3" s="1"/>
  <c r="BI25" i="3" s="1"/>
  <c r="BJ25" i="3" s="1"/>
  <c r="BK25" i="3" s="1"/>
  <c r="BL25" i="3" s="1"/>
  <c r="BM25" i="3" s="1"/>
  <c r="BN25" i="3" s="1"/>
  <c r="BG20" i="3"/>
  <c r="BH20" i="3" s="1"/>
  <c r="BI20" i="3" s="1"/>
  <c r="BJ20" i="3" s="1"/>
  <c r="BK20" i="3" s="1"/>
  <c r="BL20" i="3" s="1"/>
  <c r="BM20" i="3" s="1"/>
  <c r="BN20" i="3" s="1"/>
  <c r="BF20" i="3"/>
  <c r="AV21" i="3"/>
  <c r="AW21" i="3" s="1"/>
  <c r="AX21" i="3" s="1"/>
  <c r="AY21" i="3" s="1"/>
  <c r="AZ21" i="3" s="1"/>
  <c r="BA21" i="3" s="1"/>
  <c r="BB21" i="3" s="1"/>
  <c r="BC21" i="3" s="1"/>
  <c r="BD21" i="3" s="1"/>
  <c r="AV22" i="3"/>
  <c r="AW22" i="3" s="1"/>
  <c r="AX22" i="3" s="1"/>
  <c r="AY22" i="3" s="1"/>
  <c r="AZ22" i="3" s="1"/>
  <c r="BA22" i="3" s="1"/>
  <c r="BB22" i="3" s="1"/>
  <c r="BC22" i="3" s="1"/>
  <c r="BD22" i="3" s="1"/>
  <c r="AY42" i="3" s="1"/>
  <c r="AV23" i="3"/>
  <c r="AW23" i="3"/>
  <c r="AX23" i="3" s="1"/>
  <c r="AY23" i="3" s="1"/>
  <c r="AZ23" i="3" s="1"/>
  <c r="BA23" i="3" s="1"/>
  <c r="BB23" i="3" s="1"/>
  <c r="BC23" i="3" s="1"/>
  <c r="BD23" i="3" s="1"/>
  <c r="AV24" i="3"/>
  <c r="AW24" i="3" s="1"/>
  <c r="AX24" i="3" s="1"/>
  <c r="AY24" i="3" s="1"/>
  <c r="AZ24" i="3" s="1"/>
  <c r="BA24" i="3" s="1"/>
  <c r="BB24" i="3" s="1"/>
  <c r="BC24" i="3" s="1"/>
  <c r="BD24" i="3" s="1"/>
  <c r="AV25" i="3"/>
  <c r="AW25" i="3"/>
  <c r="AW20" i="3"/>
  <c r="AX20" i="3" s="1"/>
  <c r="AY20" i="3" s="1"/>
  <c r="AZ20" i="3" s="1"/>
  <c r="BA20" i="3" s="1"/>
  <c r="BB20" i="3" s="1"/>
  <c r="BC20" i="3" s="1"/>
  <c r="BD20" i="3" s="1"/>
  <c r="AV20" i="3"/>
  <c r="B40" i="6"/>
  <c r="C40" i="6"/>
  <c r="D40" i="6"/>
  <c r="E40" i="6"/>
  <c r="F40" i="6"/>
  <c r="G40" i="6"/>
  <c r="H40" i="6"/>
  <c r="I40" i="6"/>
  <c r="J40" i="6"/>
  <c r="K40" i="6"/>
  <c r="L40" i="6"/>
  <c r="AQ27" i="2"/>
  <c r="AQ28" i="2" s="1"/>
  <c r="L41" i="3"/>
  <c r="V41" i="3"/>
  <c r="AF41" i="3"/>
  <c r="AP41" i="3"/>
  <c r="AQ41" i="3" s="1"/>
  <c r="AR41" i="3" s="1"/>
  <c r="AS41" i="3" s="1"/>
  <c r="AT41" i="3" s="1"/>
  <c r="AU41" i="3" s="1"/>
  <c r="AV41" i="3" s="1"/>
  <c r="AW41" i="3" s="1"/>
  <c r="AX41" i="3" s="1"/>
  <c r="AY41" i="3" s="1"/>
  <c r="AZ41" i="3" s="1"/>
  <c r="B40" i="3"/>
  <c r="L54" i="2"/>
  <c r="K54" i="2"/>
  <c r="J54" i="2"/>
  <c r="I54" i="2"/>
  <c r="H54" i="2"/>
  <c r="G54" i="2"/>
  <c r="F54" i="2"/>
  <c r="E54" i="2"/>
  <c r="D54" i="2"/>
  <c r="C54" i="2"/>
  <c r="B54" i="2"/>
  <c r="L52" i="2"/>
  <c r="K52" i="2"/>
  <c r="J52" i="2"/>
  <c r="I52" i="2"/>
  <c r="H52" i="2"/>
  <c r="G52" i="2"/>
  <c r="F52" i="2"/>
  <c r="E52" i="2"/>
  <c r="D52" i="2"/>
  <c r="C52" i="2"/>
  <c r="B52" i="2"/>
  <c r="L49" i="2"/>
  <c r="K49" i="2"/>
  <c r="J49" i="2"/>
  <c r="I49" i="2"/>
  <c r="H49" i="2"/>
  <c r="G49" i="2"/>
  <c r="F49" i="2"/>
  <c r="E49" i="2"/>
  <c r="D49" i="2"/>
  <c r="C49" i="2"/>
  <c r="B49" i="2"/>
  <c r="C29" i="2"/>
  <c r="C26" i="2"/>
  <c r="D26" i="2"/>
  <c r="E26" i="2"/>
  <c r="F26" i="2"/>
  <c r="G26" i="2"/>
  <c r="H26" i="2"/>
  <c r="I26" i="2"/>
  <c r="J26" i="2"/>
  <c r="K26" i="2"/>
  <c r="L26" i="2"/>
  <c r="M26" i="2" s="1"/>
  <c r="B26" i="2"/>
  <c r="B29" i="2"/>
  <c r="D29" i="2"/>
  <c r="E29" i="2"/>
  <c r="F29" i="2"/>
  <c r="G29" i="2"/>
  <c r="H29" i="2"/>
  <c r="I29" i="2"/>
  <c r="J29" i="2"/>
  <c r="K29" i="2"/>
  <c r="L29" i="2"/>
  <c r="C32" i="2"/>
  <c r="D32" i="2"/>
  <c r="E32" i="2"/>
  <c r="F32" i="2"/>
  <c r="G32" i="2"/>
  <c r="H32" i="2"/>
  <c r="I32" i="2"/>
  <c r="J32" i="2"/>
  <c r="K32" i="2"/>
  <c r="L32" i="2"/>
  <c r="B32"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C25" i="2"/>
  <c r="C28"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C31"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C38" i="2"/>
  <c r="D38" i="2"/>
  <c r="E38" i="2"/>
  <c r="F38" i="2"/>
  <c r="G38" i="2"/>
  <c r="H38" i="2"/>
  <c r="I38" i="2"/>
  <c r="J38" i="2"/>
  <c r="K38" i="2"/>
  <c r="L38" i="2"/>
  <c r="M38" i="2" s="1"/>
  <c r="N38" i="2" s="1"/>
  <c r="N40" i="2" s="1"/>
  <c r="C35" i="2"/>
  <c r="B38" i="2"/>
  <c r="D37" i="2"/>
  <c r="E37" i="2"/>
  <c r="F37" i="2"/>
  <c r="G37" i="2"/>
  <c r="H37" i="2"/>
  <c r="I37" i="2"/>
  <c r="J37" i="2"/>
  <c r="K37" i="2"/>
  <c r="L37" i="2"/>
  <c r="M37" i="2"/>
  <c r="N37" i="2"/>
  <c r="O37" i="2"/>
  <c r="P37" i="2"/>
  <c r="Q37" i="2"/>
  <c r="R37" i="2"/>
  <c r="C37" i="2"/>
  <c r="B35" i="2"/>
  <c r="D35" i="2"/>
  <c r="E35" i="2"/>
  <c r="F35" i="2"/>
  <c r="G35" i="2"/>
  <c r="H35" i="2"/>
  <c r="I35" i="2"/>
  <c r="J35" i="2"/>
  <c r="K35" i="2"/>
  <c r="L35" i="2"/>
  <c r="M35" i="2" s="1"/>
  <c r="N35" i="2" s="1"/>
  <c r="M34" i="2"/>
  <c r="L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D34" i="2"/>
  <c r="E34" i="2"/>
  <c r="F34" i="2"/>
  <c r="G34" i="2"/>
  <c r="H34" i="2"/>
  <c r="I34" i="2"/>
  <c r="J34" i="2"/>
  <c r="K34" i="2"/>
  <c r="N34" i="2"/>
  <c r="O34" i="2"/>
  <c r="P34" i="2"/>
  <c r="Q34" i="2"/>
  <c r="R34" i="2"/>
  <c r="C34" i="2"/>
  <c r="B38" i="6"/>
  <c r="B36" i="6"/>
  <c r="B34" i="6"/>
  <c r="L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L36"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L34" i="6"/>
  <c r="C13" i="6"/>
  <c r="C16" i="6" s="1"/>
  <c r="C58" i="6" s="1"/>
  <c r="B11" i="6"/>
  <c r="F15" i="6" s="1"/>
  <c r="F64" i="6" s="1"/>
  <c r="B12" i="6"/>
  <c r="F16" i="6" s="1"/>
  <c r="F65" i="6" s="1"/>
  <c r="B10" i="6"/>
  <c r="F14" i="6" s="1"/>
  <c r="F63" i="6" s="1"/>
  <c r="BS22" i="3" l="1"/>
  <c r="BM42" i="3"/>
  <c r="CK22" i="3"/>
  <c r="CE42" i="3"/>
  <c r="CA22" i="3"/>
  <c r="BU42" i="3"/>
  <c r="BF42" i="3"/>
  <c r="BA42" i="3"/>
  <c r="AW42" i="3"/>
  <c r="AR42" i="3"/>
  <c r="AX25" i="3"/>
  <c r="AY25" i="3" s="1"/>
  <c r="AZ25" i="3" s="1"/>
  <c r="BA25" i="3" s="1"/>
  <c r="BB25" i="3" s="1"/>
  <c r="BC25" i="3" s="1"/>
  <c r="BD25" i="3" s="1"/>
  <c r="BE42" i="3"/>
  <c r="AU42" i="3"/>
  <c r="AQ42" i="3"/>
  <c r="BH42" i="3"/>
  <c r="BD42" i="3"/>
  <c r="AT42" i="3"/>
  <c r="AV42" i="3"/>
  <c r="C65" i="6"/>
  <c r="AR28" i="2"/>
  <c r="N39" i="2"/>
  <c r="O35" i="2"/>
  <c r="P35" i="2" s="1"/>
  <c r="Q35" i="2" s="1"/>
  <c r="M29" i="2"/>
  <c r="N29" i="2" s="1"/>
  <c r="O29" i="2" s="1"/>
  <c r="P29" i="2" s="1"/>
  <c r="Q29" i="2" s="1"/>
  <c r="R29" i="2" s="1"/>
  <c r="S29" i="2" s="1"/>
  <c r="T29" i="2" s="1"/>
  <c r="U29" i="2" s="1"/>
  <c r="V29" i="2" s="1"/>
  <c r="W29" i="2" s="1"/>
  <c r="X29" i="2" s="1"/>
  <c r="Y29" i="2" s="1"/>
  <c r="Z29" i="2" s="1"/>
  <c r="AA29" i="2" s="1"/>
  <c r="AB29" i="2" s="1"/>
  <c r="AC29" i="2" s="1"/>
  <c r="AD29" i="2" s="1"/>
  <c r="AE29" i="2" s="1"/>
  <c r="AF29" i="2" s="1"/>
  <c r="AG29" i="2" s="1"/>
  <c r="AH29" i="2" s="1"/>
  <c r="AI29" i="2" s="1"/>
  <c r="AJ29" i="2" s="1"/>
  <c r="AK29" i="2" s="1"/>
  <c r="AL29" i="2" s="1"/>
  <c r="AM29" i="2" s="1"/>
  <c r="AN29" i="2" s="1"/>
  <c r="AO29" i="2" s="1"/>
  <c r="AP29" i="2" s="1"/>
  <c r="AQ29" i="2" s="1"/>
  <c r="AR29" i="2" s="1"/>
  <c r="AS29" i="2" s="1"/>
  <c r="AT29" i="2" s="1"/>
  <c r="AU29" i="2" s="1"/>
  <c r="AV29" i="2" s="1"/>
  <c r="AW29" i="2" s="1"/>
  <c r="AX29" i="2" s="1"/>
  <c r="AY29" i="2" s="1"/>
  <c r="AZ29" i="2" s="1"/>
  <c r="N26" i="2"/>
  <c r="O26" i="2" s="1"/>
  <c r="P26" i="2" s="1"/>
  <c r="Q26" i="2" s="1"/>
  <c r="R26" i="2" s="1"/>
  <c r="S26" i="2" s="1"/>
  <c r="T26" i="2" s="1"/>
  <c r="U26" i="2" s="1"/>
  <c r="V26" i="2" s="1"/>
  <c r="W26" i="2" s="1"/>
  <c r="X26" i="2" s="1"/>
  <c r="Y26" i="2" s="1"/>
  <c r="Z26" i="2" s="1"/>
  <c r="AA26" i="2" s="1"/>
  <c r="AB26" i="2" s="1"/>
  <c r="AC26" i="2" s="1"/>
  <c r="AD26" i="2" s="1"/>
  <c r="AE26" i="2" s="1"/>
  <c r="AF26" i="2" s="1"/>
  <c r="AG26" i="2" s="1"/>
  <c r="AH26" i="2" s="1"/>
  <c r="AI26" i="2" s="1"/>
  <c r="AJ26" i="2" s="1"/>
  <c r="AK26" i="2" s="1"/>
  <c r="AL26" i="2" s="1"/>
  <c r="AM26" i="2" s="1"/>
  <c r="AN26" i="2" s="1"/>
  <c r="AO26" i="2" s="1"/>
  <c r="AP26" i="2" s="1"/>
  <c r="AQ26" i="2" s="1"/>
  <c r="AR26" i="2" s="1"/>
  <c r="AS26" i="2" s="1"/>
  <c r="AT26" i="2" s="1"/>
  <c r="AU26" i="2" s="1"/>
  <c r="AV26" i="2" s="1"/>
  <c r="AW26" i="2" s="1"/>
  <c r="AX26" i="2" s="1"/>
  <c r="AY26" i="2" s="1"/>
  <c r="AZ26" i="2" s="1"/>
  <c r="M32" i="2"/>
  <c r="N32" i="2" s="1"/>
  <c r="O32" i="2" s="1"/>
  <c r="P32" i="2" s="1"/>
  <c r="Q32" i="2" s="1"/>
  <c r="R32" i="2" s="1"/>
  <c r="S32" i="2" s="1"/>
  <c r="T32" i="2" s="1"/>
  <c r="U32" i="2" s="1"/>
  <c r="V32" i="2" s="1"/>
  <c r="W32" i="2" s="1"/>
  <c r="X32" i="2" s="1"/>
  <c r="Y32" i="2" s="1"/>
  <c r="Z32" i="2" s="1"/>
  <c r="AA32" i="2" s="1"/>
  <c r="AB32" i="2" s="1"/>
  <c r="AC32" i="2" s="1"/>
  <c r="AD32" i="2" s="1"/>
  <c r="AE32" i="2" s="1"/>
  <c r="AF32" i="2" s="1"/>
  <c r="AG32" i="2" s="1"/>
  <c r="AH32" i="2" s="1"/>
  <c r="AI32" i="2" s="1"/>
  <c r="AJ32" i="2" s="1"/>
  <c r="AK32" i="2" s="1"/>
  <c r="AL32" i="2" s="1"/>
  <c r="AM32" i="2" s="1"/>
  <c r="AN32" i="2" s="1"/>
  <c r="AO32" i="2" s="1"/>
  <c r="AP32" i="2" s="1"/>
  <c r="AQ32" i="2" s="1"/>
  <c r="AR32" i="2" s="1"/>
  <c r="AS32" i="2" s="1"/>
  <c r="AT32" i="2" s="1"/>
  <c r="AU32" i="2" s="1"/>
  <c r="AV32" i="2" s="1"/>
  <c r="AW32" i="2" s="1"/>
  <c r="AX32" i="2" s="1"/>
  <c r="AY32" i="2" s="1"/>
  <c r="AZ32" i="2" s="1"/>
  <c r="AT28" i="2"/>
  <c r="AS28" i="2"/>
  <c r="O38" i="2"/>
  <c r="E16" i="6"/>
  <c r="E65" i="6" s="1"/>
  <c r="I15" i="6"/>
  <c r="I57" i="6" s="1"/>
  <c r="C14" i="6"/>
  <c r="C63" i="6" s="1"/>
  <c r="E15" i="6"/>
  <c r="F57" i="6"/>
  <c r="F56" i="6"/>
  <c r="F58" i="6"/>
  <c r="I16" i="6"/>
  <c r="I14" i="6"/>
  <c r="E14" i="6"/>
  <c r="E63" i="6" s="1"/>
  <c r="C15" i="6"/>
  <c r="C64" i="6" s="1"/>
  <c r="H16" i="6"/>
  <c r="H65" i="6" s="1"/>
  <c r="I65" i="6" s="1"/>
  <c r="J65" i="6" s="1"/>
  <c r="K65" i="6" s="1"/>
  <c r="D16" i="6"/>
  <c r="D65" i="6" s="1"/>
  <c r="H15" i="6"/>
  <c r="H64" i="6" s="1"/>
  <c r="I64" i="6" s="1"/>
  <c r="J64" i="6" s="1"/>
  <c r="K64" i="6" s="1"/>
  <c r="D15" i="6"/>
  <c r="D64" i="6" s="1"/>
  <c r="H14" i="6"/>
  <c r="H63" i="6" s="1"/>
  <c r="I63" i="6" s="1"/>
  <c r="J63" i="6" s="1"/>
  <c r="K63" i="6" s="1"/>
  <c r="D14" i="6"/>
  <c r="D63" i="6" s="1"/>
  <c r="K16" i="6"/>
  <c r="G16" i="6"/>
  <c r="G65" i="6" s="1"/>
  <c r="K15" i="6"/>
  <c r="G15" i="6"/>
  <c r="G64" i="6" s="1"/>
  <c r="K14" i="6"/>
  <c r="G14" i="6"/>
  <c r="G63" i="6" s="1"/>
  <c r="J16" i="6"/>
  <c r="J15" i="6"/>
  <c r="J14" i="6"/>
  <c r="AR55" i="4"/>
  <c r="AS55" i="4"/>
  <c r="AT55" i="4"/>
  <c r="AU55" i="4"/>
  <c r="AV55" i="4" s="1"/>
  <c r="AW55" i="4" s="1"/>
  <c r="AX55" i="4" s="1"/>
  <c r="AY55" i="4" s="1"/>
  <c r="AZ55" i="4" s="1"/>
  <c r="AQ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M55" i="4"/>
  <c r="D55" i="4"/>
  <c r="E55" i="4" s="1"/>
  <c r="F55" i="4" s="1"/>
  <c r="G55" i="4" s="1"/>
  <c r="H55" i="4" s="1"/>
  <c r="I55" i="4" s="1"/>
  <c r="J55" i="4" s="1"/>
  <c r="K55" i="4" s="1"/>
  <c r="L55" i="4" s="1"/>
  <c r="C55" i="4"/>
  <c r="B55" i="4"/>
  <c r="AP51" i="4"/>
  <c r="AQ51" i="4" s="1"/>
  <c r="AR51" i="4" s="1"/>
  <c r="AS51" i="4" s="1"/>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M51" i="4"/>
  <c r="B51" i="4"/>
  <c r="C51" i="4" s="1"/>
  <c r="D51" i="4" s="1"/>
  <c r="E51" i="4" s="1"/>
  <c r="F51" i="4" s="1"/>
  <c r="G51" i="4" s="1"/>
  <c r="H51" i="4" s="1"/>
  <c r="I51" i="4" s="1"/>
  <c r="J51" i="4" s="1"/>
  <c r="K51" i="4" s="1"/>
  <c r="L51" i="4" s="1"/>
  <c r="AR47" i="4"/>
  <c r="AS47" i="4" s="1"/>
  <c r="AT47" i="4" s="1"/>
  <c r="AU47" i="4" s="1"/>
  <c r="AV47" i="4" s="1"/>
  <c r="AW47" i="4" s="1"/>
  <c r="AX47" i="4" s="1"/>
  <c r="AY47" i="4" s="1"/>
  <c r="AZ47" i="4" s="1"/>
  <c r="AP47" i="4"/>
  <c r="AQ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M47" i="4"/>
  <c r="C47" i="4"/>
  <c r="D47" i="4" s="1"/>
  <c r="E47" i="4" s="1"/>
  <c r="F47" i="4" s="1"/>
  <c r="G47" i="4" s="1"/>
  <c r="H47" i="4" s="1"/>
  <c r="I47" i="4" s="1"/>
  <c r="J47" i="4" s="1"/>
  <c r="K47" i="4" s="1"/>
  <c r="L47" i="4" s="1"/>
  <c r="B47" i="4"/>
  <c r="AP43" i="4"/>
  <c r="AQ43" i="4" s="1"/>
  <c r="AR43" i="4" s="1"/>
  <c r="AS43" i="4" s="1"/>
  <c r="AT43" i="4" s="1"/>
  <c r="AU43" i="4" s="1"/>
  <c r="AV43" i="4" s="1"/>
  <c r="AW43" i="4" s="1"/>
  <c r="AX43" i="4" s="1"/>
  <c r="AY43" i="4" s="1"/>
  <c r="AZ43" i="4" s="1"/>
  <c r="M43" i="4"/>
  <c r="B43" i="4"/>
  <c r="C43" i="4" s="1"/>
  <c r="D43" i="4" s="1"/>
  <c r="E43" i="4" s="1"/>
  <c r="F43" i="4" s="1"/>
  <c r="G43" i="4" s="1"/>
  <c r="H43" i="4" s="1"/>
  <c r="I43" i="4" s="1"/>
  <c r="J43" i="4" s="1"/>
  <c r="K43" i="4" s="1"/>
  <c r="L43" i="4" s="1"/>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s="1"/>
  <c r="AR39" i="4" s="1"/>
  <c r="AS39" i="4" s="1"/>
  <c r="AT39" i="4" s="1"/>
  <c r="AU39" i="4" s="1"/>
  <c r="AV39" i="4" s="1"/>
  <c r="AW39" i="4" s="1"/>
  <c r="AX39" i="4" s="1"/>
  <c r="AY39" i="4" s="1"/>
  <c r="AZ39" i="4" s="1"/>
  <c r="M39" i="4"/>
  <c r="B39" i="4"/>
  <c r="C39" i="4" s="1"/>
  <c r="D39" i="4" s="1"/>
  <c r="E39" i="4" s="1"/>
  <c r="F39" i="4" s="1"/>
  <c r="G39" i="4" s="1"/>
  <c r="H39" i="4" s="1"/>
  <c r="I39" i="4" s="1"/>
  <c r="J39" i="4" s="1"/>
  <c r="K39" i="4" s="1"/>
  <c r="L39" i="4" s="1"/>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s="1"/>
  <c r="AR28" i="4" s="1"/>
  <c r="AS28" i="4" s="1"/>
  <c r="AT28" i="4" s="1"/>
  <c r="AU28" i="4" s="1"/>
  <c r="AV28" i="4" s="1"/>
  <c r="AW28" i="4" s="1"/>
  <c r="AX28" i="4" s="1"/>
  <c r="AY28" i="4" s="1"/>
  <c r="AZ28" i="4" s="1"/>
  <c r="M28" i="4"/>
  <c r="B28" i="4"/>
  <c r="C28" i="4" s="1"/>
  <c r="D28" i="4" s="1"/>
  <c r="E28" i="4" s="1"/>
  <c r="F28" i="4" s="1"/>
  <c r="G28" i="4" s="1"/>
  <c r="H28" i="4" s="1"/>
  <c r="I28" i="4" s="1"/>
  <c r="J28" i="4" s="1"/>
  <c r="K28" i="4" s="1"/>
  <c r="L28" i="4" s="1"/>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s="1"/>
  <c r="AR19" i="4" s="1"/>
  <c r="AS19" i="4" s="1"/>
  <c r="AT19" i="4" s="1"/>
  <c r="AU19" i="4" s="1"/>
  <c r="AV19" i="4" s="1"/>
  <c r="AW19" i="4" s="1"/>
  <c r="AX19" i="4" s="1"/>
  <c r="AY19" i="4" s="1"/>
  <c r="AZ19" i="4" s="1"/>
  <c r="M19" i="4"/>
  <c r="B19" i="4"/>
  <c r="C19" i="4" s="1"/>
  <c r="D19" i="4" s="1"/>
  <c r="E19" i="4" s="1"/>
  <c r="F19" i="4" s="1"/>
  <c r="G19" i="4" s="1"/>
  <c r="H19" i="4" s="1"/>
  <c r="I19" i="4" s="1"/>
  <c r="J19" i="4" s="1"/>
  <c r="K19" i="4" s="1"/>
  <c r="L19" i="4" s="1"/>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s="1"/>
  <c r="AR15" i="4" s="1"/>
  <c r="AS15" i="4" s="1"/>
  <c r="AT15" i="4" s="1"/>
  <c r="AU15" i="4" s="1"/>
  <c r="AV15" i="4" s="1"/>
  <c r="AW15" i="4" s="1"/>
  <c r="AX15" i="4" s="1"/>
  <c r="AY15" i="4" s="1"/>
  <c r="AZ15" i="4" s="1"/>
  <c r="M15"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s="1"/>
  <c r="AR7" i="4" s="1"/>
  <c r="AS7" i="4" s="1"/>
  <c r="AT7" i="4" s="1"/>
  <c r="AU7" i="4" s="1"/>
  <c r="AV7" i="4" s="1"/>
  <c r="AW7" i="4" s="1"/>
  <c r="AX7" i="4" s="1"/>
  <c r="AY7" i="4" s="1"/>
  <c r="AZ7" i="4" s="1"/>
  <c r="M7"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s="1"/>
  <c r="AR11" i="4" s="1"/>
  <c r="AS11" i="4" s="1"/>
  <c r="AT11" i="4" s="1"/>
  <c r="AU11" i="4" s="1"/>
  <c r="AV11" i="4" s="1"/>
  <c r="AW11" i="4" s="1"/>
  <c r="AX11" i="4" s="1"/>
  <c r="AY11" i="4" s="1"/>
  <c r="AZ11" i="4" s="1"/>
  <c r="M11" i="4"/>
  <c r="B15" i="4"/>
  <c r="C15" i="4" s="1"/>
  <c r="D15" i="4" s="1"/>
  <c r="E15" i="4" s="1"/>
  <c r="F15" i="4" s="1"/>
  <c r="G15" i="4" s="1"/>
  <c r="H15" i="4" s="1"/>
  <c r="I15" i="4" s="1"/>
  <c r="J15" i="4" s="1"/>
  <c r="K15" i="4" s="1"/>
  <c r="L15" i="4" s="1"/>
  <c r="B11" i="4"/>
  <c r="C11" i="4" s="1"/>
  <c r="D11" i="4" s="1"/>
  <c r="E11" i="4" s="1"/>
  <c r="F11" i="4" s="1"/>
  <c r="G11" i="4" s="1"/>
  <c r="H11" i="4" s="1"/>
  <c r="I11" i="4" s="1"/>
  <c r="J11" i="4" s="1"/>
  <c r="K11" i="4" s="1"/>
  <c r="L11" i="4" s="1"/>
  <c r="B7" i="4"/>
  <c r="C7" i="4" s="1"/>
  <c r="D7" i="4" s="1"/>
  <c r="E7" i="4" s="1"/>
  <c r="F7" i="4" s="1"/>
  <c r="G7" i="4" s="1"/>
  <c r="H7" i="4" s="1"/>
  <c r="I7" i="4" s="1"/>
  <c r="J7" i="4" s="1"/>
  <c r="K7" i="4" s="1"/>
  <c r="L7" i="4" s="1"/>
  <c r="L40" i="3"/>
  <c r="V40" i="3"/>
  <c r="AF40" i="3"/>
  <c r="AP40" i="3"/>
  <c r="AQ40" i="3"/>
  <c r="AR40" i="3" s="1"/>
  <c r="AS40" i="3" s="1"/>
  <c r="AT40" i="3" s="1"/>
  <c r="AU40" i="3" s="1"/>
  <c r="AV40" i="3" s="1"/>
  <c r="AW40" i="3" s="1"/>
  <c r="AX40" i="3" s="1"/>
  <c r="AY40" i="3" s="1"/>
  <c r="AZ40" i="3" s="1"/>
  <c r="B39" i="3"/>
  <c r="AP39" i="3"/>
  <c r="L39" i="3"/>
  <c r="V39" i="3"/>
  <c r="AF39" i="3"/>
  <c r="AL21" i="3"/>
  <c r="AM21" i="3" s="1"/>
  <c r="AN21" i="3" s="1"/>
  <c r="AO21" i="3" s="1"/>
  <c r="AP21" i="3" s="1"/>
  <c r="AQ21" i="3" s="1"/>
  <c r="AR21" i="3" s="1"/>
  <c r="AS21" i="3" s="1"/>
  <c r="AT21" i="3" s="1"/>
  <c r="AL22" i="3"/>
  <c r="AL23" i="3"/>
  <c r="AM23" i="3" s="1"/>
  <c r="AL24" i="3"/>
  <c r="AM24" i="3" s="1"/>
  <c r="AN24" i="3" s="1"/>
  <c r="AO24" i="3" s="1"/>
  <c r="AP24" i="3" s="1"/>
  <c r="AQ24" i="3" s="1"/>
  <c r="AR24" i="3" s="1"/>
  <c r="AS24" i="3" s="1"/>
  <c r="AT24" i="3" s="1"/>
  <c r="AL25" i="3"/>
  <c r="AM25" i="3" s="1"/>
  <c r="AN25" i="3" s="1"/>
  <c r="AO25" i="3" s="1"/>
  <c r="AP25" i="3" s="1"/>
  <c r="AQ25" i="3" s="1"/>
  <c r="AR25" i="3" s="1"/>
  <c r="AS25" i="3" s="1"/>
  <c r="AT25" i="3" s="1"/>
  <c r="AL20" i="3"/>
  <c r="AM20" i="3" s="1"/>
  <c r="AN20" i="3" s="1"/>
  <c r="AO20" i="3" s="1"/>
  <c r="AP20" i="3" s="1"/>
  <c r="AQ20" i="3" s="1"/>
  <c r="AR20" i="3" s="1"/>
  <c r="AS20" i="3" s="1"/>
  <c r="AT20" i="3" s="1"/>
  <c r="AB21" i="3"/>
  <c r="AC21" i="3" s="1"/>
  <c r="AD21" i="3" s="1"/>
  <c r="AE21" i="3" s="1"/>
  <c r="AF21" i="3" s="1"/>
  <c r="AG21" i="3" s="1"/>
  <c r="AH21" i="3" s="1"/>
  <c r="AI21" i="3" s="1"/>
  <c r="AJ21" i="3" s="1"/>
  <c r="AB22" i="3"/>
  <c r="AB23" i="3"/>
  <c r="AC23" i="3" s="1"/>
  <c r="X40" i="3" s="1"/>
  <c r="AB24" i="3"/>
  <c r="AC24" i="3" s="1"/>
  <c r="AD24" i="3" s="1"/>
  <c r="AE24" i="3" s="1"/>
  <c r="AF24" i="3" s="1"/>
  <c r="AG24" i="3" s="1"/>
  <c r="AH24" i="3" s="1"/>
  <c r="AI24" i="3" s="1"/>
  <c r="AJ24" i="3" s="1"/>
  <c r="AB25" i="3"/>
  <c r="AC25" i="3" s="1"/>
  <c r="AD25" i="3" s="1"/>
  <c r="AE25" i="3" s="1"/>
  <c r="AF25" i="3" s="1"/>
  <c r="AG25" i="3" s="1"/>
  <c r="AH25" i="3" s="1"/>
  <c r="AI25" i="3" s="1"/>
  <c r="AJ25" i="3" s="1"/>
  <c r="AC20" i="3"/>
  <c r="AD20" i="3" s="1"/>
  <c r="AE20" i="3" s="1"/>
  <c r="AF20" i="3" s="1"/>
  <c r="AG20" i="3" s="1"/>
  <c r="AH20" i="3" s="1"/>
  <c r="AI20" i="3" s="1"/>
  <c r="AJ20" i="3" s="1"/>
  <c r="AB20" i="3"/>
  <c r="R21" i="3"/>
  <c r="S21" i="3"/>
  <c r="T21" i="3" s="1"/>
  <c r="U21" i="3" s="1"/>
  <c r="V21" i="3" s="1"/>
  <c r="W21" i="3" s="1"/>
  <c r="X21" i="3" s="1"/>
  <c r="Y21" i="3" s="1"/>
  <c r="Z21" i="3" s="1"/>
  <c r="R22" i="3"/>
  <c r="R23" i="3"/>
  <c r="R24" i="3"/>
  <c r="R25" i="3"/>
  <c r="R20" i="3"/>
  <c r="H25" i="3"/>
  <c r="I25" i="3"/>
  <c r="J25" i="3" s="1"/>
  <c r="K25" i="3" s="1"/>
  <c r="L25" i="3" s="1"/>
  <c r="M25" i="3" s="1"/>
  <c r="N25" i="3" s="1"/>
  <c r="O25" i="3" s="1"/>
  <c r="P25" i="3" s="1"/>
  <c r="H21" i="3"/>
  <c r="I21" i="3" s="1"/>
  <c r="J21" i="3" s="1"/>
  <c r="K21" i="3" s="1"/>
  <c r="L21" i="3" s="1"/>
  <c r="M21" i="3" s="1"/>
  <c r="N21" i="3" s="1"/>
  <c r="O21" i="3" s="1"/>
  <c r="P21" i="3" s="1"/>
  <c r="H22" i="3"/>
  <c r="H23" i="3"/>
  <c r="I23" i="3"/>
  <c r="J23" i="3" s="1"/>
  <c r="K23" i="3" s="1"/>
  <c r="L23" i="3" s="1"/>
  <c r="M23" i="3" s="1"/>
  <c r="N23" i="3" s="1"/>
  <c r="O23" i="3" s="1"/>
  <c r="P23" i="3" s="1"/>
  <c r="H24" i="3"/>
  <c r="I24" i="3" s="1"/>
  <c r="J24" i="3" s="1"/>
  <c r="K24" i="3" s="1"/>
  <c r="L24" i="3" s="1"/>
  <c r="M24" i="3" s="1"/>
  <c r="N24" i="3" s="1"/>
  <c r="O24" i="3" s="1"/>
  <c r="P24" i="3" s="1"/>
  <c r="H20" i="3"/>
  <c r="I20" i="3" s="1"/>
  <c r="J20" i="3" s="1"/>
  <c r="K20" i="3" s="1"/>
  <c r="L20" i="3" s="1"/>
  <c r="M20" i="3" s="1"/>
  <c r="N20" i="3" s="1"/>
  <c r="O20" i="3" s="1"/>
  <c r="P20" i="3" s="1"/>
  <c r="G29" i="3"/>
  <c r="G30" i="3" s="1"/>
  <c r="I29" i="3"/>
  <c r="I30" i="3" s="1"/>
  <c r="J29" i="3"/>
  <c r="J30" i="3" s="1"/>
  <c r="K29" i="3"/>
  <c r="K30" i="3" s="1"/>
  <c r="L29" i="3"/>
  <c r="L30" i="3" s="1"/>
  <c r="M29" i="3"/>
  <c r="M30" i="3" s="1"/>
  <c r="N29" i="3"/>
  <c r="N30" i="3" s="1"/>
  <c r="O29" i="3"/>
  <c r="O30" i="3" s="1"/>
  <c r="P29" i="3"/>
  <c r="P30" i="3" s="1"/>
  <c r="H29" i="3"/>
  <c r="H30" i="3" s="1"/>
  <c r="J14" i="3"/>
  <c r="D13" i="3"/>
  <c r="D15" i="3" s="1"/>
  <c r="E13" i="3"/>
  <c r="E15" i="3" s="1"/>
  <c r="F13" i="3"/>
  <c r="G13" i="3"/>
  <c r="G15" i="3" s="1"/>
  <c r="H13" i="3"/>
  <c r="I13" i="3"/>
  <c r="I15" i="3" s="1"/>
  <c r="J12" i="3"/>
  <c r="I22" i="3" l="1"/>
  <c r="C42" i="3"/>
  <c r="C41" i="3"/>
  <c r="S22" i="3"/>
  <c r="M42" i="3"/>
  <c r="M41" i="3"/>
  <c r="AC22" i="3"/>
  <c r="W42" i="3"/>
  <c r="W41" i="3"/>
  <c r="S25" i="3"/>
  <c r="T25" i="3" s="1"/>
  <c r="U25" i="3" s="1"/>
  <c r="V25" i="3" s="1"/>
  <c r="W25" i="3" s="1"/>
  <c r="X25" i="3" s="1"/>
  <c r="Y25" i="3" s="1"/>
  <c r="Z25" i="3" s="1"/>
  <c r="S24" i="3"/>
  <c r="T24" i="3" s="1"/>
  <c r="U24" i="3" s="1"/>
  <c r="V24" i="3" s="1"/>
  <c r="W24" i="3" s="1"/>
  <c r="X24" i="3" s="1"/>
  <c r="Y24" i="3" s="1"/>
  <c r="Z24" i="3" s="1"/>
  <c r="CT21" i="3"/>
  <c r="M40" i="3"/>
  <c r="AM22" i="3"/>
  <c r="AG42" i="3"/>
  <c r="AG41" i="3"/>
  <c r="CB22" i="3"/>
  <c r="BV42" i="3"/>
  <c r="CL22" i="3"/>
  <c r="CF42" i="3"/>
  <c r="BT22" i="3"/>
  <c r="BN42" i="3"/>
  <c r="S20" i="3"/>
  <c r="T20" i="3" s="1"/>
  <c r="U20" i="3" s="1"/>
  <c r="V20" i="3" s="1"/>
  <c r="W20" i="3" s="1"/>
  <c r="X20" i="3" s="1"/>
  <c r="Y20" i="3" s="1"/>
  <c r="Z20" i="3" s="1"/>
  <c r="CT20" i="3"/>
  <c r="E57" i="6"/>
  <c r="E64" i="6"/>
  <c r="O39" i="2"/>
  <c r="P38" i="2"/>
  <c r="O40" i="2"/>
  <c r="P39" i="2"/>
  <c r="R35" i="2"/>
  <c r="Q39" i="2"/>
  <c r="AU28" i="2"/>
  <c r="C56" i="6"/>
  <c r="E58" i="6"/>
  <c r="G56" i="6"/>
  <c r="G58" i="6"/>
  <c r="D57" i="6"/>
  <c r="C57" i="6"/>
  <c r="K58" i="6"/>
  <c r="E56" i="6"/>
  <c r="J57" i="6"/>
  <c r="G57" i="6"/>
  <c r="D56" i="6"/>
  <c r="D58" i="6"/>
  <c r="I56" i="6"/>
  <c r="J56" i="6"/>
  <c r="K56" i="6"/>
  <c r="H57" i="6"/>
  <c r="J58" i="6"/>
  <c r="K57" i="6"/>
  <c r="H56" i="6"/>
  <c r="H58" i="6"/>
  <c r="I58" i="6"/>
  <c r="AV51" i="4"/>
  <c r="AW51" i="4" s="1"/>
  <c r="AX51" i="4" s="1"/>
  <c r="AY51" i="4" s="1"/>
  <c r="AZ51" i="4" s="1"/>
  <c r="AT51" i="4"/>
  <c r="AU51" i="4" s="1"/>
  <c r="S23" i="3"/>
  <c r="W40" i="3"/>
  <c r="K40" i="3"/>
  <c r="G40" i="3"/>
  <c r="C40" i="3"/>
  <c r="AH40" i="3"/>
  <c r="J40" i="3"/>
  <c r="F40" i="3"/>
  <c r="AG40" i="3"/>
  <c r="I40" i="3"/>
  <c r="E40" i="3"/>
  <c r="H40" i="3"/>
  <c r="D40" i="3"/>
  <c r="AN23" i="3"/>
  <c r="AH39" i="3"/>
  <c r="AD23" i="3"/>
  <c r="X39" i="3"/>
  <c r="W39" i="3"/>
  <c r="K39" i="3"/>
  <c r="G39" i="3"/>
  <c r="C39" i="3"/>
  <c r="J39" i="3"/>
  <c r="F39" i="3"/>
  <c r="AG39" i="3"/>
  <c r="M39" i="3"/>
  <c r="I39" i="3"/>
  <c r="E39" i="3"/>
  <c r="H39" i="3"/>
  <c r="D39" i="3"/>
  <c r="F15" i="3"/>
  <c r="J15" i="3"/>
  <c r="J13" i="3"/>
  <c r="J16" i="3" l="1"/>
  <c r="CC22" i="3"/>
  <c r="BW49" i="3"/>
  <c r="BW42" i="3"/>
  <c r="CM22" i="3"/>
  <c r="CG42" i="3"/>
  <c r="CG49" i="3"/>
  <c r="AN22" i="3"/>
  <c r="AH48" i="3"/>
  <c r="AH42" i="3"/>
  <c r="AH49" i="3"/>
  <c r="AH41" i="3"/>
  <c r="CT24" i="3"/>
  <c r="AD22" i="3"/>
  <c r="X42" i="3"/>
  <c r="X49" i="3"/>
  <c r="X48" i="3"/>
  <c r="X41" i="3"/>
  <c r="BU22" i="3"/>
  <c r="BO49" i="3"/>
  <c r="BO42" i="3"/>
  <c r="CT25" i="3"/>
  <c r="T22" i="3"/>
  <c r="N48" i="3"/>
  <c r="N42" i="3"/>
  <c r="N49" i="3"/>
  <c r="N41" i="3"/>
  <c r="J22" i="3"/>
  <c r="D42" i="3"/>
  <c r="D48" i="3"/>
  <c r="D49" i="3"/>
  <c r="D41" i="3"/>
  <c r="Q38" i="2"/>
  <c r="P40" i="2"/>
  <c r="R39" i="2"/>
  <c r="S35" i="2"/>
  <c r="AV28" i="2"/>
  <c r="Y40" i="3"/>
  <c r="T23" i="3"/>
  <c r="N47" i="3"/>
  <c r="N40" i="3"/>
  <c r="AI47" i="3"/>
  <c r="AI40" i="3"/>
  <c r="N39" i="3"/>
  <c r="AO23" i="3"/>
  <c r="AI39" i="3"/>
  <c r="AE23" i="3"/>
  <c r="Y39" i="3"/>
  <c r="BV22" i="3" l="1"/>
  <c r="BP42" i="3"/>
  <c r="BP49" i="3"/>
  <c r="AE22" i="3"/>
  <c r="Y42" i="3"/>
  <c r="Y49" i="3"/>
  <c r="Y41" i="3"/>
  <c r="Y48" i="3"/>
  <c r="CD22" i="3"/>
  <c r="BX42" i="3"/>
  <c r="BX49" i="3"/>
  <c r="K22" i="3"/>
  <c r="E42" i="3"/>
  <c r="E49" i="3"/>
  <c r="E41" i="3"/>
  <c r="E48" i="3"/>
  <c r="CN22" i="3"/>
  <c r="CH49" i="3"/>
  <c r="CH42" i="3"/>
  <c r="BJ49" i="3"/>
  <c r="CD49" i="3"/>
  <c r="AZ49" i="3"/>
  <c r="AP48" i="3"/>
  <c r="AQ48" i="3" s="1"/>
  <c r="AR48" i="3" s="1"/>
  <c r="AS48" i="3" s="1"/>
  <c r="AT48" i="3" s="1"/>
  <c r="AU48" i="3" s="1"/>
  <c r="AV48" i="3" s="1"/>
  <c r="AW48" i="3" s="1"/>
  <c r="AX48" i="3" s="1"/>
  <c r="AY48" i="3" s="1"/>
  <c r="AZ48" i="3" s="1"/>
  <c r="B48" i="3"/>
  <c r="V48" i="3"/>
  <c r="B47" i="3"/>
  <c r="B49" i="3"/>
  <c r="V49" i="3"/>
  <c r="CN49" i="3"/>
  <c r="BT49" i="3"/>
  <c r="L48" i="3"/>
  <c r="AF48" i="3"/>
  <c r="L49" i="3"/>
  <c r="AF49" i="3"/>
  <c r="BE49" i="3"/>
  <c r="BI49" i="3"/>
  <c r="AU49" i="3"/>
  <c r="AY49" i="3"/>
  <c r="AP49" i="3"/>
  <c r="AQ49" i="3"/>
  <c r="BU49" i="3"/>
  <c r="BK49" i="3"/>
  <c r="BB49" i="3"/>
  <c r="BL49" i="3"/>
  <c r="BA49" i="3"/>
  <c r="AR49" i="3"/>
  <c r="AX49" i="3"/>
  <c r="BH49" i="3"/>
  <c r="AW49" i="3"/>
  <c r="BF49" i="3"/>
  <c r="BC49" i="3"/>
  <c r="AV49" i="3"/>
  <c r="CE49" i="3"/>
  <c r="AT49" i="3"/>
  <c r="BD49" i="3"/>
  <c r="AS49" i="3"/>
  <c r="BG49" i="3"/>
  <c r="BM49" i="3"/>
  <c r="C48" i="3"/>
  <c r="M49" i="3"/>
  <c r="W48" i="3"/>
  <c r="AG49" i="3"/>
  <c r="BV49" i="3"/>
  <c r="CF49" i="3"/>
  <c r="C49" i="3"/>
  <c r="M48" i="3"/>
  <c r="W49" i="3"/>
  <c r="AG48" i="3"/>
  <c r="BN49" i="3"/>
  <c r="U22" i="3"/>
  <c r="O48" i="3"/>
  <c r="O42" i="3"/>
  <c r="O49" i="3"/>
  <c r="O41" i="3"/>
  <c r="AO22" i="3"/>
  <c r="AI42" i="3"/>
  <c r="AI48" i="3"/>
  <c r="AI49" i="3"/>
  <c r="AI41" i="3"/>
  <c r="R38" i="2"/>
  <c r="Q40" i="2"/>
  <c r="T35" i="2"/>
  <c r="S39" i="2"/>
  <c r="AW28" i="2"/>
  <c r="Z47" i="3"/>
  <c r="Z40" i="3"/>
  <c r="U23" i="3"/>
  <c r="O47" i="3"/>
  <c r="O40" i="3"/>
  <c r="O39" i="3"/>
  <c r="AP47" i="3"/>
  <c r="AQ47" i="3" s="1"/>
  <c r="AR47" i="3" s="1"/>
  <c r="AS47" i="3" s="1"/>
  <c r="AT47" i="3" s="1"/>
  <c r="AU47" i="3" s="1"/>
  <c r="AV47" i="3" s="1"/>
  <c r="AW47" i="3" s="1"/>
  <c r="AX47" i="3" s="1"/>
  <c r="AY47" i="3" s="1"/>
  <c r="AZ47" i="3" s="1"/>
  <c r="V47" i="3"/>
  <c r="AF47" i="3"/>
  <c r="L47" i="3"/>
  <c r="AH47" i="3"/>
  <c r="X47" i="3"/>
  <c r="AG47" i="3"/>
  <c r="F47" i="3"/>
  <c r="E47" i="3"/>
  <c r="J47" i="3"/>
  <c r="C47" i="3"/>
  <c r="G47" i="3"/>
  <c r="K47" i="3"/>
  <c r="D47" i="3"/>
  <c r="I47" i="3"/>
  <c r="W47" i="3"/>
  <c r="H47" i="3"/>
  <c r="M47" i="3"/>
  <c r="AJ40" i="3"/>
  <c r="AJ47" i="3"/>
  <c r="Y47" i="3"/>
  <c r="AF23" i="3"/>
  <c r="Z39" i="3"/>
  <c r="AP23" i="3"/>
  <c r="AJ39" i="3"/>
  <c r="AP22" i="3" l="1"/>
  <c r="AJ49" i="3"/>
  <c r="AJ42" i="3"/>
  <c r="AJ48" i="3"/>
  <c r="AJ41" i="3"/>
  <c r="L22" i="3"/>
  <c r="F48" i="3"/>
  <c r="F42" i="3"/>
  <c r="F49" i="3"/>
  <c r="F41" i="3"/>
  <c r="AF22" i="3"/>
  <c r="Z48" i="3"/>
  <c r="Z42" i="3"/>
  <c r="Z49" i="3"/>
  <c r="Z41" i="3"/>
  <c r="V22" i="3"/>
  <c r="P42" i="3"/>
  <c r="P49" i="3"/>
  <c r="P48" i="3"/>
  <c r="P41" i="3"/>
  <c r="CO22" i="3"/>
  <c r="CI49" i="3"/>
  <c r="CI42" i="3"/>
  <c r="CE22" i="3"/>
  <c r="BY42" i="3"/>
  <c r="BY49" i="3"/>
  <c r="BW22" i="3"/>
  <c r="BQ42" i="3"/>
  <c r="BQ49" i="3"/>
  <c r="S38" i="2"/>
  <c r="R40" i="2"/>
  <c r="U35" i="2"/>
  <c r="T39" i="2"/>
  <c r="AX28" i="2"/>
  <c r="V23" i="3"/>
  <c r="P40" i="3"/>
  <c r="P47" i="3"/>
  <c r="P39" i="3"/>
  <c r="AK40" i="3"/>
  <c r="AK47" i="3"/>
  <c r="AA47" i="3"/>
  <c r="AA40" i="3"/>
  <c r="AQ23" i="3"/>
  <c r="AK39" i="3"/>
  <c r="AG23" i="3"/>
  <c r="AA39" i="3"/>
  <c r="AG22" i="3" l="1"/>
  <c r="AA48" i="3"/>
  <c r="AA42" i="3"/>
  <c r="AA49" i="3"/>
  <c r="AA41" i="3"/>
  <c r="M22" i="3"/>
  <c r="G48" i="3"/>
  <c r="G42" i="3"/>
  <c r="G49" i="3"/>
  <c r="G41" i="3"/>
  <c r="W22" i="3"/>
  <c r="Q42" i="3"/>
  <c r="Q49" i="3"/>
  <c r="Q41" i="3"/>
  <c r="Q48" i="3"/>
  <c r="CF22" i="3"/>
  <c r="BZ49" i="3"/>
  <c r="BZ42" i="3"/>
  <c r="BX22" i="3"/>
  <c r="BR49" i="3"/>
  <c r="BR42" i="3"/>
  <c r="CP22" i="3"/>
  <c r="CJ49" i="3"/>
  <c r="CJ42" i="3"/>
  <c r="AQ22" i="3"/>
  <c r="AK49" i="3"/>
  <c r="AK41" i="3"/>
  <c r="AK42" i="3"/>
  <c r="AK48" i="3"/>
  <c r="T38" i="2"/>
  <c r="S40" i="2"/>
  <c r="V35" i="2"/>
  <c r="U39" i="2"/>
  <c r="AZ28" i="2"/>
  <c r="AY28" i="2"/>
  <c r="AB40" i="3"/>
  <c r="AB47" i="3"/>
  <c r="AL47" i="3"/>
  <c r="AL40" i="3"/>
  <c r="W23" i="3"/>
  <c r="Q40" i="3"/>
  <c r="Q47" i="3"/>
  <c r="Q39" i="3"/>
  <c r="AR23" i="3"/>
  <c r="AL39" i="3"/>
  <c r="AH23" i="3"/>
  <c r="AB39" i="3"/>
  <c r="CQ22" i="3" l="1"/>
  <c r="CK42" i="3"/>
  <c r="CK49" i="3"/>
  <c r="AR22" i="3"/>
  <c r="AL42" i="3"/>
  <c r="AL48" i="3"/>
  <c r="AL49" i="3"/>
  <c r="AL41" i="3"/>
  <c r="N22" i="3"/>
  <c r="H49" i="3"/>
  <c r="H42" i="3"/>
  <c r="H48" i="3"/>
  <c r="H41" i="3"/>
  <c r="BS49" i="3"/>
  <c r="BS42" i="3"/>
  <c r="X22" i="3"/>
  <c r="R48" i="3"/>
  <c r="R42" i="3"/>
  <c r="R49" i="3"/>
  <c r="R41" i="3"/>
  <c r="CG22" i="3"/>
  <c r="CA49" i="3"/>
  <c r="CA42" i="3"/>
  <c r="AH22" i="3"/>
  <c r="AB49" i="3"/>
  <c r="AB48" i="3"/>
  <c r="AB42" i="3"/>
  <c r="AB41" i="3"/>
  <c r="U38" i="2"/>
  <c r="T40" i="2"/>
  <c r="W35" i="2"/>
  <c r="V39" i="2"/>
  <c r="AC40" i="3"/>
  <c r="AC47" i="3"/>
  <c r="AM47" i="3"/>
  <c r="AM40" i="3"/>
  <c r="X23" i="3"/>
  <c r="R47" i="3"/>
  <c r="R40" i="3"/>
  <c r="R39" i="3"/>
  <c r="AI23" i="3"/>
  <c r="AC39" i="3"/>
  <c r="AS23" i="3"/>
  <c r="AM39" i="3"/>
  <c r="CH22" i="3" l="1"/>
  <c r="CB49" i="3"/>
  <c r="CB42" i="3"/>
  <c r="Y22" i="3"/>
  <c r="S48" i="3"/>
  <c r="S42" i="3"/>
  <c r="S49" i="3"/>
  <c r="S41" i="3"/>
  <c r="O22" i="3"/>
  <c r="I42" i="3"/>
  <c r="I49" i="3"/>
  <c r="I41" i="3"/>
  <c r="I48" i="3"/>
  <c r="AI22" i="3"/>
  <c r="AC42" i="3"/>
  <c r="AC49" i="3"/>
  <c r="AC41" i="3"/>
  <c r="AC48" i="3"/>
  <c r="AS22" i="3"/>
  <c r="AM42" i="3"/>
  <c r="AM48" i="3"/>
  <c r="AM49" i="3"/>
  <c r="AM41" i="3"/>
  <c r="CR22" i="3"/>
  <c r="CL49" i="3"/>
  <c r="CL42" i="3"/>
  <c r="V38" i="2"/>
  <c r="U40" i="2"/>
  <c r="X35" i="2"/>
  <c r="W39" i="2"/>
  <c r="AN40" i="3"/>
  <c r="AN47" i="3"/>
  <c r="AD47" i="3"/>
  <c r="AD40" i="3"/>
  <c r="Y23" i="3"/>
  <c r="S47" i="3"/>
  <c r="S40" i="3"/>
  <c r="S39" i="3"/>
  <c r="AT23" i="3"/>
  <c r="AN39" i="3"/>
  <c r="AJ23" i="3"/>
  <c r="AD39" i="3"/>
  <c r="Z22" i="3" l="1"/>
  <c r="T48" i="3"/>
  <c r="T42" i="3"/>
  <c r="T49" i="3"/>
  <c r="T41" i="3"/>
  <c r="AJ22" i="3"/>
  <c r="AD48" i="3"/>
  <c r="AD42" i="3"/>
  <c r="AD49" i="3"/>
  <c r="AD41" i="3"/>
  <c r="P22" i="3"/>
  <c r="J48" i="3"/>
  <c r="J42" i="3"/>
  <c r="J49" i="3"/>
  <c r="J41" i="3"/>
  <c r="AT22" i="3"/>
  <c r="AN49" i="3"/>
  <c r="AN42" i="3"/>
  <c r="AN48" i="3"/>
  <c r="AN41" i="3"/>
  <c r="CM49" i="3"/>
  <c r="CM42" i="3"/>
  <c r="CC42" i="3"/>
  <c r="CC49" i="3"/>
  <c r="W38" i="2"/>
  <c r="V40" i="2"/>
  <c r="Y35" i="2"/>
  <c r="X39" i="2"/>
  <c r="AE47" i="3"/>
  <c r="AE40" i="3"/>
  <c r="AO40" i="3"/>
  <c r="AO47" i="3"/>
  <c r="Z23" i="3"/>
  <c r="CT23" i="3" s="1"/>
  <c r="T40" i="3"/>
  <c r="T47" i="3"/>
  <c r="T39" i="3"/>
  <c r="AE39" i="3"/>
  <c r="AO39" i="3"/>
  <c r="K48" i="3" l="1"/>
  <c r="K42" i="3"/>
  <c r="K49" i="3"/>
  <c r="K41" i="3"/>
  <c r="U42" i="3"/>
  <c r="U49" i="3"/>
  <c r="U41" i="3"/>
  <c r="U48" i="3"/>
  <c r="AE48" i="3"/>
  <c r="AE42" i="3"/>
  <c r="AE49" i="3"/>
  <c r="AE41" i="3"/>
  <c r="AO49" i="3"/>
  <c r="AO41" i="3"/>
  <c r="AO42" i="3"/>
  <c r="AO48" i="3"/>
  <c r="BA48" i="3" s="1"/>
  <c r="X38" i="2"/>
  <c r="W40" i="2"/>
  <c r="Z35" i="2"/>
  <c r="Y39" i="2"/>
  <c r="U40" i="3"/>
  <c r="U47" i="3"/>
  <c r="U39" i="3"/>
  <c r="Y38" i="2" l="1"/>
  <c r="X40" i="2"/>
  <c r="AA35" i="2"/>
  <c r="AA39" i="2" s="1"/>
  <c r="Z39" i="2"/>
  <c r="Z38" i="2" l="1"/>
  <c r="Y40" i="2"/>
  <c r="AB35" i="2"/>
  <c r="AA38" i="2" l="1"/>
  <c r="Z40" i="2"/>
  <c r="AC35" i="2"/>
  <c r="AB39" i="2"/>
  <c r="AB38" i="2" l="1"/>
  <c r="AA40" i="2"/>
  <c r="AD35" i="2"/>
  <c r="AC39" i="2"/>
  <c r="AC38" i="2" l="1"/>
  <c r="AB40" i="2"/>
  <c r="AD39" i="2"/>
  <c r="AE35" i="2"/>
  <c r="AD38" i="2" l="1"/>
  <c r="AC40" i="2"/>
  <c r="AF35" i="2"/>
  <c r="AE39" i="2"/>
  <c r="AE38" i="2" l="1"/>
  <c r="AD40" i="2"/>
  <c r="AG35" i="2"/>
  <c r="AF39" i="2"/>
  <c r="AF38" i="2" l="1"/>
  <c r="AE40" i="2"/>
  <c r="AH35" i="2"/>
  <c r="AG39" i="2"/>
  <c r="AG38" i="2" l="1"/>
  <c r="AF40" i="2"/>
  <c r="AI35" i="2"/>
  <c r="AH39" i="2"/>
  <c r="AH38" i="2" l="1"/>
  <c r="AG40" i="2"/>
  <c r="AJ35" i="2"/>
  <c r="AI39" i="2"/>
  <c r="AI38" i="2" l="1"/>
  <c r="AH40" i="2"/>
  <c r="AK35" i="2"/>
  <c r="AJ39" i="2"/>
  <c r="AJ38" i="2" l="1"/>
  <c r="AI40" i="2"/>
  <c r="AL35" i="2"/>
  <c r="AK39" i="2"/>
  <c r="AK38" i="2" l="1"/>
  <c r="AJ40" i="2"/>
  <c r="AM35" i="2"/>
  <c r="AL39" i="2"/>
  <c r="AL38" i="2" l="1"/>
  <c r="AK40" i="2"/>
  <c r="AN35" i="2"/>
  <c r="AM39" i="2"/>
  <c r="AM38" i="2" l="1"/>
  <c r="AL40" i="2"/>
  <c r="AO35" i="2"/>
  <c r="AN39" i="2"/>
  <c r="AN38" i="2" l="1"/>
  <c r="AM40" i="2"/>
  <c r="AP35" i="2"/>
  <c r="AO39" i="2"/>
  <c r="AO38" i="2" l="1"/>
  <c r="AN40" i="2"/>
  <c r="AP39" i="2"/>
  <c r="AQ35" i="2"/>
  <c r="AP38" i="2" l="1"/>
  <c r="AO40" i="2"/>
  <c r="AR35" i="2"/>
  <c r="AQ39" i="2"/>
  <c r="AQ38" i="2" l="1"/>
  <c r="AP40" i="2"/>
  <c r="AS35" i="2"/>
  <c r="AR39" i="2"/>
  <c r="AR38" i="2" l="1"/>
  <c r="AQ40" i="2"/>
  <c r="AT35" i="2"/>
  <c r="AS39" i="2"/>
  <c r="AS38" i="2" l="1"/>
  <c r="AR40" i="2"/>
  <c r="AU35" i="2"/>
  <c r="AT39" i="2"/>
  <c r="AT38" i="2" l="1"/>
  <c r="AS40" i="2"/>
  <c r="AV35" i="2"/>
  <c r="AU39" i="2"/>
  <c r="AU38" i="2" l="1"/>
  <c r="AT40" i="2"/>
  <c r="AW35" i="2"/>
  <c r="AV39" i="2"/>
  <c r="AV38" i="2" l="1"/>
  <c r="AU40" i="2"/>
  <c r="AX35" i="2"/>
  <c r="AW39" i="2"/>
  <c r="AW38" i="2" l="1"/>
  <c r="AV40" i="2"/>
  <c r="AY35" i="2"/>
  <c r="AX39" i="2"/>
  <c r="AX38" i="2" l="1"/>
  <c r="AW40" i="2"/>
  <c r="AZ35" i="2"/>
  <c r="AZ39" i="2" s="1"/>
  <c r="AY39" i="2"/>
  <c r="AY38" i="2" l="1"/>
  <c r="AX40" i="2"/>
  <c r="AZ38" i="2" l="1"/>
  <c r="AZ40" i="2" s="1"/>
  <c r="AY40" i="2"/>
</calcChain>
</file>

<file path=xl/sharedStrings.xml><?xml version="1.0" encoding="utf-8"?>
<sst xmlns="http://schemas.openxmlformats.org/spreadsheetml/2006/main" count="338" uniqueCount="189">
  <si>
    <t>InputActivityRatio</t>
  </si>
  <si>
    <t>[Globe,C1HPASF01,C1_F_CLS,*,*]:</t>
  </si>
  <si>
    <t>2060:=</t>
  </si>
  <si>
    <t>OutputActivityRatio</t>
  </si>
  <si>
    <t>[Globe,C1HPASF01,C1_F_HEA_R,*,*]:</t>
  </si>
  <si>
    <t>Removed HeatPump C1HPASF01 - not useful</t>
  </si>
  <si>
    <t>[Globe,C1ELEFF00,C1_F_CLS,*,*]:</t>
  </si>
  <si>
    <t>Reduce losses in T&amp;D - useful!</t>
  </si>
  <si>
    <t>[Globe,ALUPLANT,C1_S_ELC,*,*]:</t>
  </si>
  <si>
    <t>[Globe,CEMPLANT,C1_F_CLS,*,*]:</t>
  </si>
  <si>
    <t>[Globe,CEMPLANT,C1_S_ELC,*,*]:</t>
  </si>
  <si>
    <t>[Globe,PAPPLANT,C1_S_ELC,*,*]:</t>
  </si>
  <si>
    <t>[Globe,PAPPLANT,C1_F_CLS,*,*]:</t>
  </si>
  <si>
    <t>[Globe,PETBPLANT,C1_S_ELC,*,*]:</t>
  </si>
  <si>
    <t>[Globe,PETBPLANT,C1_F_CLS,*,*]:</t>
  </si>
  <si>
    <t>[Globe,STEPLANT,C1_S_ELC,*,*]:</t>
  </si>
  <si>
    <t>[Globe,STEPLANT,C1_F_CLS,*,*]:</t>
  </si>
  <si>
    <t>Change InputActivityRatio of electricity to industries, from final to secondary - useful!</t>
  </si>
  <si>
    <t>param ResidualCapacity default 0 :=</t>
  </si>
  <si>
    <t>[Globe,*,*]:</t>
  </si>
  <si>
    <t>C1GOCVP00</t>
  </si>
  <si>
    <t>C1GOHTF03</t>
  </si>
  <si>
    <t>C1SOC1P00</t>
  </si>
  <si>
    <t>C1SOTHF00</t>
  </si>
  <si>
    <t>C1SOV1P00</t>
  </si>
  <si>
    <t>C1SOV2P00</t>
  </si>
  <si>
    <t>C1WDOFP00</t>
  </si>
  <si>
    <t>C1WDONP00</t>
  </si>
  <si>
    <t>C1HYDMP00</t>
  </si>
  <si>
    <t>C1HYMIP00</t>
  </si>
  <si>
    <t>C1OCCVP00</t>
  </si>
  <si>
    <t>param TotalAnnualMaxCapacity default 99999 :=</t>
  </si>
  <si>
    <t>param TotalAnnualMaxCapacityInvestment default 99999 :=</t>
  </si>
  <si>
    <t>param TotalTechnologyAnnualActivityUpperLimit default 999999 :=</t>
  </si>
  <si>
    <t>param TotalTechnologyModelPeriodActivityUpperLimit default 999999 :</t>
  </si>
  <si>
    <t>ALUPLANT</t>
  </si>
  <si>
    <t>BACKSTOP</t>
  </si>
  <si>
    <t>C1BFRDF00</t>
  </si>
  <si>
    <t>C1BMBRFH1</t>
  </si>
  <si>
    <t>C1BMBRFN1</t>
  </si>
  <si>
    <t>C1BMCHP00</t>
  </si>
  <si>
    <t>C1BMHTF03</t>
  </si>
  <si>
    <t>C1BMIGPCS</t>
  </si>
  <si>
    <t>C1BMLP000</t>
  </si>
  <si>
    <t>C1BMSCP00</t>
  </si>
  <si>
    <t>C1CO00I00</t>
  </si>
  <si>
    <t>C1COBRFH1</t>
  </si>
  <si>
    <t>C1COCHP00</t>
  </si>
  <si>
    <t>C1COHTF03</t>
  </si>
  <si>
    <t>C1COIGP00</t>
  </si>
  <si>
    <t>C1COLP000</t>
  </si>
  <si>
    <t>C1COSCP00</t>
  </si>
  <si>
    <t>C1COSCPCS</t>
  </si>
  <si>
    <t>C1COSF000</t>
  </si>
  <si>
    <t>C1ELEFF00</t>
  </si>
  <si>
    <t>C1ELRDF00</t>
  </si>
  <si>
    <t>C1ELRLF00</t>
  </si>
  <si>
    <t>C1HFGCP00</t>
  </si>
  <si>
    <t>C1HFGCPCH</t>
  </si>
  <si>
    <t>C1HFMRF00</t>
  </si>
  <si>
    <t>C1HTOOTFI</t>
  </si>
  <si>
    <t>C1HTOOTFR</t>
  </si>
  <si>
    <t>C1LFAVF00</t>
  </si>
  <si>
    <t>C1LFBRFH1</t>
  </si>
  <si>
    <t>C1LFBRFN1</t>
  </si>
  <si>
    <t>C1LFCCP00</t>
  </si>
  <si>
    <t>C1LFRDF00</t>
  </si>
  <si>
    <t>C1LFRLF00</t>
  </si>
  <si>
    <t>C1NG00I00</t>
  </si>
  <si>
    <t>C1NGBRFH1</t>
  </si>
  <si>
    <t>C1NGBRFN1</t>
  </si>
  <si>
    <t>C1NGCCP00</t>
  </si>
  <si>
    <t>C1NGCCPCH</t>
  </si>
  <si>
    <t>C1NGCCPCS</t>
  </si>
  <si>
    <t>C1NGGCP00</t>
  </si>
  <si>
    <t>C1NGGCPCH</t>
  </si>
  <si>
    <t>C1NGHTF03</t>
  </si>
  <si>
    <t>C1NGLP000</t>
  </si>
  <si>
    <t>C1NU00I00</t>
  </si>
  <si>
    <t>C1NULWP00</t>
  </si>
  <si>
    <t>C1OI00I00</t>
  </si>
  <si>
    <t>C1OIHTF03</t>
  </si>
  <si>
    <t>C1OIRFP00</t>
  </si>
  <si>
    <t>CEMPLANT</t>
  </si>
  <si>
    <t>FERTPLANT</t>
  </si>
  <si>
    <t>FRSTFACTOR</t>
  </si>
  <si>
    <t>LA</t>
  </si>
  <si>
    <t>LA1</t>
  </si>
  <si>
    <t>LA1_i</t>
  </si>
  <si>
    <t>LA1_i_PROD</t>
  </si>
  <si>
    <t>LA1_PROD</t>
  </si>
  <si>
    <t>LA2</t>
  </si>
  <si>
    <t>LA2_PROD</t>
  </si>
  <si>
    <t>LA3</t>
  </si>
  <si>
    <t>LA4</t>
  </si>
  <si>
    <t>LA5</t>
  </si>
  <si>
    <t>LandRes</t>
  </si>
  <si>
    <t>LF</t>
  </si>
  <si>
    <t>LF1</t>
  </si>
  <si>
    <t>LF2</t>
  </si>
  <si>
    <t>LF2_PROD</t>
  </si>
  <si>
    <t>LO</t>
  </si>
  <si>
    <t>MFOOFACTOR</t>
  </si>
  <si>
    <t>PAPPLANT</t>
  </si>
  <si>
    <t>PETAPLANT</t>
  </si>
  <si>
    <t>PETBPLANT</t>
  </si>
  <si>
    <t>STEPLANT</t>
  </si>
  <si>
    <t>TECHBIOCONV</t>
  </si>
  <si>
    <t>VFOOFACTOR</t>
  </si>
  <si>
    <t>XALUMINE</t>
  </si>
  <si>
    <t>XCEMMINE</t>
  </si>
  <si>
    <t>XPHOMINE</t>
  </si>
  <si>
    <t>XPOTMINE</t>
  </si>
  <si>
    <t>XSTEMINE:=</t>
  </si>
  <si>
    <t>Globe</t>
  </si>
  <si>
    <t>Renewables yearly growth rate</t>
  </si>
  <si>
    <t>From IPCC, ClimateChange 2014_sg3_AR5_chapter10, Industry</t>
  </si>
  <si>
    <t>Gt CO2</t>
  </si>
  <si>
    <t>Process CO2 emissions</t>
  </si>
  <si>
    <t>Unit</t>
  </si>
  <si>
    <t>Industry, emissions</t>
  </si>
  <si>
    <t>Industrial CO2 emissions, tot</t>
  </si>
  <si>
    <t>Waste and wastewater emissions</t>
  </si>
  <si>
    <t>Food Processing, beyond farm gate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</si>
  <si>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</si>
  <si>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</si>
  <si>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</si>
  <si>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World</t>
  </si>
  <si>
    <t>Total</t>
  </si>
  <si>
    <t>Mt CO2e</t>
  </si>
  <si>
    <t>Energy</t>
  </si>
  <si>
    <t xml:space="preserve">Industrial Processes </t>
  </si>
  <si>
    <t>Gt CO2e</t>
  </si>
  <si>
    <t>Agriculture</t>
  </si>
  <si>
    <t>Waste</t>
  </si>
  <si>
    <t xml:space="preserve">Land-Use Change and Forestry </t>
  </si>
  <si>
    <t xml:space="preserve">Bunker Fuels </t>
  </si>
  <si>
    <t>GLUCOSE</t>
  </si>
  <si>
    <t>Model</t>
  </si>
  <si>
    <t>Scenario</t>
  </si>
  <si>
    <t>Region</t>
  </si>
  <si>
    <t>Variable</t>
  </si>
  <si>
    <t>AIM/CGE</t>
  </si>
  <si>
    <t>SSP2-26</t>
  </si>
  <si>
    <t>Emissions|Kyoto Gases</t>
  </si>
  <si>
    <t>Mt CO2-equiv/yr</t>
  </si>
  <si>
    <t>GCAM4</t>
  </si>
  <si>
    <t>IMAGE</t>
  </si>
  <si>
    <t>MESSAGE-GLOBIOM</t>
  </si>
  <si>
    <t>REMIND-MAGPIE</t>
  </si>
  <si>
    <t>WITCH-GLOBIOM</t>
  </si>
  <si>
    <t>© SSP Public Database (Version 2.0) https://tntcat.iiasa.ac.at/SspDb 
 generated: 2021-03-18 12:35:21</t>
  </si>
  <si>
    <t>For recommended citation please follow this link: https://tntcat.iiasa.ac.at/SspDb/dsd?Action=htmlpage&amp;page=citation</t>
  </si>
  <si>
    <t>SSP Database</t>
  </si>
  <si>
    <t>Average</t>
  </si>
  <si>
    <t>param AnnualEmissionLimit default 999999 :=</t>
  </si>
  <si>
    <t>CO2EQ</t>
  </si>
  <si>
    <t>GLUCOSE Emission Limit 1.75DS</t>
  </si>
  <si>
    <t>calculation, based on MESSAGE</t>
  </si>
  <si>
    <t>Gt CO2eq</t>
  </si>
  <si>
    <t>param AnnualExogenousEmission default 0 :=</t>
  </si>
  <si>
    <t>Fossil Fuels PP efficiencies</t>
  </si>
  <si>
    <t>param InputActivityRatio default 0 :=</t>
  </si>
  <si>
    <t>[Globe,C1COCHP00,C1_P_GAS,*,*]:</t>
  </si>
  <si>
    <t>[Globe,C1COIGP00,C1_P_HCO,*,*]:</t>
  </si>
  <si>
    <t>[Globe,C1COSCP00,C1_P_HCO,*,*]:</t>
  </si>
  <si>
    <t>[Globe,C1COSCPCS,C1_P_HCO,*,*]:</t>
  </si>
  <si>
    <t>COAL</t>
  </si>
  <si>
    <t>GAS</t>
  </si>
  <si>
    <t>HEAVY FUEL OIL</t>
  </si>
  <si>
    <t>[Globe,C1HFGCP00,C1_P_HFO,*,*]:</t>
  </si>
  <si>
    <t>[Globe,C1HFGCPCH,C1_P_HFO,*,*]:</t>
  </si>
  <si>
    <t>LIGHT FUEL OIL</t>
  </si>
  <si>
    <t>[Globe,C1LFCCP00,C1_P_LFO,*,*]:</t>
  </si>
  <si>
    <t>[Globe,C1NGCCP00,C1_P_GAS,*,*]:</t>
  </si>
  <si>
    <t>[Globe,C1NGCCPCH,C1_P_GAS,*,*]:</t>
  </si>
  <si>
    <t>[Globe,C1NGCCPCS,C1_P_GAS,*,*]:</t>
  </si>
  <si>
    <t>[Globe,C1NGGCP00,C1_P_GAS,*,*]:</t>
  </si>
  <si>
    <t>[Globe,C1NGGCPCH,C1_P_GAS,*,*]:</t>
  </si>
  <si>
    <t>Fossil Fuel MaxCapInvestment</t>
  </si>
  <si>
    <t>param TotalAnnualMinCapacity default 0 :=</t>
  </si>
  <si>
    <t xml:space="preserve">COAL Total Capacity Annual, data from CarbonBrief: https://www.carbonbrief.org/mapped-worlds-coal-power-plants </t>
  </si>
  <si>
    <t>CO2EQ, based on IMAGE</t>
  </si>
  <si>
    <t>calculation, based on IMAGE</t>
  </si>
  <si>
    <t>calculation, based on MESSAGE (not used, too high)</t>
  </si>
  <si>
    <t>CO2EQ, based on MESSAGE (not used, too high)</t>
  </si>
  <si>
    <t>CarbonBudget</t>
  </si>
  <si>
    <t>2020 to 2100</t>
  </si>
  <si>
    <t>2020 to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</si>
</sst>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16"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i/>
      <sz val="12"/>
      <color theme="4"/>
      <name val="Calibri"/>
      <family val="2"/>
      <scheme val="minor"/>
    </font>
    <font>
      <b/>
      <sz val="12"/>
      <name val="Calibri"/>
      <family val="2"/>
      <scheme val="minor"/>
    </font>
    <font>
      <sz val="8"/>
      <name val="Calibri"/>
      <family val="2"/>
      <scheme val="minor"/>
    </font>
    <font>
      <sz val="12"/>
      <name val="Calibri"/>
      <family val="2"/>
      <scheme val="minor"/>
    </font>
    <font>
      <b/>
      <u/>
      <sz val="14"/>
      <color indexed="12"/>
      <name val="Calibri"/>
      <family val="2"/>
    </font>
    <font>
      <i/>
      <sz val="12"/>
      <color rgb="FFFF0000"/>
      <name val="Calibri"/>
      <family val="2"/>
      <scheme val="minor"/>
    </font>
    <font>
      <sz val="12"/>
      <color theme="4"/>
      <name val="Calibri"/>
      <family val="2"/>
      <scheme val="minor"/>
    </font>
    <font>
      <sz val="12"/>
      <color theme="5"/>
      <name val="Calibri"/>
      <family val="2"/>
      <scheme val="minor"/>
    </font>
    <font>
      <i/>
      <sz val="12"/>
      <color theme="5"/>
      <name val="Calibri"/>
      <family val="2"/>
      <scheme val="minor"/>
    </font>
    <font>
      <sz val="12"/>
      <color theme="5" tint="-0.249977111117893"/>
      <name val="Calibri"/>
      <family val="2"/>
      <scheme val="minor"/>
    </font>
    <font>
      <i/>
      <sz val="12"/>
      <color theme="5" tint="-0.249977111117893"/>
      <name val="Calibri"/>
      <family val="2"/>
      <scheme val="minor"/>
    </font>
    <font>
      <b/>
      <i/>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3"/>
      </patternFill>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3" fillId="2" borderId="0" xfId="0" applyFont="1" applyFill="1"/>
    <xf numFmtId="0" fontId="7" fillId="0" borderId="0" xfId="0" applyFont="1"/>
    <xf numFmtId="0" fontId="2" fillId="0" borderId="0" xfId="0" applyFont="1" applyAlignment="1">
      <alignment wrapText="1"/>
    </xf>
    <xf numFmtId="9" fontId="0" fillId="0" borderId="0" xfId="1" applyFont="1"/>
    <xf numFmtId="0" fontId="0" fillId="3" borderId="0" xfId="0" applyFill="1" applyAlignment="1">
      <alignment horizontal="center" vertical="top"/>
    </xf>
    <xf numFmtId="0" fontId="0" fillId="3" borderId="0" xfId="0" applyFill="1" applyAlignment="1">
      <alignment horizontal="left" vertical="top"/>
    </xf>
    <xf numFmtId="164" fontId="0" fillId="0" borderId="0" xfId="0" applyNumberFormat="1"/>
    <xf numFmtId="165" fontId="0" fillId="0" borderId="0" xfId="0" applyNumberFormat="1"/>
    <xf numFmtId="165" fontId="4" fillId="0" borderId="0" xfId="0" applyNumberFormat="1" applyFont="1"/>
    <xf numFmtId="164" fontId="4" fillId="0" borderId="0" xfId="0" applyNumberFormat="1" applyFont="1"/>
    <xf numFmtId="0" fontId="0" fillId="0" borderId="0" xfId="0"/>
    <xf numFmtId="0" fontId="0" fillId="0" borderId="0" xfId="0"/>
    <xf numFmtId="166" fontId="0" fillId="0" borderId="0" xfId="0" applyNumberFormat="1"/>
    <xf numFmtId="0" fontId="9" fillId="0" borderId="0" xfId="0" applyFont="1"/>
    <xf numFmtId="166" fontId="4" fillId="0" borderId="0" xfId="0" applyNumberFormat="1" applyFont="1"/>
    <xf numFmtId="1" fontId="4" fillId="0" borderId="0" xfId="0" applyNumberFormat="1" applyFont="1"/>
    <xf numFmtId="0" fontId="0" fillId="0" borderId="0" xfId="0"/>
    <xf numFmtId="0" fontId="0" fillId="0" borderId="0" xfId="0"/>
    <xf numFmtId="0" fontId="10" fillId="0" borderId="0" xfId="0" applyFont="1"/>
    <xf numFmtId="9" fontId="10" fillId="0" borderId="0" xfId="1" applyFont="1"/>
    <xf numFmtId="0" fontId="10" fillId="0" borderId="0" xfId="1" applyNumberFormat="1" applyFont="1"/>
    <xf numFmtId="2" fontId="4" fillId="0" borderId="0" xfId="1" applyNumberFormat="1" applyFont="1"/>
    <xf numFmtId="0" fontId="11" fillId="0" borderId="0" xfId="0" applyFont="1"/>
    <xf numFmtId="9" fontId="11" fillId="0" borderId="0" xfId="1" applyFont="1"/>
    <xf numFmtId="166" fontId="4" fillId="0" borderId="0" xfId="1" applyNumberFormat="1" applyFont="1"/>
    <xf numFmtId="9" fontId="12" fillId="0" borderId="0" xfId="1" applyFont="1"/>
    <xf numFmtId="0" fontId="0" fillId="0" borderId="0" xfId="0"/>
    <xf numFmtId="0" fontId="4" fillId="5" borderId="0" xfId="0" applyFont="1" applyFill="1"/>
    <xf numFmtId="165" fontId="4" fillId="5" borderId="0" xfId="0" applyNumberFormat="1" applyFont="1" applyFill="1"/>
    <xf numFmtId="164" fontId="4" fillId="5" borderId="0" xfId="0" applyNumberFormat="1" applyFont="1" applyFill="1"/>
    <xf numFmtId="0" fontId="13" fillId="0" borderId="0" xfId="0" applyFont="1"/>
    <xf numFmtId="166" fontId="14" fillId="0" borderId="0" xfId="0" applyNumberFormat="1" applyFont="1"/>
    <xf numFmtId="9" fontId="13" fillId="0" borderId="0" xfId="1" applyFont="1"/>
    <xf numFmtId="2" fontId="13" fillId="0" borderId="0" xfId="1" applyNumberFormat="1" applyFont="1"/>
    <xf numFmtId="0" fontId="0" fillId="0" borderId="0" xfId="0"/>
    <xf numFmtId="2" fontId="0" fillId="0" borderId="0" xfId="0" applyNumberFormat="1"/>
    <xf numFmtId="0" fontId="0" fillId="4" borderId="0" xfId="0" applyFill="1" applyAlignment="1">
      <alignment wrapText="1"/>
    </xf>
    <xf numFmtId="0" fontId="0" fillId="0" borderId="0" xfId="0"/>
    <xf numFmtId="0" fontId="8" fillId="0" borderId="0" xfId="0" applyFont="1"/>
    <xf numFmtId="0" fontId="15" fillId="0" borderId="0" xfId="0"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REs!$B$26:$AZ$26</c:f>
              <c:numCache>
                <c:formatCode>0.0000</c:formatCode>
                <c:ptCount val="51"/>
                <c:pt idx="0">
                  <c:v>3.3E-3</c:v>
                </c:pt>
                <c:pt idx="1">
                  <c:v>6.0000000000000001E-3</c:v>
                </c:pt>
                <c:pt idx="2">
                  <c:v>8.6999999999999994E-3</c:v>
                </c:pt>
                <c:pt idx="3">
                  <c:v>1.14E-2</c:v>
                </c:pt>
                <c:pt idx="4">
                  <c:v>1.41E-2</c:v>
                </c:pt>
                <c:pt idx="5">
                  <c:v>1.6799999999999999E-2</c:v>
                </c:pt>
                <c:pt idx="6">
                  <c:v>1.95E-2</c:v>
                </c:pt>
                <c:pt idx="7">
                  <c:v>2.2200000000000001E-2</c:v>
                </c:pt>
                <c:pt idx="8">
                  <c:v>2.4899999999999999E-2</c:v>
                </c:pt>
                <c:pt idx="9">
                  <c:v>2.76E-2</c:v>
                </c:pt>
                <c:pt idx="10">
                  <c:v>3.0300000000000001E-2</c:v>
                </c:pt>
                <c:pt idx="11">
                  <c:v>3.3330000000000005E-2</c:v>
                </c:pt>
                <c:pt idx="12">
                  <c:v>3.6663000000000008E-2</c:v>
                </c:pt>
                <c:pt idx="13">
                  <c:v>4.0329300000000012E-2</c:v>
                </c:pt>
                <c:pt idx="14">
                  <c:v>4.4362230000000016E-2</c:v>
                </c:pt>
                <c:pt idx="15">
                  <c:v>4.8798453000000019E-2</c:v>
                </c:pt>
                <c:pt idx="16">
                  <c:v>5.3678298300000024E-2</c:v>
                </c:pt>
                <c:pt idx="17">
                  <c:v>5.9046128130000028E-2</c:v>
                </c:pt>
                <c:pt idx="18">
                  <c:v>6.4950740943000032E-2</c:v>
                </c:pt>
                <c:pt idx="19">
                  <c:v>7.1445815037300048E-2</c:v>
                </c:pt>
                <c:pt idx="20">
                  <c:v>7.8590396541030061E-2</c:v>
                </c:pt>
                <c:pt idx="21">
                  <c:v>8.6449436195133081E-2</c:v>
                </c:pt>
                <c:pt idx="22">
                  <c:v>9.5094379814646399E-2</c:v>
                </c:pt>
                <c:pt idx="23">
                  <c:v>0.10460381779611105</c:v>
                </c:pt>
                <c:pt idx="24">
                  <c:v>0.11506419957572217</c:v>
                </c:pt>
                <c:pt idx="25">
                  <c:v>0.1265706195332944</c:v>
                </c:pt>
                <c:pt idx="26">
                  <c:v>0.13922768148662384</c:v>
                </c:pt>
                <c:pt idx="27">
                  <c:v>0.15315044963528623</c:v>
                </c:pt>
                <c:pt idx="28">
                  <c:v>0.16846549459881488</c:v>
                </c:pt>
                <c:pt idx="29">
                  <c:v>0.18531204405869639</c:v>
                </c:pt>
                <c:pt idx="30">
                  <c:v>0.20384324846456606</c:v>
                </c:pt>
                <c:pt idx="31">
                  <c:v>0.22422757331102269</c:v>
                </c:pt>
                <c:pt idx="32">
                  <c:v>0.24665033064212499</c:v>
                </c:pt>
                <c:pt idx="33">
                  <c:v>0.27131536370633752</c:v>
                </c:pt>
                <c:pt idx="34">
                  <c:v>0.29844690007697128</c:v>
                </c:pt>
                <c:pt idx="35">
                  <c:v>0.32829159008466841</c:v>
                </c:pt>
                <c:pt idx="36">
                  <c:v>0.3611207490931353</c:v>
                </c:pt>
                <c:pt idx="37">
                  <c:v>0.39723282400244886</c:v>
                </c:pt>
                <c:pt idx="38">
                  <c:v>0.43695610640269378</c:v>
                </c:pt>
                <c:pt idx="39">
                  <c:v>0.48065171704296317</c:v>
                </c:pt>
                <c:pt idx="40">
                  <c:v>0.52871688874725953</c:v>
                </c:pt>
                <c:pt idx="41">
                  <c:v>0.52871688874725953</c:v>
                </c:pt>
                <c:pt idx="42">
                  <c:v>0.52871688874725953</c:v>
                </c:pt>
                <c:pt idx="43">
                  <c:v>0.52871688874725953</c:v>
                </c:pt>
                <c:pt idx="44">
                  <c:v>0.52871688874725953</c:v>
                </c:pt>
                <c:pt idx="45">
                  <c:v>0.52871688874725953</c:v>
                </c:pt>
                <c:pt idx="46">
                  <c:v>0.52871688874725953</c:v>
                </c:pt>
                <c:pt idx="47">
                  <c:v>0.52871688874725953</c:v>
                </c:pt>
                <c:pt idx="48">
                  <c:v>0.52871688874725953</c:v>
                </c:pt>
                <c:pt idx="49">
                  <c:v>0.52871688874725953</c:v>
                </c:pt>
                <c:pt idx="50">
                  <c:v>0.52871688874725953</c:v>
                </c:pt>
              </c:numCache>
            </c:numRef>
          </c:val>
          <c:smooth val="0"/>
          <c:extLst>
            <c:ext xmlns:c16="http://schemas.microsoft.com/office/drawing/2014/chart" uri="{C3380CC4-5D6E-409C-BE32-E72D297353CC}">
              <c16:uniqueId val="{00000000-52FE-F345-BFD2-D0D8B90C8848}"/>
            </c:ext>
          </c:extLst>
        </c:ser>
        <c:ser>
          <c:idx val="1"/>
          <c:order val="1"/>
          <c:spPr>
            <a:ln w="28575" cap="rnd">
              <a:solidFill>
                <a:schemeClr val="accent2"/>
              </a:solidFill>
              <a:round/>
            </a:ln>
            <a:effectLst/>
          </c:spPr>
          <c:marker>
            <c:symbol val="none"/>
          </c:marker>
          <c:val>
            <c:numRef>
              <c:f>REs!$B$29:$AZ$29</c:f>
              <c:numCache>
                <c:formatCode>0.0000</c:formatCode>
                <c:ptCount val="51"/>
                <c:pt idx="0">
                  <c:v>2.7E-2</c:v>
                </c:pt>
                <c:pt idx="1">
                  <c:v>4.2099999999999999E-2</c:v>
                </c:pt>
                <c:pt idx="2">
                  <c:v>6.0100000000000001E-2</c:v>
                </c:pt>
                <c:pt idx="3">
                  <c:v>6.8000000000000005E-2</c:v>
                </c:pt>
                <c:pt idx="4">
                  <c:v>8.1699999999999995E-2</c:v>
                </c:pt>
                <c:pt idx="5">
                  <c:v>9.5399999999999999E-2</c:v>
                </c:pt>
                <c:pt idx="6">
                  <c:v>0.1091</c:v>
                </c:pt>
                <c:pt idx="7">
                  <c:v>0.1227</c:v>
                </c:pt>
                <c:pt idx="8">
                  <c:v>0.13639999999999999</c:v>
                </c:pt>
                <c:pt idx="9">
                  <c:v>0.15010000000000001</c:v>
                </c:pt>
                <c:pt idx="10">
                  <c:v>0.1638</c:v>
                </c:pt>
                <c:pt idx="11">
                  <c:v>0.18836999999999998</c:v>
                </c:pt>
                <c:pt idx="12">
                  <c:v>0.21662549999999997</c:v>
                </c:pt>
                <c:pt idx="13">
                  <c:v>0.24911932499999995</c:v>
                </c:pt>
                <c:pt idx="14">
                  <c:v>0.28648722374999991</c:v>
                </c:pt>
                <c:pt idx="15">
                  <c:v>0.32946030731249987</c:v>
                </c:pt>
                <c:pt idx="16">
                  <c:v>0.37887935340937484</c:v>
                </c:pt>
                <c:pt idx="17">
                  <c:v>0.43571125642078101</c:v>
                </c:pt>
                <c:pt idx="18">
                  <c:v>0.50106794488389816</c:v>
                </c:pt>
                <c:pt idx="19">
                  <c:v>0.57622813661648287</c:v>
                </c:pt>
                <c:pt idx="20">
                  <c:v>0.66266235710895527</c:v>
                </c:pt>
                <c:pt idx="21">
                  <c:v>0.76206171067529849</c:v>
                </c:pt>
                <c:pt idx="22">
                  <c:v>0.87637096727659314</c:v>
                </c:pt>
                <c:pt idx="23">
                  <c:v>1.0078266123680821</c:v>
                </c:pt>
                <c:pt idx="24">
                  <c:v>1.1590006042232943</c:v>
                </c:pt>
                <c:pt idx="25">
                  <c:v>1.3328506948567884</c:v>
                </c:pt>
                <c:pt idx="26">
                  <c:v>1.5327782990853065</c:v>
                </c:pt>
                <c:pt idx="27">
                  <c:v>1.7626950439481024</c:v>
                </c:pt>
                <c:pt idx="28">
                  <c:v>2.0270993005403177</c:v>
                </c:pt>
                <c:pt idx="29">
                  <c:v>2.3311641956213651</c:v>
                </c:pt>
                <c:pt idx="30">
                  <c:v>2.6808388249645696</c:v>
                </c:pt>
                <c:pt idx="31">
                  <c:v>3.0829646487092548</c:v>
                </c:pt>
                <c:pt idx="32">
                  <c:v>3.5454093460156426</c:v>
                </c:pt>
                <c:pt idx="33">
                  <c:v>4.0772207479179885</c:v>
                </c:pt>
                <c:pt idx="34">
                  <c:v>4.6888038601056863</c:v>
                </c:pt>
                <c:pt idx="35">
                  <c:v>5.392124439121539</c:v>
                </c:pt>
                <c:pt idx="36">
                  <c:v>6.2009431049897694</c:v>
                </c:pt>
                <c:pt idx="37">
                  <c:v>7.131084570738234</c:v>
                </c:pt>
                <c:pt idx="38">
                  <c:v>8.2007472563489685</c:v>
                </c:pt>
                <c:pt idx="39">
                  <c:v>9.4308593448013127</c:v>
                </c:pt>
                <c:pt idx="40">
                  <c:v>10.845488246521509</c:v>
                </c:pt>
                <c:pt idx="41">
                  <c:v>10.845488246521509</c:v>
                </c:pt>
                <c:pt idx="42">
                  <c:v>10.845488246521509</c:v>
                </c:pt>
                <c:pt idx="43">
                  <c:v>10.845488246521509</c:v>
                </c:pt>
                <c:pt idx="44">
                  <c:v>10.845488246521509</c:v>
                </c:pt>
                <c:pt idx="45">
                  <c:v>10.845488246521509</c:v>
                </c:pt>
                <c:pt idx="46">
                  <c:v>10.845488246521509</c:v>
                </c:pt>
                <c:pt idx="47">
                  <c:v>10.845488246521509</c:v>
                </c:pt>
                <c:pt idx="48">
                  <c:v>10.845488246521509</c:v>
                </c:pt>
                <c:pt idx="49">
                  <c:v>10.845488246521509</c:v>
                </c:pt>
                <c:pt idx="50">
                  <c:v>10.845488246521509</c:v>
                </c:pt>
              </c:numCache>
            </c:numRef>
          </c:val>
          <c:smooth val="0"/>
          <c:extLst>
            <c:ext xmlns:c16="http://schemas.microsoft.com/office/drawing/2014/chart" uri="{C3380CC4-5D6E-409C-BE32-E72D297353CC}">
              <c16:uniqueId val="{00000001-52FE-F345-BFD2-D0D8B90C8848}"/>
            </c:ext>
          </c:extLst>
        </c:ser>
        <c:ser>
          <c:idx val="2"/>
          <c:order val="2"/>
          <c:spPr>
            <a:ln w="28575" cap="rnd">
              <a:solidFill>
                <a:schemeClr val="accent3"/>
              </a:solidFill>
              <a:round/>
            </a:ln>
            <a:effectLst/>
          </c:spPr>
          <c:marker>
            <c:symbol val="none"/>
          </c:marker>
          <c:val>
            <c:numRef>
              <c:f>REs!$B$32:$AZ$32</c:f>
              <c:numCache>
                <c:formatCode>General</c:formatCode>
                <c:ptCount val="51"/>
                <c:pt idx="0">
                  <c:v>1.7999999999999999E-2</c:v>
                </c:pt>
                <c:pt idx="1">
                  <c:v>2.81E-2</c:v>
                </c:pt>
                <c:pt idx="2">
                  <c:v>4.0099999999999997E-2</c:v>
                </c:pt>
                <c:pt idx="3">
                  <c:v>4.5400000000000003E-2</c:v>
                </c:pt>
                <c:pt idx="4">
                  <c:v>5.45E-2</c:v>
                </c:pt>
                <c:pt idx="5">
                  <c:v>6.3600000000000004E-2</c:v>
                </c:pt>
                <c:pt idx="6">
                  <c:v>7.2700000000000001E-2</c:v>
                </c:pt>
                <c:pt idx="7">
                  <c:v>8.1799999999999998E-2</c:v>
                </c:pt>
                <c:pt idx="8">
                  <c:v>9.0899999999999995E-2</c:v>
                </c:pt>
                <c:pt idx="9">
                  <c:v>0.10009999999999999</c:v>
                </c:pt>
                <c:pt idx="10" formatCode="0.0000">
                  <c:v>0.10920000000000001</c:v>
                </c:pt>
                <c:pt idx="11" formatCode="0.0000">
                  <c:v>0.12558</c:v>
                </c:pt>
                <c:pt idx="12" formatCode="0.0000">
                  <c:v>0.14441699999999999</c:v>
                </c:pt>
                <c:pt idx="13" formatCode="0.0000">
                  <c:v>0.16607954999999996</c:v>
                </c:pt>
                <c:pt idx="14" formatCode="0.0000">
                  <c:v>0.19099148249999995</c:v>
                </c:pt>
                <c:pt idx="15" formatCode="0.0000">
                  <c:v>0.21964020487499991</c:v>
                </c:pt>
                <c:pt idx="16" formatCode="0.0000">
                  <c:v>0.25258623560624988</c:v>
                </c:pt>
                <c:pt idx="17" formatCode="0.0000">
                  <c:v>0.29047417094718736</c:v>
                </c:pt>
                <c:pt idx="18" formatCode="0.0000">
                  <c:v>0.33404529658926546</c:v>
                </c:pt>
                <c:pt idx="19" formatCode="0.0000">
                  <c:v>0.38415209107765524</c:v>
                </c:pt>
                <c:pt idx="20" formatCode="0.0000">
                  <c:v>0.44177490473930348</c:v>
                </c:pt>
                <c:pt idx="21" formatCode="0.0000">
                  <c:v>0.50804114045019899</c:v>
                </c:pt>
                <c:pt idx="22" formatCode="0.0000">
                  <c:v>0.5842473115177288</c:v>
                </c:pt>
                <c:pt idx="23" formatCode="0.0000">
                  <c:v>0.67188440824538809</c:v>
                </c:pt>
                <c:pt idx="24" formatCode="0.0000">
                  <c:v>0.77266706948219621</c:v>
                </c:pt>
                <c:pt idx="25" formatCode="0.0000">
                  <c:v>0.88856712990452558</c:v>
                </c:pt>
                <c:pt idx="26" formatCode="0.0000">
                  <c:v>1.0218521993902043</c:v>
                </c:pt>
                <c:pt idx="27" formatCode="0.0000">
                  <c:v>1.1751300292987348</c:v>
                </c:pt>
                <c:pt idx="28" formatCode="0.0000">
                  <c:v>1.3513995336935449</c:v>
                </c:pt>
                <c:pt idx="29" formatCode="0.0000">
                  <c:v>1.5541094637475765</c:v>
                </c:pt>
                <c:pt idx="30" formatCode="0.0000">
                  <c:v>1.7872258833097128</c:v>
                </c:pt>
                <c:pt idx="31" formatCode="0.0000">
                  <c:v>2.0553097658061694</c:v>
                </c:pt>
                <c:pt idx="32" formatCode="0.0000">
                  <c:v>2.3636062306770946</c:v>
                </c:pt>
                <c:pt idx="33" formatCode="0.0000">
                  <c:v>2.7181471652786584</c:v>
                </c:pt>
                <c:pt idx="34" formatCode="0.0000">
                  <c:v>3.1258692400704571</c:v>
                </c:pt>
                <c:pt idx="35" formatCode="0.0000">
                  <c:v>3.5947496260810254</c:v>
                </c:pt>
                <c:pt idx="36" formatCode="0.0000">
                  <c:v>4.1339620699931787</c:v>
                </c:pt>
                <c:pt idx="37" formatCode="0.0000">
                  <c:v>4.7540563804921554</c:v>
                </c:pt>
                <c:pt idx="38" formatCode="0.0000">
                  <c:v>5.4671648375659787</c:v>
                </c:pt>
                <c:pt idx="39" formatCode="0.0000">
                  <c:v>6.2872395632008748</c:v>
                </c:pt>
                <c:pt idx="40" formatCode="0.0000">
                  <c:v>7.2303254976810054</c:v>
                </c:pt>
                <c:pt idx="41" formatCode="0.0000">
                  <c:v>7.2303254976810054</c:v>
                </c:pt>
                <c:pt idx="42" formatCode="0.0000">
                  <c:v>7.2303254976810054</c:v>
                </c:pt>
                <c:pt idx="43" formatCode="0.0000">
                  <c:v>7.2303254976810054</c:v>
                </c:pt>
                <c:pt idx="44" formatCode="0.0000">
                  <c:v>7.2303254976810054</c:v>
                </c:pt>
                <c:pt idx="45" formatCode="0.0000">
                  <c:v>7.2303254976810054</c:v>
                </c:pt>
                <c:pt idx="46" formatCode="0.0000">
                  <c:v>7.2303254976810054</c:v>
                </c:pt>
                <c:pt idx="47" formatCode="0.0000">
                  <c:v>7.2303254976810054</c:v>
                </c:pt>
                <c:pt idx="48" formatCode="0.0000">
                  <c:v>7.2303254976810054</c:v>
                </c:pt>
                <c:pt idx="49" formatCode="0.0000">
                  <c:v>7.2303254976810054</c:v>
                </c:pt>
                <c:pt idx="50" formatCode="0.0000">
                  <c:v>7.2303254976810054</c:v>
                </c:pt>
              </c:numCache>
            </c:numRef>
          </c:val>
          <c:smooth val="0"/>
          <c:extLst>
            <c:ext xmlns:c16="http://schemas.microsoft.com/office/drawing/2014/chart" uri="{C3380CC4-5D6E-409C-BE32-E72D297353CC}">
              <c16:uniqueId val="{00000002-52FE-F345-BFD2-D0D8B90C8848}"/>
            </c:ext>
          </c:extLst>
        </c:ser>
        <c:ser>
          <c:idx val="3"/>
          <c:order val="3"/>
          <c:spPr>
            <a:ln w="28575" cap="rnd">
              <a:solidFill>
                <a:schemeClr val="accent4"/>
              </a:solidFill>
              <a:round/>
            </a:ln>
            <a:effectLst/>
          </c:spPr>
          <c:marker>
            <c:symbol val="none"/>
          </c:marker>
          <c:val>
            <c:numRef>
              <c:f>REs!$B$35:$AZ$35</c:f>
              <c:numCache>
                <c:formatCode>0.0000</c:formatCode>
                <c:ptCount val="51"/>
                <c:pt idx="0">
                  <c:v>4.3E-3</c:v>
                </c:pt>
                <c:pt idx="1">
                  <c:v>7.4999999999999997E-3</c:v>
                </c:pt>
                <c:pt idx="2">
                  <c:v>1.0800000000000001E-2</c:v>
                </c:pt>
                <c:pt idx="3">
                  <c:v>1.41E-2</c:v>
                </c:pt>
                <c:pt idx="4">
                  <c:v>1.7399999999999999E-2</c:v>
                </c:pt>
                <c:pt idx="5">
                  <c:v>2.06E-2</c:v>
                </c:pt>
                <c:pt idx="6">
                  <c:v>2.3900000000000001E-2</c:v>
                </c:pt>
                <c:pt idx="7">
                  <c:v>2.7199999999999998E-2</c:v>
                </c:pt>
                <c:pt idx="8">
                  <c:v>3.0499999999999999E-2</c:v>
                </c:pt>
                <c:pt idx="9">
                  <c:v>3.3700000000000001E-2</c:v>
                </c:pt>
                <c:pt idx="10">
                  <c:v>3.6999999999999998E-2</c:v>
                </c:pt>
                <c:pt idx="11" formatCode="0.00">
                  <c:v>4.07E-2</c:v>
                </c:pt>
                <c:pt idx="12" formatCode="0.00">
                  <c:v>4.4770000000000004E-2</c:v>
                </c:pt>
                <c:pt idx="13" formatCode="0.00">
                  <c:v>4.9247000000000006E-2</c:v>
                </c:pt>
                <c:pt idx="14" formatCode="0.00">
                  <c:v>5.417170000000001E-2</c:v>
                </c:pt>
                <c:pt idx="15" formatCode="0.00">
                  <c:v>5.9588870000000016E-2</c:v>
                </c:pt>
                <c:pt idx="16" formatCode="0.00">
                  <c:v>6.5547757000000026E-2</c:v>
                </c:pt>
                <c:pt idx="17" formatCode="0.00">
                  <c:v>7.2102532700000041E-2</c:v>
                </c:pt>
                <c:pt idx="18" formatCode="0.00">
                  <c:v>7.9312785970000049E-2</c:v>
                </c:pt>
                <c:pt idx="19" formatCode="0.00">
                  <c:v>8.7244064567000068E-2</c:v>
                </c:pt>
                <c:pt idx="20" formatCode="0.00">
                  <c:v>9.5968471023700083E-2</c:v>
                </c:pt>
                <c:pt idx="21" formatCode="0.00">
                  <c:v>0.1055653181260701</c:v>
                </c:pt>
                <c:pt idx="22" formatCode="0.00">
                  <c:v>0.11612184993867712</c:v>
                </c:pt>
                <c:pt idx="23" formatCode="0.00">
                  <c:v>0.12773403493254484</c:v>
                </c:pt>
                <c:pt idx="24" formatCode="0.00">
                  <c:v>0.14050743842579935</c:v>
                </c:pt>
                <c:pt idx="25" formatCode="0.00">
                  <c:v>0.15455818226837931</c:v>
                </c:pt>
                <c:pt idx="26" formatCode="0.00">
                  <c:v>0.17001400049521725</c:v>
                </c:pt>
                <c:pt idx="27" formatCode="0.00">
                  <c:v>0.187015400544739</c:v>
                </c:pt>
                <c:pt idx="28" formatCode="0.00">
                  <c:v>0.20571694059921292</c:v>
                </c:pt>
                <c:pt idx="29" formatCode="0.00">
                  <c:v>0.22628863465913424</c:v>
                </c:pt>
                <c:pt idx="30" formatCode="0.00">
                  <c:v>0.24891749812504768</c:v>
                </c:pt>
                <c:pt idx="31" formatCode="0.00">
                  <c:v>0.27380924793755246</c:v>
                </c:pt>
                <c:pt idx="32" formatCode="0.00">
                  <c:v>0.30119017273130771</c:v>
                </c:pt>
                <c:pt idx="33" formatCode="0.00">
                  <c:v>0.33130919000443854</c:v>
                </c:pt>
                <c:pt idx="34" formatCode="0.00">
                  <c:v>0.36444010900488244</c:v>
                </c:pt>
                <c:pt idx="35" formatCode="0.00">
                  <c:v>0.40088411990537071</c:v>
                </c:pt>
                <c:pt idx="36" formatCode="0.00">
                  <c:v>0.44097253189590779</c:v>
                </c:pt>
                <c:pt idx="37" formatCode="0.00">
                  <c:v>0.48506978508549864</c:v>
                </c:pt>
                <c:pt idx="38" formatCode="0.00">
                  <c:v>0.5335767635940486</c:v>
                </c:pt>
                <c:pt idx="39" formatCode="0.00">
                  <c:v>0.58693443995345351</c:v>
                </c:pt>
                <c:pt idx="40" formatCode="0.00">
                  <c:v>0.64562788394879889</c:v>
                </c:pt>
                <c:pt idx="41" formatCode="0.00">
                  <c:v>0.64562788394879889</c:v>
                </c:pt>
                <c:pt idx="42" formatCode="0.00">
                  <c:v>0.64562788394879889</c:v>
                </c:pt>
                <c:pt idx="43" formatCode="0.00">
                  <c:v>0.64562788394879889</c:v>
                </c:pt>
                <c:pt idx="44" formatCode="0.00">
                  <c:v>0.64562788394879889</c:v>
                </c:pt>
                <c:pt idx="45" formatCode="0.00">
                  <c:v>0.64562788394879889</c:v>
                </c:pt>
                <c:pt idx="46" formatCode="0.00">
                  <c:v>0.64562788394879889</c:v>
                </c:pt>
                <c:pt idx="47" formatCode="0.00">
                  <c:v>0.64562788394879889</c:v>
                </c:pt>
                <c:pt idx="48" formatCode="0.00">
                  <c:v>0.64562788394879889</c:v>
                </c:pt>
                <c:pt idx="49" formatCode="0.00">
                  <c:v>0.64562788394879889</c:v>
                </c:pt>
                <c:pt idx="50" formatCode="0.00">
                  <c:v>0.64562788394879889</c:v>
                </c:pt>
              </c:numCache>
            </c:numRef>
          </c:val>
          <c:smooth val="0"/>
          <c:extLst>
            <c:ext xmlns:c16="http://schemas.microsoft.com/office/drawing/2014/chart" uri="{C3380CC4-5D6E-409C-BE32-E72D297353CC}">
              <c16:uniqueId val="{00000003-52FE-F345-BFD2-D0D8B90C8848}"/>
            </c:ext>
          </c:extLst>
        </c:ser>
        <c:ser>
          <c:idx val="4"/>
          <c:order val="4"/>
          <c:spPr>
            <a:ln w="28575" cap="rnd">
              <a:solidFill>
                <a:schemeClr val="accent5"/>
              </a:solidFill>
              <a:round/>
            </a:ln>
            <a:effectLst/>
          </c:spPr>
          <c:marker>
            <c:symbol val="none"/>
          </c:marker>
          <c:val>
            <c:numRef>
              <c:f>REs!$B$38:$AZ$38</c:f>
              <c:numCache>
                <c:formatCode>0.0000</c:formatCode>
                <c:ptCount val="51"/>
                <c:pt idx="0">
                  <c:v>0.2011</c:v>
                </c:pt>
                <c:pt idx="1">
                  <c:v>0.24399999999999999</c:v>
                </c:pt>
                <c:pt idx="2">
                  <c:v>0.28689999999999999</c:v>
                </c:pt>
                <c:pt idx="3">
                  <c:v>0.32979999999999998</c:v>
                </c:pt>
                <c:pt idx="4">
                  <c:v>0.37269999999999998</c:v>
                </c:pt>
                <c:pt idx="5">
                  <c:v>0.41560000000000002</c:v>
                </c:pt>
                <c:pt idx="6">
                  <c:v>0.45850000000000002</c:v>
                </c:pt>
                <c:pt idx="7">
                  <c:v>0.50139999999999996</c:v>
                </c:pt>
                <c:pt idx="8">
                  <c:v>0.5444</c:v>
                </c:pt>
                <c:pt idx="9">
                  <c:v>0.58730000000000004</c:v>
                </c:pt>
                <c:pt idx="10">
                  <c:v>0.63019999999999998</c:v>
                </c:pt>
                <c:pt idx="11">
                  <c:v>0.69322000000000006</c:v>
                </c:pt>
                <c:pt idx="12">
                  <c:v>0.76254200000000016</c:v>
                </c:pt>
                <c:pt idx="13">
                  <c:v>0.83879620000000021</c:v>
                </c:pt>
                <c:pt idx="14">
                  <c:v>0.92267582000000026</c:v>
                </c:pt>
                <c:pt idx="15">
                  <c:v>1.0149434020000003</c:v>
                </c:pt>
                <c:pt idx="16">
                  <c:v>1.1164377422000005</c:v>
                </c:pt>
                <c:pt idx="17">
                  <c:v>1.2280815164200005</c:v>
                </c:pt>
                <c:pt idx="18">
                  <c:v>1.3508896680620006</c:v>
                </c:pt>
                <c:pt idx="19">
                  <c:v>1.4859786348682007</c:v>
                </c:pt>
                <c:pt idx="20">
                  <c:v>1.6345764983550208</c:v>
                </c:pt>
                <c:pt idx="21">
                  <c:v>1.7980341481905231</c:v>
                </c:pt>
                <c:pt idx="22">
                  <c:v>1.9778375630095755</c:v>
                </c:pt>
                <c:pt idx="23">
                  <c:v>2.1756213193105332</c:v>
                </c:pt>
                <c:pt idx="24">
                  <c:v>2.3931834512415868</c:v>
                </c:pt>
                <c:pt idx="25">
                  <c:v>2.6325017963657458</c:v>
                </c:pt>
                <c:pt idx="26">
                  <c:v>2.8957519760023205</c:v>
                </c:pt>
                <c:pt idx="27">
                  <c:v>3.1853271736025528</c:v>
                </c:pt>
                <c:pt idx="28">
                  <c:v>3.5038598909628083</c:v>
                </c:pt>
                <c:pt idx="29">
                  <c:v>3.8542458800590893</c:v>
                </c:pt>
                <c:pt idx="30">
                  <c:v>4.2396704680649986</c:v>
                </c:pt>
                <c:pt idx="31">
                  <c:v>4.6636375148714988</c:v>
                </c:pt>
                <c:pt idx="32">
                  <c:v>5.1300012663586489</c:v>
                </c:pt>
                <c:pt idx="33">
                  <c:v>5.6430013929945142</c:v>
                </c:pt>
                <c:pt idx="34">
                  <c:v>6.2073015322939664</c:v>
                </c:pt>
                <c:pt idx="35">
                  <c:v>6.8280316855233636</c:v>
                </c:pt>
                <c:pt idx="36">
                  <c:v>7.5108348540757008</c:v>
                </c:pt>
                <c:pt idx="37">
                  <c:v>8.2619183394832714</c:v>
                </c:pt>
                <c:pt idx="38">
                  <c:v>9.0881101734316001</c:v>
                </c:pt>
                <c:pt idx="39">
                  <c:v>9.9969211907747617</c:v>
                </c:pt>
                <c:pt idx="40">
                  <c:v>10.996613309852238</c:v>
                </c:pt>
                <c:pt idx="41">
                  <c:v>10.996613309852238</c:v>
                </c:pt>
                <c:pt idx="42">
                  <c:v>10.996613309852238</c:v>
                </c:pt>
                <c:pt idx="43">
                  <c:v>10.996613309852238</c:v>
                </c:pt>
                <c:pt idx="44">
                  <c:v>10.996613309852238</c:v>
                </c:pt>
                <c:pt idx="45">
                  <c:v>10.996613309852238</c:v>
                </c:pt>
                <c:pt idx="46">
                  <c:v>10.996613309852238</c:v>
                </c:pt>
                <c:pt idx="47">
                  <c:v>10.996613309852238</c:v>
                </c:pt>
                <c:pt idx="48">
                  <c:v>10.996613309852238</c:v>
                </c:pt>
                <c:pt idx="49">
                  <c:v>10.996613309852238</c:v>
                </c:pt>
                <c:pt idx="50">
                  <c:v>10.996613309852238</c:v>
                </c:pt>
              </c:numCache>
            </c:numRef>
          </c:val>
          <c:smooth val="0"/>
          <c:extLst>
            <c:ext xmlns:c16="http://schemas.microsoft.com/office/drawing/2014/chart" uri="{C3380CC4-5D6E-409C-BE32-E72D297353CC}">
              <c16:uniqueId val="{00000004-52FE-F345-BFD2-D0D8B90C8848}"/>
            </c:ext>
          </c:extLst>
        </c:ser>
        <c:dLbls>
          <c:showLegendKey val="0"/>
          <c:showVal val="0"/>
          <c:showCatName val="0"/>
          <c:showSerName val="0"/>
          <c:showPercent val="0"/>
          <c:showBubbleSize val="0"/>
        </c:dLbls>
        <c:smooth val="0"/>
        <c:axId val="769460735"/>
        <c:axId val="359830799"/>
      </c:lineChart>
      <c:catAx>
        <c:axId val="76946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359830799"/>
        <c:crosses val="autoZero"/>
        <c:auto val="1"/>
        <c:lblAlgn val="ctr"/>
        <c:lblOffset val="100"/>
        <c:noMultiLvlLbl val="0"/>
      </c:catAx>
      <c:valAx>
        <c:axId val="3598307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6946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39</xdr:col>
      <xdr:colOff>107950</xdr:colOff>
      <xdr:row>23</xdr:row>
      <xdr:rowOff>165100</xdr:rowOff>
    </xdr:from>
    <xdr:to>
      <xdr:col>44</xdr:col>
      <xdr:colOff>552450</xdr:colOff>
      <xdr:row>37</xdr:row>
      <xdr:rowOff>63500</xdr:rowOff>
    </xdr:to>
    <xdr:graphicFrame macro="">
      <xdr:nvGraphicFramePr>
        <xdr:cNvPr id="3" name="Chart 2">
          <a:extLst>
            <a:ext uri="{FF2B5EF4-FFF2-40B4-BE49-F238E27FC236}">
              <a16:creationId xmlns:a16="http://schemas.microsoft.com/office/drawing/2014/main" id="{97987ACB-A167-9141-B63C-630AFCB46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tntcat.iiasa.ac.at/SspDb/dsd?Action=htmlpage&amp;page=cita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4046A-16F9-F544-B4E9-A69437948D33}">
  <dimension ref="A1:AZ47"/>
  <sheetViews>
    <sheetView topLeftCell="A17" workbookViewId="0">
      <selection activeCell="A23" sqref="A23"/>
    </sheetView>
  </sheetViews>
  <sheetFormatPr baseColWidth="10" defaultRowHeight="16" x14ac:dyDescent="0.2"/>
  <cols>
    <col min="1" max="1" width="38.83203125" bestFit="1" customWidth="1"/>
  </cols>
  <sheetData>
    <row r="1" spans="1:52" x14ac:dyDescent="0.2">
      <c r="A1" s="2" t="s">
        <v>5</v>
      </c>
    </row>
    <row r="2" spans="1:52" x14ac:dyDescent="0.2">
      <c r="A2" s="1" t="s">
        <v>0</v>
      </c>
    </row>
    <row r="3" spans="1:52" x14ac:dyDescent="0.2">
      <c r="A3" t="s">
        <v>1</v>
      </c>
    </row>
    <row r="4" spans="1:52" x14ac:dyDescent="0.2">
      <c r="B4">
        <v>2010</v>
      </c>
      <c r="C4">
        <v>2011</v>
      </c>
      <c r="D4">
        <v>2012</v>
      </c>
      <c r="E4">
        <v>2013</v>
      </c>
      <c r="F4">
        <v>2014</v>
      </c>
      <c r="G4">
        <v>2015</v>
      </c>
      <c r="H4">
        <v>2016</v>
      </c>
      <c r="I4">
        <v>2017</v>
      </c>
      <c r="J4">
        <v>2018</v>
      </c>
      <c r="K4">
        <v>2019</v>
      </c>
      <c r="L4">
        <v>2020</v>
      </c>
      <c r="M4">
        <v>2021</v>
      </c>
      <c r="N4">
        <v>2022</v>
      </c>
      <c r="O4">
        <v>2023</v>
      </c>
      <c r="P4">
        <v>2024</v>
      </c>
      <c r="Q4">
        <v>2025</v>
      </c>
      <c r="R4">
        <v>2026</v>
      </c>
      <c r="S4">
        <v>2027</v>
      </c>
      <c r="T4">
        <v>2028</v>
      </c>
      <c r="U4">
        <v>2029</v>
      </c>
      <c r="V4">
        <v>2030</v>
      </c>
      <c r="W4">
        <v>2031</v>
      </c>
      <c r="X4">
        <v>2032</v>
      </c>
      <c r="Y4">
        <v>2033</v>
      </c>
      <c r="Z4">
        <v>2034</v>
      </c>
      <c r="AA4">
        <v>2035</v>
      </c>
      <c r="AB4">
        <v>2036</v>
      </c>
      <c r="AC4">
        <v>2037</v>
      </c>
      <c r="AD4">
        <v>2038</v>
      </c>
      <c r="AE4">
        <v>2039</v>
      </c>
      <c r="AF4">
        <v>2040</v>
      </c>
      <c r="AG4">
        <v>2041</v>
      </c>
      <c r="AH4">
        <v>2042</v>
      </c>
      <c r="AI4">
        <v>2043</v>
      </c>
      <c r="AJ4">
        <v>2044</v>
      </c>
      <c r="AK4">
        <v>2045</v>
      </c>
      <c r="AL4">
        <v>2046</v>
      </c>
      <c r="AM4">
        <v>2047</v>
      </c>
      <c r="AN4">
        <v>2048</v>
      </c>
      <c r="AO4">
        <v>2049</v>
      </c>
      <c r="AP4">
        <v>2050</v>
      </c>
      <c r="AQ4">
        <v>2051</v>
      </c>
      <c r="AR4">
        <v>2052</v>
      </c>
      <c r="AS4">
        <v>2053</v>
      </c>
      <c r="AT4">
        <v>2054</v>
      </c>
      <c r="AU4">
        <v>2055</v>
      </c>
      <c r="AV4">
        <v>2056</v>
      </c>
      <c r="AW4">
        <v>2057</v>
      </c>
      <c r="AX4">
        <v>2058</v>
      </c>
      <c r="AY4">
        <v>2059</v>
      </c>
      <c r="AZ4" t="s">
        <v>2</v>
      </c>
    </row>
    <row r="5" spans="1:52" x14ac:dyDescent="0.2">
      <c r="A5">
        <v>1</v>
      </c>
      <c r="B5">
        <v>0.25</v>
      </c>
      <c r="C5">
        <v>0.24640000000000001</v>
      </c>
      <c r="D5">
        <v>0.2429</v>
      </c>
      <c r="E5">
        <v>0.23930000000000001</v>
      </c>
      <c r="F5">
        <v>0.23569999999999999</v>
      </c>
      <c r="G5">
        <v>0.2321</v>
      </c>
      <c r="H5">
        <v>0.2286</v>
      </c>
      <c r="I5">
        <v>0.22500000000000001</v>
      </c>
      <c r="J5">
        <v>0.22140000000000001</v>
      </c>
      <c r="K5">
        <v>0.21790000000000001</v>
      </c>
      <c r="L5">
        <v>0.21429999999999999</v>
      </c>
      <c r="M5">
        <v>0.2107</v>
      </c>
      <c r="N5">
        <v>0.20710000000000001</v>
      </c>
      <c r="O5">
        <v>0.2036</v>
      </c>
      <c r="P5">
        <v>0.2</v>
      </c>
      <c r="Q5">
        <v>0.19639999999999999</v>
      </c>
      <c r="R5">
        <v>0.19289999999999999</v>
      </c>
      <c r="S5">
        <v>0.1893</v>
      </c>
      <c r="T5">
        <v>0.1857</v>
      </c>
      <c r="U5">
        <v>0.18210000000000001</v>
      </c>
      <c r="V5">
        <v>0.17860000000000001</v>
      </c>
      <c r="W5">
        <v>0.17799999999999999</v>
      </c>
      <c r="X5">
        <v>0.1774</v>
      </c>
      <c r="Y5">
        <v>0.17680000000000001</v>
      </c>
      <c r="Z5">
        <v>0.1762</v>
      </c>
      <c r="AA5">
        <v>0.17560000000000001</v>
      </c>
      <c r="AB5">
        <v>0.17499999999999999</v>
      </c>
      <c r="AC5">
        <v>0.1744</v>
      </c>
      <c r="AD5">
        <v>0.17380000000000001</v>
      </c>
      <c r="AE5">
        <v>0.17319999999999999</v>
      </c>
      <c r="AF5">
        <v>0.1726</v>
      </c>
      <c r="AG5">
        <v>0.17199999999999999</v>
      </c>
      <c r="AH5">
        <v>0.1714</v>
      </c>
      <c r="AI5">
        <v>0.17080000000000001</v>
      </c>
      <c r="AJ5">
        <v>0.17019999999999999</v>
      </c>
      <c r="AK5">
        <v>0.1696</v>
      </c>
      <c r="AL5">
        <v>0.16900000000000001</v>
      </c>
      <c r="AM5">
        <v>0.16850000000000001</v>
      </c>
      <c r="AN5">
        <v>0.16789999999999999</v>
      </c>
      <c r="AO5">
        <v>0.1673</v>
      </c>
      <c r="AP5">
        <v>0.16669999999999999</v>
      </c>
      <c r="AQ5">
        <v>0.16669999999999999</v>
      </c>
      <c r="AR5">
        <v>0.16669999999999999</v>
      </c>
      <c r="AS5">
        <v>0.16669999999999999</v>
      </c>
      <c r="AT5">
        <v>0.16669999999999999</v>
      </c>
      <c r="AU5">
        <v>0.16669999999999999</v>
      </c>
      <c r="AV5">
        <v>0.16669999999999999</v>
      </c>
      <c r="AW5">
        <v>0.16669999999999999</v>
      </c>
      <c r="AX5">
        <v>0.16669999999999999</v>
      </c>
      <c r="AY5">
        <v>0.16669999999999999</v>
      </c>
      <c r="AZ5">
        <v>0.16669999999999999</v>
      </c>
    </row>
    <row r="6" spans="1:52" x14ac:dyDescent="0.2">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c r="AM6" s="3">
        <v>0</v>
      </c>
      <c r="AN6" s="3">
        <v>0</v>
      </c>
      <c r="AO6" s="3">
        <v>0</v>
      </c>
      <c r="AP6" s="3">
        <v>0</v>
      </c>
      <c r="AQ6" s="3">
        <v>0</v>
      </c>
      <c r="AR6" s="3">
        <v>0</v>
      </c>
      <c r="AS6" s="3">
        <v>0</v>
      </c>
      <c r="AT6" s="3">
        <v>0</v>
      </c>
      <c r="AU6" s="3">
        <v>0</v>
      </c>
      <c r="AV6" s="3">
        <v>0</v>
      </c>
      <c r="AW6" s="3">
        <v>0</v>
      </c>
      <c r="AX6" s="3">
        <v>0</v>
      </c>
      <c r="AY6" s="3">
        <v>0</v>
      </c>
      <c r="AZ6" s="3">
        <v>0</v>
      </c>
    </row>
    <row r="8" spans="1:52" x14ac:dyDescent="0.2">
      <c r="A8" s="1" t="s">
        <v>3</v>
      </c>
    </row>
    <row r="9" spans="1:52" x14ac:dyDescent="0.2">
      <c r="A9" t="s">
        <v>4</v>
      </c>
    </row>
    <row r="10" spans="1:52" x14ac:dyDescent="0.2">
      <c r="B10">
        <v>2010</v>
      </c>
      <c r="C10">
        <v>2011</v>
      </c>
      <c r="D10">
        <v>2012</v>
      </c>
      <c r="E10">
        <v>2013</v>
      </c>
      <c r="F10">
        <v>2014</v>
      </c>
      <c r="G10">
        <v>2015</v>
      </c>
      <c r="H10">
        <v>2016</v>
      </c>
      <c r="I10">
        <v>2017</v>
      </c>
      <c r="J10">
        <v>2018</v>
      </c>
      <c r="K10">
        <v>2019</v>
      </c>
      <c r="L10">
        <v>2020</v>
      </c>
      <c r="M10">
        <v>2021</v>
      </c>
      <c r="N10">
        <v>2022</v>
      </c>
      <c r="O10">
        <v>2023</v>
      </c>
      <c r="P10">
        <v>2024</v>
      </c>
      <c r="Q10">
        <v>2025</v>
      </c>
      <c r="R10">
        <v>2026</v>
      </c>
      <c r="S10">
        <v>2027</v>
      </c>
      <c r="T10">
        <v>2028</v>
      </c>
      <c r="U10">
        <v>2029</v>
      </c>
      <c r="V10">
        <v>2030</v>
      </c>
      <c r="W10">
        <v>2031</v>
      </c>
      <c r="X10">
        <v>2032</v>
      </c>
      <c r="Y10">
        <v>2033</v>
      </c>
      <c r="Z10">
        <v>2034</v>
      </c>
      <c r="AA10">
        <v>2035</v>
      </c>
      <c r="AB10">
        <v>2036</v>
      </c>
      <c r="AC10">
        <v>2037</v>
      </c>
      <c r="AD10">
        <v>2038</v>
      </c>
      <c r="AE10">
        <v>2039</v>
      </c>
      <c r="AF10">
        <v>2040</v>
      </c>
      <c r="AG10">
        <v>2041</v>
      </c>
      <c r="AH10">
        <v>2042</v>
      </c>
      <c r="AI10">
        <v>2043</v>
      </c>
      <c r="AJ10">
        <v>2044</v>
      </c>
      <c r="AK10">
        <v>2045</v>
      </c>
      <c r="AL10">
        <v>2046</v>
      </c>
      <c r="AM10">
        <v>2047</v>
      </c>
      <c r="AN10">
        <v>2048</v>
      </c>
      <c r="AO10">
        <v>2049</v>
      </c>
      <c r="AP10">
        <v>2050</v>
      </c>
      <c r="AQ10">
        <v>2051</v>
      </c>
      <c r="AR10">
        <v>2052</v>
      </c>
      <c r="AS10">
        <v>2053</v>
      </c>
      <c r="AT10">
        <v>2054</v>
      </c>
      <c r="AU10">
        <v>2055</v>
      </c>
      <c r="AV10">
        <v>2056</v>
      </c>
      <c r="AW10">
        <v>2057</v>
      </c>
      <c r="AX10">
        <v>2058</v>
      </c>
      <c r="AY10">
        <v>2059</v>
      </c>
      <c r="AZ10" t="s">
        <v>2</v>
      </c>
    </row>
    <row r="11" spans="1:52" x14ac:dyDescent="0.2">
      <c r="A11">
        <v>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row>
    <row r="12" spans="1:52" x14ac:dyDescent="0.2">
      <c r="B12" s="3">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s="3">
        <v>0</v>
      </c>
      <c r="AW12" s="3">
        <v>0</v>
      </c>
      <c r="AX12" s="3">
        <v>0</v>
      </c>
      <c r="AY12" s="3">
        <v>0</v>
      </c>
      <c r="AZ12" s="3">
        <v>0</v>
      </c>
    </row>
    <row r="15" spans="1:52" x14ac:dyDescent="0.2">
      <c r="A15" s="5" t="s">
        <v>7</v>
      </c>
    </row>
    <row r="16" spans="1:52" x14ac:dyDescent="0.2">
      <c r="A16" s="4" t="s">
        <v>3</v>
      </c>
    </row>
    <row r="17" spans="1:52" x14ac:dyDescent="0.2">
      <c r="A17" t="s">
        <v>6</v>
      </c>
    </row>
    <row r="18" spans="1:52" x14ac:dyDescent="0.2">
      <c r="B18">
        <v>2010</v>
      </c>
      <c r="C18">
        <v>2011</v>
      </c>
      <c r="D18">
        <v>2012</v>
      </c>
      <c r="E18">
        <v>2013</v>
      </c>
      <c r="F18">
        <v>2014</v>
      </c>
      <c r="G18">
        <v>2015</v>
      </c>
      <c r="H18">
        <v>2016</v>
      </c>
      <c r="I18">
        <v>2017</v>
      </c>
      <c r="J18">
        <v>2018</v>
      </c>
      <c r="K18">
        <v>2019</v>
      </c>
      <c r="L18">
        <v>2020</v>
      </c>
      <c r="M18">
        <v>2021</v>
      </c>
      <c r="N18">
        <v>2022</v>
      </c>
      <c r="O18">
        <v>2023</v>
      </c>
      <c r="P18">
        <v>2024</v>
      </c>
      <c r="Q18">
        <v>2025</v>
      </c>
      <c r="R18">
        <v>2026</v>
      </c>
      <c r="S18">
        <v>2027</v>
      </c>
      <c r="T18">
        <v>2028</v>
      </c>
      <c r="U18">
        <v>2029</v>
      </c>
      <c r="V18">
        <v>2030</v>
      </c>
      <c r="W18">
        <v>2031</v>
      </c>
      <c r="X18">
        <v>2032</v>
      </c>
      <c r="Y18">
        <v>2033</v>
      </c>
      <c r="Z18">
        <v>2034</v>
      </c>
      <c r="AA18">
        <v>2035</v>
      </c>
      <c r="AB18">
        <v>2036</v>
      </c>
      <c r="AC18">
        <v>2037</v>
      </c>
      <c r="AD18">
        <v>2038</v>
      </c>
      <c r="AE18">
        <v>2039</v>
      </c>
      <c r="AF18">
        <v>2040</v>
      </c>
      <c r="AG18">
        <v>2041</v>
      </c>
      <c r="AH18">
        <v>2042</v>
      </c>
      <c r="AI18">
        <v>2043</v>
      </c>
      <c r="AJ18">
        <v>2044</v>
      </c>
      <c r="AK18">
        <v>2045</v>
      </c>
      <c r="AL18">
        <v>2046</v>
      </c>
      <c r="AM18">
        <v>2047</v>
      </c>
      <c r="AN18">
        <v>2048</v>
      </c>
      <c r="AO18">
        <v>2049</v>
      </c>
      <c r="AP18">
        <v>2050</v>
      </c>
      <c r="AQ18">
        <v>2051</v>
      </c>
      <c r="AR18">
        <v>2052</v>
      </c>
      <c r="AS18">
        <v>2053</v>
      </c>
      <c r="AT18">
        <v>2054</v>
      </c>
      <c r="AU18">
        <v>2055</v>
      </c>
      <c r="AV18">
        <v>2056</v>
      </c>
      <c r="AW18">
        <v>2057</v>
      </c>
      <c r="AX18">
        <v>2058</v>
      </c>
      <c r="AY18">
        <v>2059</v>
      </c>
      <c r="AZ18" t="s">
        <v>2</v>
      </c>
    </row>
    <row r="19" spans="1:52" x14ac:dyDescent="0.2">
      <c r="A19">
        <v>1</v>
      </c>
      <c r="B19">
        <v>0.83</v>
      </c>
      <c r="C19">
        <v>0.83</v>
      </c>
      <c r="D19">
        <v>0.83</v>
      </c>
      <c r="E19">
        <v>0.83</v>
      </c>
      <c r="F19">
        <v>0.83</v>
      </c>
      <c r="G19">
        <v>0.83</v>
      </c>
      <c r="H19">
        <v>0.83</v>
      </c>
      <c r="I19">
        <v>0.83</v>
      </c>
      <c r="J19">
        <v>0.83</v>
      </c>
      <c r="K19">
        <v>0.83</v>
      </c>
      <c r="L19">
        <v>0.83</v>
      </c>
      <c r="M19">
        <v>0.83</v>
      </c>
      <c r="N19">
        <v>0.83</v>
      </c>
      <c r="O19">
        <v>0.83</v>
      </c>
      <c r="P19">
        <v>0.84</v>
      </c>
      <c r="Q19">
        <v>0.84</v>
      </c>
      <c r="R19">
        <v>0.84</v>
      </c>
      <c r="S19">
        <v>0.84</v>
      </c>
      <c r="T19">
        <v>0.84</v>
      </c>
      <c r="U19">
        <v>0.84</v>
      </c>
      <c r="V19">
        <v>0.84</v>
      </c>
      <c r="W19">
        <v>0.84</v>
      </c>
      <c r="X19">
        <v>0.84</v>
      </c>
      <c r="Y19">
        <v>0.84</v>
      </c>
      <c r="Z19">
        <v>0.84</v>
      </c>
      <c r="AA19">
        <v>0.84</v>
      </c>
      <c r="AB19">
        <v>0.84</v>
      </c>
      <c r="AC19">
        <v>0.84</v>
      </c>
      <c r="AD19">
        <v>0.84</v>
      </c>
      <c r="AE19">
        <v>0.84</v>
      </c>
      <c r="AF19">
        <v>0.84</v>
      </c>
      <c r="AG19">
        <v>0.84</v>
      </c>
      <c r="AH19">
        <v>0.84</v>
      </c>
      <c r="AI19">
        <v>0.85</v>
      </c>
      <c r="AJ19">
        <v>0.85</v>
      </c>
      <c r="AK19">
        <v>0.85</v>
      </c>
      <c r="AL19">
        <v>0.85</v>
      </c>
      <c r="AM19">
        <v>0.85</v>
      </c>
      <c r="AN19">
        <v>0.85</v>
      </c>
      <c r="AO19">
        <v>0.85</v>
      </c>
      <c r="AP19">
        <v>0.85</v>
      </c>
      <c r="AQ19">
        <v>0.85</v>
      </c>
      <c r="AR19">
        <v>0.85</v>
      </c>
      <c r="AS19">
        <v>0.85</v>
      </c>
      <c r="AT19">
        <v>0.85</v>
      </c>
      <c r="AU19">
        <v>0.85</v>
      </c>
      <c r="AV19">
        <v>0.85</v>
      </c>
      <c r="AW19">
        <v>0.85</v>
      </c>
      <c r="AX19">
        <v>0.85</v>
      </c>
      <c r="AY19">
        <v>0.85</v>
      </c>
      <c r="AZ19">
        <v>0.85</v>
      </c>
    </row>
    <row r="20" spans="1:52" x14ac:dyDescent="0.2">
      <c r="B20" s="3">
        <v>0.9</v>
      </c>
      <c r="C20" s="3">
        <v>0.9</v>
      </c>
      <c r="D20" s="3">
        <v>0.9</v>
      </c>
      <c r="E20" s="3">
        <v>0.9</v>
      </c>
      <c r="F20" s="3">
        <v>0.9</v>
      </c>
      <c r="G20" s="3">
        <v>0.9</v>
      </c>
      <c r="H20" s="3">
        <v>0.9</v>
      </c>
      <c r="I20" s="3">
        <v>0.9</v>
      </c>
      <c r="J20" s="3">
        <v>0.9</v>
      </c>
      <c r="K20" s="3">
        <v>0.9</v>
      </c>
      <c r="L20" s="3">
        <v>0.9</v>
      </c>
      <c r="M20" s="3">
        <v>0.9</v>
      </c>
      <c r="N20" s="3">
        <v>0.9</v>
      </c>
      <c r="O20" s="3">
        <v>0.9</v>
      </c>
      <c r="P20" s="3">
        <v>0.9</v>
      </c>
      <c r="Q20" s="3">
        <v>0.9</v>
      </c>
      <c r="R20" s="3">
        <v>0.9</v>
      </c>
      <c r="S20" s="3">
        <v>0.9</v>
      </c>
      <c r="T20" s="3">
        <v>0.9</v>
      </c>
      <c r="U20" s="3">
        <v>0.9</v>
      </c>
      <c r="V20" s="3">
        <v>0.9</v>
      </c>
      <c r="W20" s="3">
        <v>0.9</v>
      </c>
      <c r="X20" s="3">
        <v>0.9</v>
      </c>
      <c r="Y20" s="3">
        <v>0.9</v>
      </c>
      <c r="Z20" s="3">
        <v>0.9</v>
      </c>
      <c r="AA20" s="3">
        <v>0.9</v>
      </c>
      <c r="AB20" s="3">
        <v>0.9</v>
      </c>
      <c r="AC20" s="3">
        <v>0.9</v>
      </c>
      <c r="AD20" s="3">
        <v>0.9</v>
      </c>
      <c r="AE20" s="3">
        <v>0.9</v>
      </c>
      <c r="AF20" s="3">
        <v>0.9</v>
      </c>
      <c r="AG20" s="3">
        <v>0.9</v>
      </c>
      <c r="AH20" s="3">
        <v>0.9</v>
      </c>
      <c r="AI20" s="3">
        <v>0.9</v>
      </c>
      <c r="AJ20" s="3">
        <v>0.9</v>
      </c>
      <c r="AK20" s="3">
        <v>0.9</v>
      </c>
      <c r="AL20" s="3">
        <v>0.9</v>
      </c>
      <c r="AM20" s="3">
        <v>0.9</v>
      </c>
      <c r="AN20" s="3">
        <v>0.9</v>
      </c>
      <c r="AO20" s="3">
        <v>0.9</v>
      </c>
      <c r="AP20" s="3">
        <v>0.9</v>
      </c>
      <c r="AQ20" s="3">
        <v>0.9</v>
      </c>
      <c r="AR20" s="3">
        <v>0.9</v>
      </c>
      <c r="AS20" s="3">
        <v>0.9</v>
      </c>
      <c r="AT20" s="3">
        <v>0.9</v>
      </c>
      <c r="AU20" s="3">
        <v>0.9</v>
      </c>
      <c r="AV20" s="3">
        <v>0.9</v>
      </c>
      <c r="AW20" s="3">
        <v>0.9</v>
      </c>
      <c r="AX20" s="3">
        <v>0.9</v>
      </c>
      <c r="AY20" s="3">
        <v>0.9</v>
      </c>
      <c r="AZ20" s="3">
        <v>0.9</v>
      </c>
    </row>
    <row r="21" spans="1:52" x14ac:dyDescent="0.2">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row>
    <row r="22" spans="1:52" x14ac:dyDescent="0.2">
      <c r="A22" s="5" t="s">
        <v>17</v>
      </c>
    </row>
    <row r="23" spans="1:52" x14ac:dyDescent="0.2">
      <c r="A23" t="s">
        <v>9</v>
      </c>
    </row>
    <row r="24" spans="1:52" x14ac:dyDescent="0.2">
      <c r="A24" s="3" t="s">
        <v>8</v>
      </c>
    </row>
    <row r="25" spans="1:52" x14ac:dyDescent="0.2">
      <c r="B25">
        <v>2010</v>
      </c>
      <c r="C25">
        <v>2011</v>
      </c>
      <c r="D25">
        <v>2012</v>
      </c>
      <c r="E25">
        <v>2013</v>
      </c>
      <c r="F25">
        <v>2014</v>
      </c>
      <c r="G25">
        <v>2015</v>
      </c>
      <c r="H25">
        <v>2016</v>
      </c>
      <c r="I25">
        <v>2017</v>
      </c>
      <c r="J25">
        <v>2018</v>
      </c>
      <c r="K25">
        <v>2019</v>
      </c>
      <c r="L25">
        <v>2020</v>
      </c>
      <c r="M25">
        <v>2021</v>
      </c>
      <c r="N25">
        <v>2022</v>
      </c>
      <c r="O25">
        <v>2023</v>
      </c>
      <c r="P25">
        <v>2024</v>
      </c>
      <c r="Q25">
        <v>2025</v>
      </c>
      <c r="R25">
        <v>2026</v>
      </c>
      <c r="S25">
        <v>2027</v>
      </c>
      <c r="T25">
        <v>2028</v>
      </c>
      <c r="U25">
        <v>2029</v>
      </c>
      <c r="V25">
        <v>2030</v>
      </c>
      <c r="W25">
        <v>2031</v>
      </c>
      <c r="X25">
        <v>2032</v>
      </c>
      <c r="Y25">
        <v>2033</v>
      </c>
      <c r="Z25">
        <v>2034</v>
      </c>
      <c r="AA25">
        <v>2035</v>
      </c>
      <c r="AB25">
        <v>2036</v>
      </c>
      <c r="AC25">
        <v>2037</v>
      </c>
      <c r="AD25">
        <v>2038</v>
      </c>
      <c r="AE25">
        <v>2039</v>
      </c>
      <c r="AF25">
        <v>2040</v>
      </c>
      <c r="AG25">
        <v>2041</v>
      </c>
      <c r="AH25">
        <v>2042</v>
      </c>
      <c r="AI25">
        <v>2043</v>
      </c>
      <c r="AJ25">
        <v>2044</v>
      </c>
      <c r="AK25">
        <v>2045</v>
      </c>
      <c r="AL25">
        <v>2046</v>
      </c>
      <c r="AM25">
        <v>2047</v>
      </c>
      <c r="AN25">
        <v>2048</v>
      </c>
      <c r="AO25">
        <v>2049</v>
      </c>
      <c r="AP25">
        <v>2050</v>
      </c>
      <c r="AQ25">
        <v>2051</v>
      </c>
      <c r="AR25">
        <v>2052</v>
      </c>
      <c r="AS25">
        <v>2053</v>
      </c>
      <c r="AT25">
        <v>2054</v>
      </c>
      <c r="AU25">
        <v>2055</v>
      </c>
      <c r="AV25">
        <v>2056</v>
      </c>
      <c r="AW25">
        <v>2057</v>
      </c>
      <c r="AX25">
        <v>2058</v>
      </c>
      <c r="AY25">
        <v>2059</v>
      </c>
      <c r="AZ25" t="s">
        <v>2</v>
      </c>
    </row>
    <row r="26" spans="1:52" x14ac:dyDescent="0.2">
      <c r="A26">
        <v>1</v>
      </c>
      <c r="B26">
        <v>0.53915000000000002</v>
      </c>
      <c r="C26">
        <v>0.538385</v>
      </c>
      <c r="D26">
        <v>0.53761999999999999</v>
      </c>
      <c r="E26">
        <v>0.53685400000000005</v>
      </c>
      <c r="F26">
        <v>0.53608900000000004</v>
      </c>
      <c r="G26">
        <v>0.53532400000000002</v>
      </c>
      <c r="H26">
        <v>0.53455900000000001</v>
      </c>
      <c r="I26">
        <v>0.53379299999999996</v>
      </c>
      <c r="J26">
        <v>0.53302799999999995</v>
      </c>
      <c r="K26">
        <v>0.53226300000000004</v>
      </c>
      <c r="L26">
        <v>0.53149800000000003</v>
      </c>
      <c r="M26">
        <v>0.53073199999999998</v>
      </c>
      <c r="N26">
        <v>0.52996699999999997</v>
      </c>
      <c r="O26">
        <v>0.52920199999999995</v>
      </c>
      <c r="P26">
        <v>0.52843700000000005</v>
      </c>
      <c r="Q26">
        <v>0.527671</v>
      </c>
      <c r="R26">
        <v>0.52690599999999999</v>
      </c>
      <c r="S26">
        <v>0.52614099999999997</v>
      </c>
      <c r="T26">
        <v>0.52537599999999995</v>
      </c>
      <c r="U26">
        <v>0.52461000000000002</v>
      </c>
      <c r="V26">
        <v>0.52384500000000001</v>
      </c>
      <c r="W26">
        <v>0.52307999999999999</v>
      </c>
      <c r="X26">
        <v>0.52231499999999997</v>
      </c>
      <c r="Y26">
        <v>0.52154900000000004</v>
      </c>
      <c r="Z26">
        <v>0.52078400000000002</v>
      </c>
      <c r="AA26">
        <v>0.52001900000000001</v>
      </c>
      <c r="AB26">
        <v>0.51925399999999999</v>
      </c>
      <c r="AC26">
        <v>0.51848799999999995</v>
      </c>
      <c r="AD26">
        <v>0.51772300000000004</v>
      </c>
      <c r="AE26">
        <v>0.51695800000000003</v>
      </c>
      <c r="AF26">
        <v>0.51619300000000001</v>
      </c>
      <c r="AG26">
        <v>0.51542699999999997</v>
      </c>
      <c r="AH26">
        <v>0.51466199999999995</v>
      </c>
      <c r="AI26">
        <v>0.51389700000000005</v>
      </c>
      <c r="AJ26">
        <v>0.513131</v>
      </c>
      <c r="AK26">
        <v>0.51236599999999999</v>
      </c>
      <c r="AL26">
        <v>0.51160099999999997</v>
      </c>
      <c r="AM26">
        <v>0.51083599999999996</v>
      </c>
      <c r="AN26">
        <v>0.51007100000000005</v>
      </c>
      <c r="AO26">
        <v>0.50930500000000001</v>
      </c>
      <c r="AP26">
        <v>0.50853999999999999</v>
      </c>
      <c r="AQ26">
        <v>0.50853999999999999</v>
      </c>
      <c r="AR26">
        <v>0.50853999999999999</v>
      </c>
      <c r="AS26">
        <v>0.50853999999999999</v>
      </c>
      <c r="AT26">
        <v>0.50853999999999999</v>
      </c>
      <c r="AU26">
        <v>0.50853999999999999</v>
      </c>
      <c r="AV26">
        <v>0.50853999999999999</v>
      </c>
      <c r="AW26">
        <v>0.50853999999999999</v>
      </c>
      <c r="AX26">
        <v>0.50853999999999999</v>
      </c>
      <c r="AY26">
        <v>0.50853999999999999</v>
      </c>
      <c r="AZ26">
        <v>0.50853999999999999</v>
      </c>
    </row>
    <row r="28" spans="1:52" x14ac:dyDescent="0.2">
      <c r="A28" t="s">
        <v>9</v>
      </c>
    </row>
    <row r="29" spans="1:52" x14ac:dyDescent="0.2">
      <c r="A29" s="3" t="s">
        <v>10</v>
      </c>
    </row>
    <row r="30" spans="1:52" x14ac:dyDescent="0.2">
      <c r="A30" s="3"/>
      <c r="B30">
        <v>2010</v>
      </c>
      <c r="C30">
        <v>2011</v>
      </c>
      <c r="D30">
        <v>2012</v>
      </c>
      <c r="E30">
        <v>2013</v>
      </c>
      <c r="F30">
        <v>2014</v>
      </c>
      <c r="G30">
        <v>2015</v>
      </c>
      <c r="H30">
        <v>2016</v>
      </c>
      <c r="I30">
        <v>2017</v>
      </c>
      <c r="J30">
        <v>2018</v>
      </c>
      <c r="K30">
        <v>2019</v>
      </c>
      <c r="L30">
        <v>2020</v>
      </c>
      <c r="M30">
        <v>2021</v>
      </c>
      <c r="N30">
        <v>2022</v>
      </c>
      <c r="O30">
        <v>2023</v>
      </c>
      <c r="P30">
        <v>2024</v>
      </c>
      <c r="Q30">
        <v>2025</v>
      </c>
      <c r="R30">
        <v>2026</v>
      </c>
      <c r="S30">
        <v>2027</v>
      </c>
      <c r="T30">
        <v>2028</v>
      </c>
      <c r="U30">
        <v>2029</v>
      </c>
      <c r="V30">
        <v>2030</v>
      </c>
      <c r="W30">
        <v>2031</v>
      </c>
      <c r="X30">
        <v>2032</v>
      </c>
      <c r="Y30">
        <v>2033</v>
      </c>
      <c r="Z30">
        <v>2034</v>
      </c>
      <c r="AA30">
        <v>2035</v>
      </c>
      <c r="AB30">
        <v>2036</v>
      </c>
      <c r="AC30">
        <v>2037</v>
      </c>
      <c r="AD30">
        <v>2038</v>
      </c>
      <c r="AE30">
        <v>2039</v>
      </c>
      <c r="AF30">
        <v>2040</v>
      </c>
      <c r="AG30">
        <v>2041</v>
      </c>
      <c r="AH30">
        <v>2042</v>
      </c>
      <c r="AI30">
        <v>2043</v>
      </c>
      <c r="AJ30">
        <v>2044</v>
      </c>
      <c r="AK30">
        <v>2045</v>
      </c>
      <c r="AL30">
        <v>2046</v>
      </c>
      <c r="AM30">
        <v>2047</v>
      </c>
      <c r="AN30">
        <v>2048</v>
      </c>
      <c r="AO30">
        <v>2049</v>
      </c>
      <c r="AP30">
        <v>2050</v>
      </c>
      <c r="AQ30">
        <v>2051</v>
      </c>
      <c r="AR30">
        <v>2052</v>
      </c>
      <c r="AS30">
        <v>2053</v>
      </c>
      <c r="AT30">
        <v>2054</v>
      </c>
      <c r="AU30">
        <v>2055</v>
      </c>
      <c r="AV30">
        <v>2056</v>
      </c>
      <c r="AW30">
        <v>2057</v>
      </c>
      <c r="AX30">
        <v>2058</v>
      </c>
      <c r="AY30">
        <v>2059</v>
      </c>
      <c r="AZ30" t="s">
        <v>2</v>
      </c>
    </row>
    <row r="31" spans="1:52" x14ac:dyDescent="0.2">
      <c r="A31">
        <v>1</v>
      </c>
      <c r="B31">
        <v>0.110553</v>
      </c>
      <c r="C31">
        <v>0.11133</v>
      </c>
      <c r="D31">
        <v>0.112108</v>
      </c>
      <c r="E31">
        <v>0.112885</v>
      </c>
      <c r="F31">
        <v>0.113663</v>
      </c>
      <c r="G31">
        <v>0.11444</v>
      </c>
      <c r="H31">
        <v>0.115218</v>
      </c>
      <c r="I31">
        <v>0.115995</v>
      </c>
      <c r="J31">
        <v>0.116772</v>
      </c>
      <c r="K31">
        <v>0.11755</v>
      </c>
      <c r="L31">
        <v>0.118327</v>
      </c>
      <c r="M31">
        <v>0.119105</v>
      </c>
      <c r="N31">
        <v>0.119882</v>
      </c>
      <c r="O31">
        <v>0.12066</v>
      </c>
      <c r="P31">
        <v>0.121437</v>
      </c>
      <c r="Q31">
        <v>0.122214</v>
      </c>
      <c r="R31">
        <v>0.122992</v>
      </c>
      <c r="S31">
        <v>0.123769</v>
      </c>
      <c r="T31">
        <v>0.124547</v>
      </c>
      <c r="U31">
        <v>0.12532399999999999</v>
      </c>
      <c r="V31">
        <v>0.12610199999999999</v>
      </c>
      <c r="W31">
        <v>0.12687899999999999</v>
      </c>
      <c r="X31">
        <v>0.12765599999999999</v>
      </c>
      <c r="Y31">
        <v>0.12843399999999999</v>
      </c>
      <c r="Z31">
        <v>0.12921099999999999</v>
      </c>
      <c r="AA31">
        <v>0.12998899999999999</v>
      </c>
      <c r="AB31">
        <v>0.13076599999999999</v>
      </c>
      <c r="AC31">
        <v>0.13154299999999999</v>
      </c>
      <c r="AD31">
        <v>0.13232099999999999</v>
      </c>
      <c r="AE31">
        <v>0.13309799999999999</v>
      </c>
      <c r="AF31">
        <v>0.133876</v>
      </c>
      <c r="AG31">
        <v>0.13465299999999999</v>
      </c>
      <c r="AH31">
        <v>0.135431</v>
      </c>
      <c r="AI31">
        <v>0.136208</v>
      </c>
      <c r="AJ31">
        <v>0.136985</v>
      </c>
      <c r="AK31">
        <v>0.137763</v>
      </c>
      <c r="AL31">
        <v>0.13854</v>
      </c>
      <c r="AM31">
        <v>0.139318</v>
      </c>
      <c r="AN31">
        <v>0.140095</v>
      </c>
      <c r="AO31">
        <v>0.140873</v>
      </c>
      <c r="AP31">
        <v>0.14165</v>
      </c>
      <c r="AQ31">
        <v>0.14165</v>
      </c>
      <c r="AR31">
        <v>0.14165</v>
      </c>
      <c r="AS31">
        <v>0.14165</v>
      </c>
      <c r="AT31">
        <v>0.14165</v>
      </c>
      <c r="AU31">
        <v>0.14165</v>
      </c>
      <c r="AV31">
        <v>0.14165</v>
      </c>
      <c r="AW31">
        <v>0.14165</v>
      </c>
      <c r="AX31">
        <v>0.14165</v>
      </c>
      <c r="AY31">
        <v>0.14165</v>
      </c>
      <c r="AZ31">
        <v>0.14165</v>
      </c>
    </row>
    <row r="34" spans="1:52" x14ac:dyDescent="0.2">
      <c r="A34" t="s">
        <v>12</v>
      </c>
    </row>
    <row r="35" spans="1:52" x14ac:dyDescent="0.2">
      <c r="A35" s="3" t="s">
        <v>11</v>
      </c>
    </row>
    <row r="36" spans="1:52" x14ac:dyDescent="0.2">
      <c r="A36" s="3"/>
      <c r="B36">
        <v>2010</v>
      </c>
      <c r="C36">
        <v>2011</v>
      </c>
      <c r="D36">
        <v>2012</v>
      </c>
      <c r="E36">
        <v>2013</v>
      </c>
      <c r="F36">
        <v>2014</v>
      </c>
      <c r="G36">
        <v>2015</v>
      </c>
      <c r="H36">
        <v>2016</v>
      </c>
      <c r="I36">
        <v>2017</v>
      </c>
      <c r="J36">
        <v>2018</v>
      </c>
      <c r="K36">
        <v>2019</v>
      </c>
      <c r="L36">
        <v>2020</v>
      </c>
      <c r="M36">
        <v>2021</v>
      </c>
      <c r="N36">
        <v>2022</v>
      </c>
      <c r="O36">
        <v>2023</v>
      </c>
      <c r="P36">
        <v>2024</v>
      </c>
      <c r="Q36">
        <v>2025</v>
      </c>
      <c r="R36">
        <v>2026</v>
      </c>
      <c r="S36">
        <v>2027</v>
      </c>
      <c r="T36">
        <v>2028</v>
      </c>
      <c r="U36">
        <v>2029</v>
      </c>
      <c r="V36">
        <v>2030</v>
      </c>
      <c r="W36">
        <v>2031</v>
      </c>
      <c r="X36">
        <v>2032</v>
      </c>
      <c r="Y36">
        <v>2033</v>
      </c>
      <c r="Z36">
        <v>2034</v>
      </c>
      <c r="AA36">
        <v>2035</v>
      </c>
      <c r="AB36">
        <v>2036</v>
      </c>
      <c r="AC36">
        <v>2037</v>
      </c>
      <c r="AD36">
        <v>2038</v>
      </c>
      <c r="AE36">
        <v>2039</v>
      </c>
      <c r="AF36">
        <v>2040</v>
      </c>
      <c r="AG36">
        <v>2041</v>
      </c>
      <c r="AH36">
        <v>2042</v>
      </c>
      <c r="AI36">
        <v>2043</v>
      </c>
      <c r="AJ36">
        <v>2044</v>
      </c>
      <c r="AK36">
        <v>2045</v>
      </c>
      <c r="AL36">
        <v>2046</v>
      </c>
      <c r="AM36">
        <v>2047</v>
      </c>
      <c r="AN36">
        <v>2048</v>
      </c>
      <c r="AO36">
        <v>2049</v>
      </c>
      <c r="AP36">
        <v>2050</v>
      </c>
      <c r="AQ36">
        <v>2051</v>
      </c>
      <c r="AR36">
        <v>2052</v>
      </c>
      <c r="AS36">
        <v>2053</v>
      </c>
      <c r="AT36">
        <v>2054</v>
      </c>
      <c r="AU36">
        <v>2055</v>
      </c>
      <c r="AV36">
        <v>2056</v>
      </c>
      <c r="AW36">
        <v>2057</v>
      </c>
      <c r="AX36">
        <v>2058</v>
      </c>
      <c r="AY36">
        <v>2059</v>
      </c>
      <c r="AZ36" t="s">
        <v>2</v>
      </c>
    </row>
    <row r="37" spans="1:52" x14ac:dyDescent="0.2">
      <c r="A37">
        <v>1</v>
      </c>
      <c r="B37">
        <v>0.29631800000000003</v>
      </c>
      <c r="C37">
        <v>0.29617199999999999</v>
      </c>
      <c r="D37">
        <v>0.29602400000000001</v>
      </c>
      <c r="E37">
        <v>0.29587599999999997</v>
      </c>
      <c r="F37">
        <v>0.29572799999999999</v>
      </c>
      <c r="G37">
        <v>0.29558000000000001</v>
      </c>
      <c r="H37">
        <v>0.29543199999999997</v>
      </c>
      <c r="I37">
        <v>0.29528399999999999</v>
      </c>
      <c r="J37">
        <v>0.29513600000000001</v>
      </c>
      <c r="K37">
        <v>0.29498799999999997</v>
      </c>
      <c r="L37">
        <v>0.29483999999999999</v>
      </c>
      <c r="M37">
        <v>0.29469200000000001</v>
      </c>
      <c r="N37">
        <v>0.29454399999999997</v>
      </c>
      <c r="O37">
        <v>0.29439599999999999</v>
      </c>
      <c r="P37">
        <v>0.29424800000000001</v>
      </c>
      <c r="Q37">
        <v>0.29409999999999997</v>
      </c>
      <c r="R37">
        <v>0.29395199999999999</v>
      </c>
      <c r="S37">
        <v>0.29380400000000001</v>
      </c>
      <c r="T37">
        <v>0.29365599999999997</v>
      </c>
      <c r="U37">
        <v>0.29350799999999999</v>
      </c>
      <c r="V37">
        <v>0.29336000000000001</v>
      </c>
      <c r="W37">
        <v>0.29321199999999997</v>
      </c>
      <c r="X37">
        <v>0.29306399999999999</v>
      </c>
      <c r="Y37">
        <v>0.29291600000000001</v>
      </c>
      <c r="Z37">
        <v>0.29276799999999997</v>
      </c>
      <c r="AA37">
        <v>0.29261999999999999</v>
      </c>
      <c r="AB37">
        <v>0.29247200000000001</v>
      </c>
      <c r="AC37">
        <v>0.29232399999999997</v>
      </c>
      <c r="AD37">
        <v>0.29217599999999999</v>
      </c>
      <c r="AE37">
        <v>0.29202800000000001</v>
      </c>
      <c r="AF37">
        <v>0.29187999999999997</v>
      </c>
      <c r="AG37">
        <v>0.29173199999999999</v>
      </c>
      <c r="AH37">
        <v>0.29158400000000001</v>
      </c>
      <c r="AI37">
        <v>0.29143599999999997</v>
      </c>
      <c r="AJ37">
        <v>0.29128799999999999</v>
      </c>
      <c r="AK37">
        <v>0.29114000000000001</v>
      </c>
      <c r="AL37">
        <v>0.29099199999999997</v>
      </c>
      <c r="AM37">
        <v>0.29084399999999999</v>
      </c>
      <c r="AN37">
        <v>0.29069600000000001</v>
      </c>
      <c r="AO37">
        <v>0.29054799999999997</v>
      </c>
      <c r="AP37">
        <v>0.29039999999999999</v>
      </c>
      <c r="AQ37">
        <v>0.29039999999999999</v>
      </c>
      <c r="AR37">
        <v>0.29039999999999999</v>
      </c>
      <c r="AS37">
        <v>0.29039999999999999</v>
      </c>
      <c r="AT37">
        <v>0.29039999999999999</v>
      </c>
      <c r="AU37">
        <v>0.29039999999999999</v>
      </c>
      <c r="AV37">
        <v>0.29039999999999999</v>
      </c>
      <c r="AW37">
        <v>0.29039999999999999</v>
      </c>
      <c r="AX37">
        <v>0.29039999999999999</v>
      </c>
      <c r="AY37">
        <v>0.29039999999999999</v>
      </c>
      <c r="AZ37">
        <v>0.29039999999999999</v>
      </c>
    </row>
    <row r="39" spans="1:52" x14ac:dyDescent="0.2">
      <c r="A39" t="s">
        <v>14</v>
      </c>
    </row>
    <row r="40" spans="1:52" x14ac:dyDescent="0.2">
      <c r="A40" s="3" t="s">
        <v>13</v>
      </c>
    </row>
    <row r="41" spans="1:52" x14ac:dyDescent="0.2">
      <c r="A41" s="3"/>
      <c r="B41">
        <v>2010</v>
      </c>
      <c r="C41">
        <v>2011</v>
      </c>
      <c r="D41">
        <v>2012</v>
      </c>
      <c r="E41">
        <v>2013</v>
      </c>
      <c r="F41">
        <v>2014</v>
      </c>
      <c r="G41">
        <v>2015</v>
      </c>
      <c r="H41">
        <v>2016</v>
      </c>
      <c r="I41">
        <v>2017</v>
      </c>
      <c r="J41">
        <v>2018</v>
      </c>
      <c r="K41">
        <v>2019</v>
      </c>
      <c r="L41">
        <v>2020</v>
      </c>
      <c r="M41">
        <v>2021</v>
      </c>
      <c r="N41">
        <v>2022</v>
      </c>
      <c r="O41">
        <v>2023</v>
      </c>
      <c r="P41">
        <v>2024</v>
      </c>
      <c r="Q41">
        <v>2025</v>
      </c>
      <c r="R41">
        <v>2026</v>
      </c>
      <c r="S41">
        <v>2027</v>
      </c>
      <c r="T41">
        <v>2028</v>
      </c>
      <c r="U41">
        <v>2029</v>
      </c>
      <c r="V41">
        <v>2030</v>
      </c>
      <c r="W41">
        <v>2031</v>
      </c>
      <c r="X41">
        <v>2032</v>
      </c>
      <c r="Y41">
        <v>2033</v>
      </c>
      <c r="Z41">
        <v>2034</v>
      </c>
      <c r="AA41">
        <v>2035</v>
      </c>
      <c r="AB41">
        <v>2036</v>
      </c>
      <c r="AC41">
        <v>2037</v>
      </c>
      <c r="AD41">
        <v>2038</v>
      </c>
      <c r="AE41">
        <v>2039</v>
      </c>
      <c r="AF41">
        <v>2040</v>
      </c>
      <c r="AG41">
        <v>2041</v>
      </c>
      <c r="AH41">
        <v>2042</v>
      </c>
      <c r="AI41">
        <v>2043</v>
      </c>
      <c r="AJ41">
        <v>2044</v>
      </c>
      <c r="AK41">
        <v>2045</v>
      </c>
      <c r="AL41">
        <v>2046</v>
      </c>
      <c r="AM41">
        <v>2047</v>
      </c>
      <c r="AN41">
        <v>2048</v>
      </c>
      <c r="AO41">
        <v>2049</v>
      </c>
      <c r="AP41">
        <v>2050</v>
      </c>
      <c r="AQ41">
        <v>2051</v>
      </c>
      <c r="AR41">
        <v>2052</v>
      </c>
      <c r="AS41">
        <v>2053</v>
      </c>
      <c r="AT41">
        <v>2054</v>
      </c>
      <c r="AU41">
        <v>2055</v>
      </c>
      <c r="AV41">
        <v>2056</v>
      </c>
      <c r="AW41">
        <v>2057</v>
      </c>
      <c r="AX41">
        <v>2058</v>
      </c>
      <c r="AY41">
        <v>2059</v>
      </c>
      <c r="AZ41" t="s">
        <v>2</v>
      </c>
    </row>
    <row r="42" spans="1:52" x14ac:dyDescent="0.2">
      <c r="A42">
        <v>1</v>
      </c>
      <c r="B42">
        <v>0.12239999999999999</v>
      </c>
      <c r="C42">
        <v>0.121478</v>
      </c>
      <c r="D42">
        <v>0.120555</v>
      </c>
      <c r="E42">
        <v>0.119633</v>
      </c>
      <c r="F42">
        <v>0.11871</v>
      </c>
      <c r="G42">
        <v>0.117788</v>
      </c>
      <c r="H42">
        <v>0.116865</v>
      </c>
      <c r="I42">
        <v>0.115943</v>
      </c>
      <c r="J42">
        <v>0.11502</v>
      </c>
      <c r="K42">
        <v>0.114098</v>
      </c>
      <c r="L42">
        <v>0.113175</v>
      </c>
      <c r="M42">
        <v>0.11225300000000001</v>
      </c>
      <c r="N42">
        <v>0.11133</v>
      </c>
      <c r="O42">
        <v>0.11040800000000001</v>
      </c>
      <c r="P42">
        <v>0.109485</v>
      </c>
      <c r="Q42">
        <v>0.10856300000000001</v>
      </c>
      <c r="R42">
        <v>0.10764</v>
      </c>
      <c r="S42">
        <v>0.10671799999999999</v>
      </c>
      <c r="T42">
        <v>0.105795</v>
      </c>
      <c r="U42">
        <v>0.10487299999999999</v>
      </c>
      <c r="V42">
        <v>0.10395</v>
      </c>
      <c r="W42">
        <v>0.10302799999999999</v>
      </c>
      <c r="X42">
        <v>0.102105</v>
      </c>
      <c r="Y42">
        <v>0.101183</v>
      </c>
      <c r="Z42">
        <v>0.10026</v>
      </c>
      <c r="AA42">
        <v>9.9337999999999996E-2</v>
      </c>
      <c r="AB42">
        <v>9.8415000000000002E-2</v>
      </c>
      <c r="AC42">
        <v>9.7492999999999996E-2</v>
      </c>
      <c r="AD42">
        <v>9.6570000000000003E-2</v>
      </c>
      <c r="AE42">
        <v>9.5647999999999997E-2</v>
      </c>
      <c r="AF42">
        <v>9.4725000000000004E-2</v>
      </c>
      <c r="AG42">
        <v>9.3802999999999997E-2</v>
      </c>
      <c r="AH42">
        <v>9.2880000000000004E-2</v>
      </c>
      <c r="AI42">
        <v>9.1957999999999998E-2</v>
      </c>
      <c r="AJ42">
        <v>9.1035000000000005E-2</v>
      </c>
      <c r="AK42">
        <v>9.0112999999999999E-2</v>
      </c>
      <c r="AL42">
        <v>8.9190000000000005E-2</v>
      </c>
      <c r="AM42">
        <v>8.8267999999999999E-2</v>
      </c>
      <c r="AN42">
        <v>8.7345000000000006E-2</v>
      </c>
      <c r="AO42">
        <v>8.6423E-2</v>
      </c>
      <c r="AP42">
        <v>8.5500000000000007E-2</v>
      </c>
      <c r="AQ42">
        <v>8.5500000000000007E-2</v>
      </c>
      <c r="AR42">
        <v>8.5500000000000007E-2</v>
      </c>
      <c r="AS42">
        <v>8.5500000000000007E-2</v>
      </c>
      <c r="AT42">
        <v>8.5500000000000007E-2</v>
      </c>
      <c r="AU42">
        <v>8.5500000000000007E-2</v>
      </c>
      <c r="AV42">
        <v>8.5500000000000007E-2</v>
      </c>
      <c r="AW42">
        <v>8.5500000000000007E-2</v>
      </c>
      <c r="AX42">
        <v>8.5500000000000007E-2</v>
      </c>
      <c r="AY42">
        <v>8.5500000000000007E-2</v>
      </c>
    </row>
    <row r="44" spans="1:52" x14ac:dyDescent="0.2">
      <c r="A44" t="s">
        <v>16</v>
      </c>
    </row>
    <row r="45" spans="1:52" x14ac:dyDescent="0.2">
      <c r="A45" s="3" t="s">
        <v>15</v>
      </c>
    </row>
    <row r="46" spans="1:52" x14ac:dyDescent="0.2">
      <c r="B46">
        <v>2010</v>
      </c>
      <c r="C46">
        <v>2011</v>
      </c>
      <c r="D46">
        <v>2012</v>
      </c>
      <c r="E46">
        <v>2013</v>
      </c>
      <c r="F46">
        <v>2014</v>
      </c>
      <c r="G46">
        <v>2015</v>
      </c>
      <c r="H46">
        <v>2016</v>
      </c>
      <c r="I46">
        <v>2017</v>
      </c>
      <c r="J46">
        <v>2018</v>
      </c>
      <c r="K46">
        <v>2019</v>
      </c>
      <c r="L46">
        <v>2020</v>
      </c>
      <c r="M46">
        <v>2021</v>
      </c>
      <c r="N46">
        <v>2022</v>
      </c>
      <c r="O46">
        <v>2023</v>
      </c>
      <c r="P46">
        <v>2024</v>
      </c>
      <c r="Q46">
        <v>2025</v>
      </c>
      <c r="R46">
        <v>2026</v>
      </c>
      <c r="S46">
        <v>2027</v>
      </c>
      <c r="T46">
        <v>2028</v>
      </c>
      <c r="U46">
        <v>2029</v>
      </c>
      <c r="V46">
        <v>2030</v>
      </c>
      <c r="W46">
        <v>2031</v>
      </c>
      <c r="X46">
        <v>2032</v>
      </c>
      <c r="Y46">
        <v>2033</v>
      </c>
      <c r="Z46">
        <v>2034</v>
      </c>
      <c r="AA46">
        <v>2035</v>
      </c>
      <c r="AB46">
        <v>2036</v>
      </c>
      <c r="AC46">
        <v>2037</v>
      </c>
      <c r="AD46">
        <v>2038</v>
      </c>
      <c r="AE46">
        <v>2039</v>
      </c>
      <c r="AF46">
        <v>2040</v>
      </c>
      <c r="AG46">
        <v>2041</v>
      </c>
      <c r="AH46">
        <v>2042</v>
      </c>
      <c r="AI46">
        <v>2043</v>
      </c>
      <c r="AJ46">
        <v>2044</v>
      </c>
      <c r="AK46">
        <v>2045</v>
      </c>
      <c r="AL46">
        <v>2046</v>
      </c>
      <c r="AM46">
        <v>2047</v>
      </c>
      <c r="AN46">
        <v>2048</v>
      </c>
      <c r="AO46">
        <v>2049</v>
      </c>
      <c r="AP46">
        <v>2050</v>
      </c>
      <c r="AQ46">
        <v>2051</v>
      </c>
      <c r="AR46">
        <v>2052</v>
      </c>
      <c r="AS46">
        <v>2053</v>
      </c>
      <c r="AT46">
        <v>2054</v>
      </c>
      <c r="AU46">
        <v>2055</v>
      </c>
      <c r="AV46">
        <v>2056</v>
      </c>
      <c r="AW46">
        <v>2057</v>
      </c>
      <c r="AX46">
        <v>2058</v>
      </c>
      <c r="AY46">
        <v>2059</v>
      </c>
      <c r="AZ46" t="s">
        <v>2</v>
      </c>
    </row>
    <row r="47" spans="1:52" x14ac:dyDescent="0.2">
      <c r="B47">
        <v>1</v>
      </c>
      <c r="C47">
        <v>0.128719</v>
      </c>
      <c r="D47">
        <v>0.130385</v>
      </c>
      <c r="E47">
        <v>0.13206999999999999</v>
      </c>
      <c r="F47">
        <v>0.13375500000000001</v>
      </c>
      <c r="G47">
        <v>0.13544</v>
      </c>
      <c r="H47">
        <v>0.137125</v>
      </c>
      <c r="I47">
        <v>0.13880999999999999</v>
      </c>
      <c r="J47">
        <v>0.14049500000000001</v>
      </c>
      <c r="K47">
        <v>0.14218</v>
      </c>
      <c r="L47">
        <v>0.14386499999999999</v>
      </c>
      <c r="M47">
        <v>0.14555000000000001</v>
      </c>
      <c r="N47">
        <v>0.147235</v>
      </c>
      <c r="O47">
        <v>0.14892</v>
      </c>
      <c r="P47">
        <v>0.15060499999999999</v>
      </c>
      <c r="Q47">
        <v>0.15229000000000001</v>
      </c>
      <c r="R47">
        <v>0.153975</v>
      </c>
      <c r="S47">
        <v>0.15565999999999999</v>
      </c>
      <c r="T47">
        <v>0.15734500000000001</v>
      </c>
      <c r="U47">
        <v>0.15903</v>
      </c>
      <c r="V47">
        <v>0.160715</v>
      </c>
      <c r="W47">
        <v>0.16239999999999999</v>
      </c>
      <c r="X47">
        <v>0.16408500000000001</v>
      </c>
      <c r="Y47">
        <v>0.16577</v>
      </c>
      <c r="Z47">
        <v>0.16745499999999999</v>
      </c>
      <c r="AA47">
        <v>0.16914000000000001</v>
      </c>
      <c r="AB47">
        <v>0.170825</v>
      </c>
      <c r="AC47">
        <v>0.17251</v>
      </c>
      <c r="AD47">
        <v>0.17419499999999999</v>
      </c>
      <c r="AE47">
        <v>0.17588000000000001</v>
      </c>
      <c r="AF47">
        <v>0.177565</v>
      </c>
      <c r="AG47">
        <v>0.17924999999999999</v>
      </c>
      <c r="AH47">
        <v>0.18093500000000001</v>
      </c>
      <c r="AI47">
        <v>0.18262</v>
      </c>
      <c r="AJ47">
        <v>0.184305</v>
      </c>
      <c r="AK47">
        <v>0.18598999999999999</v>
      </c>
      <c r="AL47">
        <v>0.18767500000000001</v>
      </c>
      <c r="AM47">
        <v>0.18936</v>
      </c>
      <c r="AN47">
        <v>0.19104499999999999</v>
      </c>
      <c r="AO47">
        <v>0.19273000000000001</v>
      </c>
      <c r="AP47">
        <v>0.194415</v>
      </c>
      <c r="AQ47">
        <v>0.1961</v>
      </c>
      <c r="AR47">
        <v>0.1961</v>
      </c>
      <c r="AS47">
        <v>0.1961</v>
      </c>
      <c r="AT47">
        <v>0.1961</v>
      </c>
      <c r="AU47">
        <v>0.1961</v>
      </c>
      <c r="AV47">
        <v>0.1961</v>
      </c>
      <c r="AW47">
        <v>0.1961</v>
      </c>
      <c r="AX47">
        <v>0.1961</v>
      </c>
      <c r="AY47">
        <v>0.1961</v>
      </c>
      <c r="AZ47">
        <v>0.1961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0C3F5-2594-8C42-AC63-AF543FD25A1F}">
  <dimension ref="A1:CT50"/>
  <sheetViews>
    <sheetView tabSelected="1" topLeftCell="CH26" workbookViewId="0">
      <selection activeCell="CN42" sqref="CN42"/>
    </sheetView>
  </sheetViews>
  <sheetFormatPr baseColWidth="10" defaultRowHeight="16" x14ac:dyDescent="0.2"/>
  <cols>
    <col min="1" max="1" width="32.33203125" customWidth="1"/>
    <col min="2" max="2" width="12.33203125" bestFit="1" customWidth="1"/>
    <col min="3" max="3" width="14.1640625" customWidth="1"/>
    <col min="4" max="4" width="21.33203125" customWidth="1"/>
    <col min="5" max="5" width="18.83203125" customWidth="1"/>
    <col min="6" max="6" width="16.1640625" customWidth="1"/>
    <col min="7" max="7" width="16.83203125" customWidth="1"/>
    <col min="8" max="8" width="14.5" customWidth="1"/>
    <col min="98" max="98" width="12.6640625" bestFit="1" customWidth="1"/>
  </cols>
  <sheetData>
    <row r="1" spans="1:10" x14ac:dyDescent="0.2">
      <c r="A1" s="2" t="s">
        <v>116</v>
      </c>
    </row>
    <row r="2" spans="1:10" x14ac:dyDescent="0.2">
      <c r="A2" s="4" t="s">
        <v>120</v>
      </c>
      <c r="B2" s="1" t="s">
        <v>119</v>
      </c>
      <c r="C2" s="1">
        <v>2010</v>
      </c>
    </row>
    <row r="3" spans="1:10" x14ac:dyDescent="0.2">
      <c r="A3" t="s">
        <v>121</v>
      </c>
      <c r="B3" t="s">
        <v>117</v>
      </c>
      <c r="C3">
        <v>13.14</v>
      </c>
    </row>
    <row r="4" spans="1:10" x14ac:dyDescent="0.2">
      <c r="A4" t="s">
        <v>118</v>
      </c>
      <c r="B4" t="s">
        <v>117</v>
      </c>
      <c r="C4">
        <v>2.59</v>
      </c>
    </row>
    <row r="5" spans="1:10" x14ac:dyDescent="0.2">
      <c r="A5" t="s">
        <v>122</v>
      </c>
      <c r="B5" t="s">
        <v>117</v>
      </c>
      <c r="C5">
        <v>0.03</v>
      </c>
    </row>
    <row r="6" spans="1:10" x14ac:dyDescent="0.2">
      <c r="B6" s="1" t="s">
        <v>119</v>
      </c>
      <c r="C6" s="1">
        <v>2010</v>
      </c>
    </row>
    <row r="7" spans="1:10" x14ac:dyDescent="0.2">
      <c r="A7" t="s">
        <v>123</v>
      </c>
      <c r="B7" t="s">
        <v>159</v>
      </c>
      <c r="C7">
        <v>17.7</v>
      </c>
    </row>
    <row r="10" spans="1:10" x14ac:dyDescent="0.2">
      <c r="A10" s="2" t="s">
        <v>124</v>
      </c>
    </row>
    <row r="11" spans="1:10" ht="51" x14ac:dyDescent="0.2">
      <c r="A11" s="1" t="s">
        <v>125</v>
      </c>
      <c r="B11" s="1" t="s">
        <v>119</v>
      </c>
      <c r="C11" s="1" t="s">
        <v>126</v>
      </c>
      <c r="D11" s="1" t="s">
        <v>130</v>
      </c>
      <c r="E11" s="1" t="s">
        <v>131</v>
      </c>
      <c r="F11" s="1" t="s">
        <v>133</v>
      </c>
      <c r="G11" s="1" t="s">
        <v>134</v>
      </c>
      <c r="H11" s="7" t="s">
        <v>135</v>
      </c>
      <c r="I11" s="7" t="s">
        <v>136</v>
      </c>
      <c r="J11" s="1" t="s">
        <v>128</v>
      </c>
    </row>
    <row r="12" spans="1:10" x14ac:dyDescent="0.2">
      <c r="A12" s="6" t="s">
        <v>127</v>
      </c>
      <c r="B12" t="s">
        <v>129</v>
      </c>
      <c r="C12" s="6">
        <v>2010</v>
      </c>
      <c r="D12" s="6">
        <v>33715.650959999999</v>
      </c>
      <c r="E12" s="6">
        <v>2507.14257</v>
      </c>
      <c r="F12" s="6">
        <v>5077.4849519999998</v>
      </c>
      <c r="G12" s="6">
        <v>1471.362711</v>
      </c>
      <c r="H12" s="6">
        <v>2989.3215190000001</v>
      </c>
      <c r="I12" s="6">
        <v>1126.06</v>
      </c>
      <c r="J12">
        <f>SUM(D12:I12)</f>
        <v>46887.022711999991</v>
      </c>
    </row>
    <row r="13" spans="1:10" x14ac:dyDescent="0.2">
      <c r="A13" s="6" t="s">
        <v>127</v>
      </c>
      <c r="B13" t="s">
        <v>132</v>
      </c>
      <c r="C13">
        <v>2010</v>
      </c>
      <c r="D13">
        <f t="shared" ref="D13:I13" si="0">D12/1000</f>
        <v>33.715650959999998</v>
      </c>
      <c r="E13">
        <f t="shared" si="0"/>
        <v>2.5071425700000001</v>
      </c>
      <c r="F13">
        <f t="shared" si="0"/>
        <v>5.0774849519999998</v>
      </c>
      <c r="G13">
        <f t="shared" si="0"/>
        <v>1.471362711</v>
      </c>
      <c r="H13">
        <f t="shared" si="0"/>
        <v>2.9893215190000002</v>
      </c>
      <c r="I13">
        <f t="shared" si="0"/>
        <v>1.1260599999999998</v>
      </c>
      <c r="J13">
        <f t="shared" ref="J13:J14" si="1">SUM(D13:I13)</f>
        <v>46.887022711999997</v>
      </c>
    </row>
    <row r="14" spans="1:10" x14ac:dyDescent="0.2">
      <c r="A14" t="s">
        <v>137</v>
      </c>
      <c r="D14">
        <v>29.762546342519101</v>
      </c>
      <c r="E14">
        <v>1.1041238937563</v>
      </c>
      <c r="F14">
        <v>4.89956695641831</v>
      </c>
      <c r="J14">
        <f t="shared" si="1"/>
        <v>35.766237192693708</v>
      </c>
    </row>
    <row r="15" spans="1:10" x14ac:dyDescent="0.2">
      <c r="D15" s="22">
        <f>D14-D13</f>
        <v>-3.9531046174808964</v>
      </c>
      <c r="E15">
        <f>E14-E13</f>
        <v>-1.4030186762437</v>
      </c>
      <c r="F15">
        <f>F14-(F13+H13)</f>
        <v>-3.1672395145816896</v>
      </c>
      <c r="G15">
        <f>-G13</f>
        <v>-1.471362711</v>
      </c>
      <c r="I15">
        <f>-I13</f>
        <v>-1.1260599999999998</v>
      </c>
      <c r="J15">
        <f>SUM(D15:I15)</f>
        <v>-11.120785519306285</v>
      </c>
    </row>
    <row r="16" spans="1:10" x14ac:dyDescent="0.2">
      <c r="J16" s="8">
        <f>J15/J13</f>
        <v>-0.23718259074829451</v>
      </c>
    </row>
    <row r="18" spans="1:98" x14ac:dyDescent="0.2">
      <c r="A18" s="2" t="s">
        <v>153</v>
      </c>
    </row>
    <row r="19" spans="1:98" x14ac:dyDescent="0.2">
      <c r="A19" s="9" t="s">
        <v>138</v>
      </c>
      <c r="B19" s="9" t="s">
        <v>139</v>
      </c>
      <c r="C19" s="9" t="s">
        <v>140</v>
      </c>
      <c r="D19" s="9" t="s">
        <v>141</v>
      </c>
      <c r="E19" s="9" t="s">
        <v>119</v>
      </c>
      <c r="F19" s="9">
        <v>2005</v>
      </c>
      <c r="G19" s="9">
        <v>2010</v>
      </c>
      <c r="H19" s="9">
        <v>2011</v>
      </c>
      <c r="I19" s="9">
        <v>2012</v>
      </c>
      <c r="J19" s="9">
        <v>2013</v>
      </c>
      <c r="K19" s="9">
        <v>2014</v>
      </c>
      <c r="L19" s="9">
        <v>2015</v>
      </c>
      <c r="M19" s="9">
        <v>2016</v>
      </c>
      <c r="N19" s="9">
        <v>2017</v>
      </c>
      <c r="O19" s="9">
        <v>2018</v>
      </c>
      <c r="P19" s="9">
        <v>2019</v>
      </c>
      <c r="Q19" s="9">
        <v>2020</v>
      </c>
      <c r="R19" s="9">
        <v>2021</v>
      </c>
      <c r="S19" s="9">
        <v>2022</v>
      </c>
      <c r="T19" s="9">
        <v>2023</v>
      </c>
      <c r="U19" s="9">
        <v>2024</v>
      </c>
      <c r="V19" s="9">
        <v>2025</v>
      </c>
      <c r="W19" s="9">
        <v>2026</v>
      </c>
      <c r="X19" s="9">
        <v>2027</v>
      </c>
      <c r="Y19" s="9">
        <v>2028</v>
      </c>
      <c r="Z19" s="9">
        <v>2029</v>
      </c>
      <c r="AA19" s="9">
        <v>2030</v>
      </c>
      <c r="AB19" s="9">
        <v>2031</v>
      </c>
      <c r="AC19" s="9">
        <v>2032</v>
      </c>
      <c r="AD19" s="9">
        <v>2033</v>
      </c>
      <c r="AE19" s="9">
        <v>2034</v>
      </c>
      <c r="AF19" s="9">
        <v>2035</v>
      </c>
      <c r="AG19" s="9">
        <v>2036</v>
      </c>
      <c r="AH19" s="9">
        <v>2037</v>
      </c>
      <c r="AI19" s="9">
        <v>2038</v>
      </c>
      <c r="AJ19" s="9">
        <v>2039</v>
      </c>
      <c r="AK19" s="9">
        <v>2040</v>
      </c>
      <c r="AL19" s="9">
        <v>2041</v>
      </c>
      <c r="AM19" s="9">
        <v>2042</v>
      </c>
      <c r="AN19" s="9">
        <v>2043</v>
      </c>
      <c r="AO19" s="9">
        <v>2044</v>
      </c>
      <c r="AP19" s="9">
        <v>2045</v>
      </c>
      <c r="AQ19" s="9">
        <v>2046</v>
      </c>
      <c r="AR19" s="9">
        <v>2047</v>
      </c>
      <c r="AS19" s="9">
        <v>2048</v>
      </c>
      <c r="AT19" s="9">
        <v>2049</v>
      </c>
      <c r="AU19" s="9">
        <v>2050</v>
      </c>
      <c r="AV19" s="9">
        <v>2051</v>
      </c>
      <c r="AW19" s="9">
        <v>2052</v>
      </c>
      <c r="AX19" s="9">
        <v>2053</v>
      </c>
      <c r="AY19" s="9">
        <v>2054</v>
      </c>
      <c r="AZ19" s="9">
        <v>2055</v>
      </c>
      <c r="BA19" s="9">
        <v>2056</v>
      </c>
      <c r="BB19" s="9">
        <v>2057</v>
      </c>
      <c r="BC19" s="9">
        <v>2058</v>
      </c>
      <c r="BD19" s="9">
        <v>2059</v>
      </c>
      <c r="BE19" s="9">
        <v>2060</v>
      </c>
      <c r="BF19" s="9">
        <v>2061</v>
      </c>
      <c r="BG19" s="9">
        <v>2062</v>
      </c>
      <c r="BH19" s="9">
        <v>2063</v>
      </c>
      <c r="BI19" s="9">
        <v>2064</v>
      </c>
      <c r="BJ19" s="9">
        <v>2065</v>
      </c>
      <c r="BK19" s="9">
        <v>2066</v>
      </c>
      <c r="BL19" s="9">
        <v>2067</v>
      </c>
      <c r="BM19" s="9">
        <v>2068</v>
      </c>
      <c r="BN19" s="9">
        <v>2069</v>
      </c>
      <c r="BO19" s="9">
        <v>2070</v>
      </c>
      <c r="BP19" s="9">
        <v>2071</v>
      </c>
      <c r="BQ19" s="9">
        <v>2072</v>
      </c>
      <c r="BR19" s="9">
        <v>2073</v>
      </c>
      <c r="BS19" s="9">
        <v>2074</v>
      </c>
      <c r="BT19" s="9">
        <v>2075</v>
      </c>
      <c r="BU19" s="9">
        <v>2076</v>
      </c>
      <c r="BV19" s="9">
        <v>2077</v>
      </c>
      <c r="BW19" s="9">
        <v>2078</v>
      </c>
      <c r="BX19" s="9">
        <v>2079</v>
      </c>
      <c r="BY19" s="9">
        <v>2080</v>
      </c>
      <c r="BZ19" s="9">
        <v>2081</v>
      </c>
      <c r="CA19" s="9">
        <v>2082</v>
      </c>
      <c r="CB19" s="9">
        <v>2083</v>
      </c>
      <c r="CC19" s="9">
        <v>2084</v>
      </c>
      <c r="CD19" s="9">
        <v>2085</v>
      </c>
      <c r="CE19" s="9">
        <v>2086</v>
      </c>
      <c r="CF19" s="9">
        <v>2087</v>
      </c>
      <c r="CG19" s="9">
        <v>2088</v>
      </c>
      <c r="CH19" s="9">
        <v>2089</v>
      </c>
      <c r="CI19" s="9">
        <v>2090</v>
      </c>
      <c r="CJ19" s="9">
        <v>2091</v>
      </c>
      <c r="CK19" s="9">
        <v>2092</v>
      </c>
      <c r="CL19" s="9">
        <v>2093</v>
      </c>
      <c r="CM19" s="9">
        <v>2094</v>
      </c>
      <c r="CN19" s="9">
        <v>2095</v>
      </c>
      <c r="CO19" s="9">
        <v>2096</v>
      </c>
      <c r="CP19" s="9">
        <v>2097</v>
      </c>
      <c r="CQ19" s="9">
        <v>2098</v>
      </c>
      <c r="CR19" s="9">
        <v>2099</v>
      </c>
      <c r="CS19" s="9">
        <v>2100</v>
      </c>
      <c r="CT19" s="9" t="s">
        <v>186</v>
      </c>
    </row>
    <row r="20" spans="1:98" x14ac:dyDescent="0.2">
      <c r="A20" s="10" t="s">
        <v>142</v>
      </c>
      <c r="B20" s="10" t="s">
        <v>143</v>
      </c>
      <c r="C20" s="10" t="s">
        <v>127</v>
      </c>
      <c r="D20" s="10" t="s">
        <v>144</v>
      </c>
      <c r="E20" s="10" t="s">
        <v>145</v>
      </c>
      <c r="F20" s="11">
        <v>46330.333299999998</v>
      </c>
      <c r="G20" s="11">
        <v>51182.370900000002</v>
      </c>
      <c r="H20">
        <f>G20+(($Q20-$G20)/10)</f>
        <v>51734.360809999998</v>
      </c>
      <c r="I20">
        <f t="shared" ref="I20:P20" si="2">H20+(($Q20-$G20)/10)</f>
        <v>52286.350719999995</v>
      </c>
      <c r="J20">
        <f t="shared" si="2"/>
        <v>52838.340629999992</v>
      </c>
      <c r="K20">
        <f t="shared" si="2"/>
        <v>53390.330539999988</v>
      </c>
      <c r="L20">
        <f t="shared" si="2"/>
        <v>53942.320449999985</v>
      </c>
      <c r="M20">
        <f t="shared" si="2"/>
        <v>54494.310359999981</v>
      </c>
      <c r="N20">
        <f t="shared" si="2"/>
        <v>55046.300269999978</v>
      </c>
      <c r="O20">
        <f t="shared" si="2"/>
        <v>55598.290179999974</v>
      </c>
      <c r="P20">
        <f t="shared" si="2"/>
        <v>56150.280089999971</v>
      </c>
      <c r="Q20" s="11">
        <v>56702.27</v>
      </c>
      <c r="R20">
        <f>Q20+(($AA20-$Q20)/10)</f>
        <v>54873.63321</v>
      </c>
      <c r="S20">
        <f t="shared" ref="S20:Z20" si="3">R20+(($AA20-$Q20)/10)</f>
        <v>53044.996420000003</v>
      </c>
      <c r="T20">
        <f t="shared" si="3"/>
        <v>51216.359630000006</v>
      </c>
      <c r="U20">
        <f t="shared" si="3"/>
        <v>49387.722840000009</v>
      </c>
      <c r="V20">
        <f t="shared" si="3"/>
        <v>47559.086050000013</v>
      </c>
      <c r="W20">
        <f t="shared" si="3"/>
        <v>45730.449260000016</v>
      </c>
      <c r="X20">
        <f t="shared" si="3"/>
        <v>43901.812470000019</v>
      </c>
      <c r="Y20">
        <f t="shared" si="3"/>
        <v>42073.175680000022</v>
      </c>
      <c r="Z20">
        <f t="shared" si="3"/>
        <v>40244.538890000025</v>
      </c>
      <c r="AA20" s="11">
        <v>38415.902099999999</v>
      </c>
      <c r="AB20">
        <f>AA20+(($AK20-$AA20)/10)</f>
        <v>37152.365789999996</v>
      </c>
      <c r="AC20">
        <f t="shared" ref="AC20:AJ20" si="4">AB20+(($AK20-$AA20)/10)</f>
        <v>35888.829479999993</v>
      </c>
      <c r="AD20">
        <f t="shared" si="4"/>
        <v>34625.29316999999</v>
      </c>
      <c r="AE20">
        <f t="shared" si="4"/>
        <v>33361.756859999987</v>
      </c>
      <c r="AF20">
        <f t="shared" si="4"/>
        <v>32098.220549999987</v>
      </c>
      <c r="AG20">
        <f t="shared" si="4"/>
        <v>30834.684239999988</v>
      </c>
      <c r="AH20">
        <f t="shared" si="4"/>
        <v>29571.147929999988</v>
      </c>
      <c r="AI20">
        <f t="shared" si="4"/>
        <v>28307.611619999989</v>
      </c>
      <c r="AJ20">
        <f t="shared" si="4"/>
        <v>27044.075309999989</v>
      </c>
      <c r="AK20" s="11">
        <v>25780.539000000001</v>
      </c>
      <c r="AL20">
        <f>AK20+(($AU20-$AK20)/10)</f>
        <v>24945.146670000002</v>
      </c>
      <c r="AM20">
        <f t="shared" ref="AM20:AT20" si="5">AL20+(($AU20-$AK20)/10)</f>
        <v>24109.754340000003</v>
      </c>
      <c r="AN20">
        <f t="shared" si="5"/>
        <v>23274.362010000004</v>
      </c>
      <c r="AO20">
        <f t="shared" si="5"/>
        <v>22438.969680000006</v>
      </c>
      <c r="AP20">
        <f t="shared" si="5"/>
        <v>21603.577350000007</v>
      </c>
      <c r="AQ20">
        <f t="shared" si="5"/>
        <v>20768.185020000008</v>
      </c>
      <c r="AR20">
        <f t="shared" si="5"/>
        <v>19932.792690000009</v>
      </c>
      <c r="AS20">
        <f t="shared" si="5"/>
        <v>19097.400360000011</v>
      </c>
      <c r="AT20">
        <f t="shared" si="5"/>
        <v>18262.008030000012</v>
      </c>
      <c r="AU20" s="11">
        <v>17426.615699999998</v>
      </c>
      <c r="AV20" s="39">
        <f>AU20+(($BE20-$AU20)/10)</f>
        <v>17039.20147</v>
      </c>
      <c r="AW20" s="39">
        <f t="shared" ref="AW20:BD20" si="6">AV20+(($BE20-$AU20)/10)</f>
        <v>16651.787240000001</v>
      </c>
      <c r="AX20" s="39">
        <f t="shared" si="6"/>
        <v>16264.373010000001</v>
      </c>
      <c r="AY20" s="39">
        <f t="shared" si="6"/>
        <v>15876.958780000001</v>
      </c>
      <c r="AZ20" s="39">
        <f t="shared" si="6"/>
        <v>15489.544550000001</v>
      </c>
      <c r="BA20" s="39">
        <f t="shared" si="6"/>
        <v>15102.13032</v>
      </c>
      <c r="BB20" s="39">
        <f t="shared" si="6"/>
        <v>14714.71609</v>
      </c>
      <c r="BC20" s="39">
        <f t="shared" si="6"/>
        <v>14327.30186</v>
      </c>
      <c r="BD20" s="39">
        <f t="shared" si="6"/>
        <v>13939.887629999999</v>
      </c>
      <c r="BE20" s="11">
        <v>13552.473400000001</v>
      </c>
      <c r="BF20" s="39">
        <f>BE20+(($BO20-$BE20)/10)</f>
        <v>12975.972610000001</v>
      </c>
      <c r="BG20" s="39">
        <f t="shared" ref="BG20:BN20" si="7">BF20+(($BO20-$BE20)/10)</f>
        <v>12399.471820000001</v>
      </c>
      <c r="BH20" s="39">
        <f t="shared" si="7"/>
        <v>11822.971030000001</v>
      </c>
      <c r="BI20" s="39">
        <f t="shared" si="7"/>
        <v>11246.470240000001</v>
      </c>
      <c r="BJ20" s="39">
        <f t="shared" si="7"/>
        <v>10669.969450000001</v>
      </c>
      <c r="BK20" s="39">
        <f t="shared" si="7"/>
        <v>10093.46866</v>
      </c>
      <c r="BL20" s="39">
        <f t="shared" si="7"/>
        <v>9516.9678700000004</v>
      </c>
      <c r="BM20" s="39">
        <f t="shared" si="7"/>
        <v>8940.4670800000004</v>
      </c>
      <c r="BN20" s="39">
        <f t="shared" si="7"/>
        <v>8363.9662900000003</v>
      </c>
      <c r="BO20" s="11">
        <v>7787.4655000000002</v>
      </c>
      <c r="BP20" s="39">
        <f>BO20+(($BY20-$BO20)/10)</f>
        <v>7527.94589</v>
      </c>
      <c r="BQ20" s="39">
        <f t="shared" ref="BQ20:BX20" si="8">BP20+(($BY20-$BO20)/10)</f>
        <v>7268.4262799999997</v>
      </c>
      <c r="BR20" s="39">
        <f t="shared" si="8"/>
        <v>7008.9066699999994</v>
      </c>
      <c r="BS20" s="39">
        <f t="shared" si="8"/>
        <v>6749.3870599999991</v>
      </c>
      <c r="BT20" s="39">
        <f t="shared" si="8"/>
        <v>6489.8674499999988</v>
      </c>
      <c r="BU20" s="39">
        <f t="shared" si="8"/>
        <v>6230.3478399999985</v>
      </c>
      <c r="BV20" s="39">
        <f t="shared" si="8"/>
        <v>5970.8282299999983</v>
      </c>
      <c r="BW20" s="39">
        <f t="shared" si="8"/>
        <v>5711.308619999998</v>
      </c>
      <c r="BX20" s="39">
        <f t="shared" si="8"/>
        <v>5451.7890099999977</v>
      </c>
      <c r="BY20" s="11">
        <v>5192.2694000000001</v>
      </c>
      <c r="BZ20" s="39">
        <f>BY20+(($CI20-$BY20)/10)</f>
        <v>4980.8799300000001</v>
      </c>
      <c r="CA20" s="39">
        <f t="shared" ref="CA20:CH20" si="9">BZ20+(($CI20-$BY20)/10)</f>
        <v>4769.49046</v>
      </c>
      <c r="CB20" s="39">
        <f t="shared" si="9"/>
        <v>4558.1009899999999</v>
      </c>
      <c r="CC20" s="39">
        <f t="shared" si="9"/>
        <v>4346.7115199999998</v>
      </c>
      <c r="CD20" s="39">
        <f t="shared" si="9"/>
        <v>4135.3220499999998</v>
      </c>
      <c r="CE20" s="39">
        <f t="shared" si="9"/>
        <v>3923.9325799999997</v>
      </c>
      <c r="CF20" s="39">
        <f t="shared" si="9"/>
        <v>3712.5431099999996</v>
      </c>
      <c r="CG20" s="39">
        <f t="shared" si="9"/>
        <v>3501.1536399999995</v>
      </c>
      <c r="CH20" s="39">
        <f t="shared" si="9"/>
        <v>3289.7641699999995</v>
      </c>
      <c r="CI20" s="11">
        <v>3078.3746999999998</v>
      </c>
      <c r="CJ20" s="39">
        <f>CI20+(($CS20-$CI20)/10)</f>
        <v>2959.4552199999998</v>
      </c>
      <c r="CK20" s="39">
        <f t="shared" ref="CK20:CR20" si="10">CJ20+(($CS20-$CI20)/10)</f>
        <v>2840.5357399999998</v>
      </c>
      <c r="CL20" s="39">
        <f t="shared" si="10"/>
        <v>2721.6162599999998</v>
      </c>
      <c r="CM20" s="39">
        <f t="shared" si="10"/>
        <v>2602.6967799999998</v>
      </c>
      <c r="CN20" s="39">
        <f t="shared" si="10"/>
        <v>2483.7772999999997</v>
      </c>
      <c r="CO20" s="39">
        <f t="shared" si="10"/>
        <v>2364.8578199999997</v>
      </c>
      <c r="CP20" s="39">
        <f t="shared" si="10"/>
        <v>2245.9383399999997</v>
      </c>
      <c r="CQ20" s="39">
        <f t="shared" si="10"/>
        <v>2127.0188599999997</v>
      </c>
      <c r="CR20" s="39">
        <f t="shared" si="10"/>
        <v>2008.0993799999997</v>
      </c>
      <c r="CS20" s="11">
        <v>1889.1799000000001</v>
      </c>
      <c r="CT20" s="11">
        <f>SUM(Q20:AU20)/1000</f>
        <v>1049.6732823499999</v>
      </c>
    </row>
    <row r="21" spans="1:98" x14ac:dyDescent="0.2">
      <c r="A21" s="10" t="s">
        <v>146</v>
      </c>
      <c r="B21" s="10" t="s">
        <v>143</v>
      </c>
      <c r="C21" s="10" t="s">
        <v>127</v>
      </c>
      <c r="D21" s="10" t="s">
        <v>144</v>
      </c>
      <c r="E21" s="10" t="s">
        <v>145</v>
      </c>
      <c r="F21" s="11"/>
      <c r="G21" s="11">
        <v>46013.996801711102</v>
      </c>
      <c r="H21">
        <f t="shared" ref="H21:P21" si="11">G21+(($Q21-$G21)/10)</f>
        <v>46712.006600061111</v>
      </c>
      <c r="I21">
        <f t="shared" si="11"/>
        <v>47410.01639841112</v>
      </c>
      <c r="J21">
        <f t="shared" si="11"/>
        <v>48108.02619676113</v>
      </c>
      <c r="K21">
        <f t="shared" si="11"/>
        <v>48806.035995111139</v>
      </c>
      <c r="L21">
        <f t="shared" si="11"/>
        <v>49504.045793461148</v>
      </c>
      <c r="M21">
        <f t="shared" si="11"/>
        <v>50202.055591811157</v>
      </c>
      <c r="N21">
        <f t="shared" si="11"/>
        <v>50900.065390161166</v>
      </c>
      <c r="O21">
        <f t="shared" si="11"/>
        <v>51598.075188511175</v>
      </c>
      <c r="P21">
        <f t="shared" si="11"/>
        <v>52296.084986861184</v>
      </c>
      <c r="Q21" s="11">
        <v>52994.0947852112</v>
      </c>
      <c r="R21">
        <f t="shared" ref="R21:Z21" si="12">Q21+(($AA21-$Q21)/10)</f>
        <v>54008.142580516636</v>
      </c>
      <c r="S21">
        <f t="shared" si="12"/>
        <v>55022.190375822072</v>
      </c>
      <c r="T21">
        <f t="shared" si="12"/>
        <v>56036.238171127508</v>
      </c>
      <c r="U21">
        <f t="shared" si="12"/>
        <v>57050.285966432944</v>
      </c>
      <c r="V21">
        <f t="shared" si="12"/>
        <v>58064.33376173838</v>
      </c>
      <c r="W21">
        <f t="shared" si="12"/>
        <v>59078.381557043816</v>
      </c>
      <c r="X21">
        <f t="shared" si="12"/>
        <v>60092.429352349252</v>
      </c>
      <c r="Y21">
        <f t="shared" si="12"/>
        <v>61106.477147654688</v>
      </c>
      <c r="Z21">
        <f t="shared" si="12"/>
        <v>62120.524942960124</v>
      </c>
      <c r="AA21" s="11">
        <v>63134.572738265597</v>
      </c>
      <c r="AB21">
        <f t="shared" ref="AB21:AJ21" si="13">AA21+(($AK21-$AA21)/10)</f>
        <v>60504.065880100556</v>
      </c>
      <c r="AC21">
        <f t="shared" si="13"/>
        <v>57873.559021935514</v>
      </c>
      <c r="AD21">
        <f t="shared" si="13"/>
        <v>55243.052163770473</v>
      </c>
      <c r="AE21">
        <f t="shared" si="13"/>
        <v>52612.545305605432</v>
      </c>
      <c r="AF21">
        <f t="shared" si="13"/>
        <v>49982.038447440391</v>
      </c>
      <c r="AG21">
        <f t="shared" si="13"/>
        <v>47351.53158927535</v>
      </c>
      <c r="AH21">
        <f t="shared" si="13"/>
        <v>44721.024731110308</v>
      </c>
      <c r="AI21">
        <f t="shared" si="13"/>
        <v>42090.517872945267</v>
      </c>
      <c r="AJ21">
        <f t="shared" si="13"/>
        <v>39460.011014780226</v>
      </c>
      <c r="AK21" s="11">
        <v>36829.504156615199</v>
      </c>
      <c r="AL21">
        <f t="shared" ref="AL21:AT21" si="14">AK21+(($AU21-$AK21)/10)</f>
        <v>35822.899201087886</v>
      </c>
      <c r="AM21">
        <f t="shared" si="14"/>
        <v>34816.294245560573</v>
      </c>
      <c r="AN21">
        <f t="shared" si="14"/>
        <v>33809.68929003326</v>
      </c>
      <c r="AO21">
        <f t="shared" si="14"/>
        <v>32803.084334505947</v>
      </c>
      <c r="AP21">
        <f t="shared" si="14"/>
        <v>31796.479378978638</v>
      </c>
      <c r="AQ21">
        <f t="shared" si="14"/>
        <v>30789.874423451329</v>
      </c>
      <c r="AR21">
        <f t="shared" si="14"/>
        <v>29783.269467924019</v>
      </c>
      <c r="AS21">
        <f t="shared" si="14"/>
        <v>28776.66451239671</v>
      </c>
      <c r="AT21">
        <f t="shared" si="14"/>
        <v>27770.059556869401</v>
      </c>
      <c r="AU21" s="11">
        <v>26763.454601342099</v>
      </c>
      <c r="AV21" s="39">
        <f t="shared" ref="AV21:BD21" si="15">AU21+(($BE21-$AU21)/10)</f>
        <v>26001.21041304724</v>
      </c>
      <c r="AW21" s="39">
        <f t="shared" si="15"/>
        <v>25238.966224752381</v>
      </c>
      <c r="AX21" s="39">
        <f t="shared" si="15"/>
        <v>24476.722036457522</v>
      </c>
      <c r="AY21" s="39">
        <f t="shared" si="15"/>
        <v>23714.477848162664</v>
      </c>
      <c r="AZ21" s="39">
        <f t="shared" si="15"/>
        <v>22952.233659867805</v>
      </c>
      <c r="BA21" s="39">
        <f t="shared" si="15"/>
        <v>22189.989471572946</v>
      </c>
      <c r="BB21" s="39">
        <f t="shared" si="15"/>
        <v>21427.745283278087</v>
      </c>
      <c r="BC21" s="39">
        <f t="shared" si="15"/>
        <v>20665.501094983229</v>
      </c>
      <c r="BD21" s="39">
        <f t="shared" si="15"/>
        <v>19903.25690668837</v>
      </c>
      <c r="BE21" s="11">
        <v>19141.0127183935</v>
      </c>
      <c r="BF21" s="39">
        <f t="shared" ref="BF21:BN21" si="16">BE21+(($BO21-$BE21)/10)</f>
        <v>18448.65225199307</v>
      </c>
      <c r="BG21" s="39">
        <f t="shared" si="16"/>
        <v>17756.291785592639</v>
      </c>
      <c r="BH21" s="39">
        <f t="shared" si="16"/>
        <v>17063.931319192208</v>
      </c>
      <c r="BI21" s="39">
        <f t="shared" si="16"/>
        <v>16371.570852791778</v>
      </c>
      <c r="BJ21" s="39">
        <f t="shared" si="16"/>
        <v>15679.210386391347</v>
      </c>
      <c r="BK21" s="39">
        <f t="shared" si="16"/>
        <v>14986.849919990917</v>
      </c>
      <c r="BL21" s="39">
        <f t="shared" si="16"/>
        <v>14294.489453590486</v>
      </c>
      <c r="BM21" s="39">
        <f t="shared" si="16"/>
        <v>13602.128987190055</v>
      </c>
      <c r="BN21" s="39">
        <f t="shared" si="16"/>
        <v>12909.768520789625</v>
      </c>
      <c r="BO21" s="11">
        <v>12217.4080543892</v>
      </c>
      <c r="BP21" s="39">
        <f t="shared" ref="BP21:BX21" si="17">BO21+(($BY21-$BO21)/10)</f>
        <v>11497.174400749842</v>
      </c>
      <c r="BQ21" s="39">
        <f t="shared" si="17"/>
        <v>10776.940747110484</v>
      </c>
      <c r="BR21" s="39">
        <f t="shared" si="17"/>
        <v>10056.707093471126</v>
      </c>
      <c r="BS21" s="39">
        <f t="shared" si="17"/>
        <v>9336.4734398317687</v>
      </c>
      <c r="BT21" s="39">
        <f t="shared" si="17"/>
        <v>8616.239786192411</v>
      </c>
      <c r="BU21" s="39">
        <f t="shared" si="17"/>
        <v>7896.0061325530532</v>
      </c>
      <c r="BV21" s="39">
        <f t="shared" si="17"/>
        <v>7175.7724789136955</v>
      </c>
      <c r="BW21" s="39">
        <f t="shared" si="17"/>
        <v>6455.5388252743378</v>
      </c>
      <c r="BX21" s="39">
        <f t="shared" si="17"/>
        <v>5735.3051716349801</v>
      </c>
      <c r="BY21" s="11">
        <v>5015.0715179956196</v>
      </c>
      <c r="BZ21" s="39">
        <f t="shared" ref="BZ21:CH21" si="18">BY21+(($CI21-$BY21)/10)</f>
        <v>4268.8873529594521</v>
      </c>
      <c r="CA21" s="39">
        <f t="shared" si="18"/>
        <v>3522.7031879232841</v>
      </c>
      <c r="CB21" s="39">
        <f t="shared" si="18"/>
        <v>2776.5190228871161</v>
      </c>
      <c r="CC21" s="39">
        <f t="shared" si="18"/>
        <v>2030.3348578509481</v>
      </c>
      <c r="CD21" s="39">
        <f t="shared" si="18"/>
        <v>1284.1506928147801</v>
      </c>
      <c r="CE21" s="39">
        <f t="shared" si="18"/>
        <v>537.9665277786122</v>
      </c>
      <c r="CF21" s="39">
        <f t="shared" si="18"/>
        <v>-208.21763725755568</v>
      </c>
      <c r="CG21" s="39">
        <f t="shared" si="18"/>
        <v>-954.40180229372356</v>
      </c>
      <c r="CH21" s="39">
        <f t="shared" si="18"/>
        <v>-1700.5859673298914</v>
      </c>
      <c r="CI21" s="11">
        <v>-2446.7701323660599</v>
      </c>
      <c r="CJ21" s="39">
        <f t="shared" ref="CJ21:CR21" si="19">CI21+(($CS21-$CI21)/10)</f>
        <v>-3288.4659786210841</v>
      </c>
      <c r="CK21" s="39">
        <f t="shared" si="19"/>
        <v>-4130.1618248761079</v>
      </c>
      <c r="CL21" s="39">
        <f t="shared" si="19"/>
        <v>-4971.8576711311316</v>
      </c>
      <c r="CM21" s="39">
        <f t="shared" si="19"/>
        <v>-5813.5535173861554</v>
      </c>
      <c r="CN21" s="39">
        <f t="shared" si="19"/>
        <v>-6655.2493636411791</v>
      </c>
      <c r="CO21" s="39">
        <f t="shared" si="19"/>
        <v>-7496.9452098962029</v>
      </c>
      <c r="CP21" s="39">
        <f t="shared" si="19"/>
        <v>-8338.6410561512275</v>
      </c>
      <c r="CQ21" s="39">
        <f t="shared" si="19"/>
        <v>-9180.3369024062522</v>
      </c>
      <c r="CR21" s="39">
        <f t="shared" si="19"/>
        <v>-10022.032748661277</v>
      </c>
      <c r="CS21" s="11">
        <v>-10863.7285949163</v>
      </c>
      <c r="CT21" s="11">
        <f t="shared" ref="CT21:CT25" si="20">SUM(Q21:AU21)/1000</f>
        <v>1438.3072905748506</v>
      </c>
    </row>
    <row r="22" spans="1:98" x14ac:dyDescent="0.2">
      <c r="A22" s="10" t="s">
        <v>147</v>
      </c>
      <c r="B22" s="10" t="s">
        <v>143</v>
      </c>
      <c r="C22" s="10" t="s">
        <v>127</v>
      </c>
      <c r="D22" s="10" t="s">
        <v>144</v>
      </c>
      <c r="E22" s="10" t="s">
        <v>145</v>
      </c>
      <c r="F22" s="11">
        <v>44544.08984375</v>
      </c>
      <c r="G22" s="11">
        <v>48128.609375</v>
      </c>
      <c r="H22">
        <f t="shared" ref="H22:P22" si="21">G22+(($Q22-$G22)/10)</f>
        <v>48643.914453124999</v>
      </c>
      <c r="I22">
        <f t="shared" si="21"/>
        <v>49159.219531249997</v>
      </c>
      <c r="J22">
        <f t="shared" si="21"/>
        <v>49674.524609374996</v>
      </c>
      <c r="K22">
        <f t="shared" si="21"/>
        <v>50189.829687499994</v>
      </c>
      <c r="L22">
        <f t="shared" si="21"/>
        <v>50705.134765624993</v>
      </c>
      <c r="M22">
        <f t="shared" si="21"/>
        <v>51220.439843749991</v>
      </c>
      <c r="N22">
        <f t="shared" si="21"/>
        <v>51735.74492187499</v>
      </c>
      <c r="O22">
        <f t="shared" si="21"/>
        <v>52251.049999999988</v>
      </c>
      <c r="P22">
        <f t="shared" si="21"/>
        <v>52766.355078124987</v>
      </c>
      <c r="Q22" s="11">
        <v>53281.66015625</v>
      </c>
      <c r="R22">
        <f t="shared" ref="R22:Z22" si="22">Q22+(($AA22-$Q22)/10)</f>
        <v>51850.41015625</v>
      </c>
      <c r="S22">
        <f t="shared" si="22"/>
        <v>50419.16015625</v>
      </c>
      <c r="T22">
        <f t="shared" si="22"/>
        <v>48987.91015625</v>
      </c>
      <c r="U22">
        <f t="shared" si="22"/>
        <v>47556.66015625</v>
      </c>
      <c r="V22">
        <f t="shared" si="22"/>
        <v>46125.41015625</v>
      </c>
      <c r="W22">
        <f t="shared" si="22"/>
        <v>44694.16015625</v>
      </c>
      <c r="X22">
        <f t="shared" si="22"/>
        <v>43262.91015625</v>
      </c>
      <c r="Y22">
        <f t="shared" si="22"/>
        <v>41831.66015625</v>
      </c>
      <c r="Z22">
        <f t="shared" si="22"/>
        <v>40400.41015625</v>
      </c>
      <c r="AA22" s="11">
        <v>38969.16015625</v>
      </c>
      <c r="AB22">
        <f t="shared" ref="AB22:AJ22" si="23">AA22+(($AK22-$AA22)/10)</f>
        <v>37840.987109374997</v>
      </c>
      <c r="AC22">
        <f t="shared" si="23"/>
        <v>36712.814062499994</v>
      </c>
      <c r="AD22">
        <f t="shared" si="23"/>
        <v>35584.641015624991</v>
      </c>
      <c r="AE22">
        <f t="shared" si="23"/>
        <v>34456.467968749988</v>
      </c>
      <c r="AF22">
        <f t="shared" si="23"/>
        <v>33328.294921874985</v>
      </c>
      <c r="AG22">
        <f t="shared" si="23"/>
        <v>32200.121874999986</v>
      </c>
      <c r="AH22">
        <f t="shared" si="23"/>
        <v>31071.948828124987</v>
      </c>
      <c r="AI22">
        <f t="shared" si="23"/>
        <v>29943.775781249988</v>
      </c>
      <c r="AJ22">
        <f t="shared" si="23"/>
        <v>28815.602734374988</v>
      </c>
      <c r="AK22" s="11">
        <v>27687.4296875</v>
      </c>
      <c r="AL22">
        <f t="shared" ref="AL22:AT22" si="24">AK22+(($AU22-$AK22)/10)</f>
        <v>26808.237695312499</v>
      </c>
      <c r="AM22">
        <f t="shared" si="24"/>
        <v>25929.045703124997</v>
      </c>
      <c r="AN22">
        <f t="shared" si="24"/>
        <v>25049.853710937496</v>
      </c>
      <c r="AO22">
        <f t="shared" si="24"/>
        <v>24170.661718749994</v>
      </c>
      <c r="AP22">
        <f t="shared" si="24"/>
        <v>23291.469726562493</v>
      </c>
      <c r="AQ22">
        <f t="shared" si="24"/>
        <v>22412.277734374991</v>
      </c>
      <c r="AR22">
        <f t="shared" si="24"/>
        <v>21533.08574218749</v>
      </c>
      <c r="AS22">
        <f t="shared" si="24"/>
        <v>20653.893749999988</v>
      </c>
      <c r="AT22">
        <f t="shared" si="24"/>
        <v>19774.701757812487</v>
      </c>
      <c r="AU22" s="11">
        <v>18895.509765625</v>
      </c>
      <c r="AV22" s="39">
        <f t="shared" ref="AV22:BD22" si="25">AU22+(($BE22-$AU22)/10)</f>
        <v>18055.408789062501</v>
      </c>
      <c r="AW22" s="39">
        <f t="shared" si="25"/>
        <v>17215.307812500003</v>
      </c>
      <c r="AX22" s="39">
        <f t="shared" si="25"/>
        <v>16375.206835937503</v>
      </c>
      <c r="AY22" s="39">
        <f t="shared" si="25"/>
        <v>15535.105859375002</v>
      </c>
      <c r="AZ22" s="39">
        <f t="shared" si="25"/>
        <v>14695.004882812502</v>
      </c>
      <c r="BA22" s="39">
        <f t="shared" si="25"/>
        <v>13854.903906250001</v>
      </c>
      <c r="BB22" s="39">
        <f t="shared" si="25"/>
        <v>13014.802929687501</v>
      </c>
      <c r="BC22" s="39">
        <f t="shared" si="25"/>
        <v>12174.701953125001</v>
      </c>
      <c r="BD22" s="39">
        <f t="shared" si="25"/>
        <v>11334.6009765625</v>
      </c>
      <c r="BE22" s="11">
        <v>10494.5</v>
      </c>
      <c r="BF22" s="39">
        <f t="shared" ref="BF22:BN22" si="26">BE22+(($BO22-$BE22)/10)</f>
        <v>10155.197900390625</v>
      </c>
      <c r="BG22" s="39">
        <f t="shared" si="26"/>
        <v>9815.8958007812507</v>
      </c>
      <c r="BH22" s="39">
        <f t="shared" si="26"/>
        <v>9476.5937011718761</v>
      </c>
      <c r="BI22" s="39">
        <f t="shared" si="26"/>
        <v>9137.2916015625015</v>
      </c>
      <c r="BJ22" s="39">
        <f t="shared" si="26"/>
        <v>8797.9895019531268</v>
      </c>
      <c r="BK22" s="39">
        <f t="shared" si="26"/>
        <v>8458.6874023437522</v>
      </c>
      <c r="BL22" s="39">
        <f t="shared" si="26"/>
        <v>8119.3853027343775</v>
      </c>
      <c r="BM22" s="39">
        <f t="shared" si="26"/>
        <v>7780.0832031250029</v>
      </c>
      <c r="BN22" s="39">
        <f t="shared" si="26"/>
        <v>7440.7811035156283</v>
      </c>
      <c r="BO22" s="11">
        <v>7101.47900390625</v>
      </c>
      <c r="BP22" s="39">
        <f t="shared" ref="BP22:BX22" si="27">BO22+(($BY22-$BO22)/10)</f>
        <v>6846.8135253906248</v>
      </c>
      <c r="BQ22" s="39">
        <f t="shared" si="27"/>
        <v>6592.1480468749996</v>
      </c>
      <c r="BR22" s="39">
        <f t="shared" si="27"/>
        <v>6337.4825683593745</v>
      </c>
      <c r="BS22" s="39">
        <f t="shared" si="27"/>
        <v>6082.8170898437493</v>
      </c>
      <c r="BT22" s="39">
        <f t="shared" si="27"/>
        <v>5828.1516113281241</v>
      </c>
      <c r="BU22" s="39">
        <f t="shared" si="27"/>
        <v>5573.4861328124989</v>
      </c>
      <c r="BV22" s="39">
        <f t="shared" si="27"/>
        <v>5318.8206542968737</v>
      </c>
      <c r="BW22" s="39">
        <f t="shared" si="27"/>
        <v>5064.1551757812485</v>
      </c>
      <c r="BX22" s="39">
        <f t="shared" si="27"/>
        <v>4809.4896972656234</v>
      </c>
      <c r="BY22" s="11">
        <v>4554.82421875</v>
      </c>
      <c r="BZ22" s="39">
        <f t="shared" ref="BZ22:CH22" si="28">BY22+(($CI22-$BY22)/10)</f>
        <v>4435.7713867187504</v>
      </c>
      <c r="CA22" s="39">
        <f t="shared" si="28"/>
        <v>4316.7185546875007</v>
      </c>
      <c r="CB22" s="39">
        <f t="shared" si="28"/>
        <v>4197.6657226562511</v>
      </c>
      <c r="CC22" s="39">
        <f t="shared" si="28"/>
        <v>4078.612890625001</v>
      </c>
      <c r="CD22" s="39">
        <f t="shared" si="28"/>
        <v>3959.5600585937509</v>
      </c>
      <c r="CE22" s="39">
        <f t="shared" si="28"/>
        <v>3840.5072265625008</v>
      </c>
      <c r="CF22" s="39">
        <f t="shared" si="28"/>
        <v>3721.4543945312507</v>
      </c>
      <c r="CG22" s="39">
        <f t="shared" si="28"/>
        <v>3602.4015625000006</v>
      </c>
      <c r="CH22" s="39">
        <f t="shared" si="28"/>
        <v>3483.3487304687505</v>
      </c>
      <c r="CI22" s="11">
        <v>3364.2958984375</v>
      </c>
      <c r="CJ22" s="39">
        <f t="shared" ref="CJ22:CR22" si="29">CI22+(($CS22-$CI22)/10)</f>
        <v>3218.8653076171877</v>
      </c>
      <c r="CK22" s="39">
        <f t="shared" si="29"/>
        <v>3073.4347167968754</v>
      </c>
      <c r="CL22" s="39">
        <f t="shared" si="29"/>
        <v>2928.004125976563</v>
      </c>
      <c r="CM22" s="39">
        <f t="shared" si="29"/>
        <v>2782.5735351562507</v>
      </c>
      <c r="CN22" s="39">
        <f t="shared" si="29"/>
        <v>2637.1429443359384</v>
      </c>
      <c r="CO22" s="39">
        <f t="shared" si="29"/>
        <v>2491.7123535156261</v>
      </c>
      <c r="CP22" s="39">
        <f t="shared" si="29"/>
        <v>2346.2817626953138</v>
      </c>
      <c r="CQ22" s="39">
        <f t="shared" si="29"/>
        <v>2200.8511718750015</v>
      </c>
      <c r="CR22" s="39">
        <f t="shared" si="29"/>
        <v>2055.4205810546891</v>
      </c>
      <c r="CS22" s="11">
        <v>1909.989990234375</v>
      </c>
      <c r="CT22" s="11">
        <f>SUM(Q22:AU22)/1000</f>
        <v>1063.5403330078125</v>
      </c>
    </row>
    <row r="23" spans="1:98" x14ac:dyDescent="0.2">
      <c r="A23" s="10" t="s">
        <v>148</v>
      </c>
      <c r="B23" s="10" t="s">
        <v>143</v>
      </c>
      <c r="C23" s="10" t="s">
        <v>127</v>
      </c>
      <c r="D23" s="10" t="s">
        <v>144</v>
      </c>
      <c r="E23" s="10" t="s">
        <v>145</v>
      </c>
      <c r="F23" s="11">
        <v>49033.518622839139</v>
      </c>
      <c r="G23" s="11">
        <v>51810.645189949573</v>
      </c>
      <c r="H23">
        <f t="shared" ref="H23:P23" si="30">G23+(($Q23-$G23)/10)</f>
        <v>51955.898805939221</v>
      </c>
      <c r="I23">
        <f t="shared" si="30"/>
        <v>52101.152421928869</v>
      </c>
      <c r="J23">
        <f t="shared" si="30"/>
        <v>52246.406037918518</v>
      </c>
      <c r="K23">
        <f t="shared" si="30"/>
        <v>52391.659653908166</v>
      </c>
      <c r="L23">
        <f t="shared" si="30"/>
        <v>52536.913269897814</v>
      </c>
      <c r="M23">
        <f t="shared" si="30"/>
        <v>52682.166885887462</v>
      </c>
      <c r="N23">
        <f t="shared" si="30"/>
        <v>52827.42050187711</v>
      </c>
      <c r="O23">
        <f t="shared" si="30"/>
        <v>52972.674117866758</v>
      </c>
      <c r="P23">
        <f t="shared" si="30"/>
        <v>53117.927733856406</v>
      </c>
      <c r="Q23" s="11">
        <v>53263.181349846032</v>
      </c>
      <c r="R23">
        <f t="shared" ref="R23:Z23" si="31">Q23+(($AA23-$Q23)/10)</f>
        <v>52564.775240860501</v>
      </c>
      <c r="S23">
        <f t="shared" si="31"/>
        <v>51866.36913187497</v>
      </c>
      <c r="T23">
        <f t="shared" si="31"/>
        <v>51167.963022889438</v>
      </c>
      <c r="U23">
        <f t="shared" si="31"/>
        <v>50469.556913903907</v>
      </c>
      <c r="V23">
        <f t="shared" si="31"/>
        <v>49771.150804918376</v>
      </c>
      <c r="W23">
        <f t="shared" si="31"/>
        <v>49072.744695932844</v>
      </c>
      <c r="X23">
        <f t="shared" si="31"/>
        <v>48374.338586947313</v>
      </c>
      <c r="Y23">
        <f t="shared" si="31"/>
        <v>47675.932477961782</v>
      </c>
      <c r="Z23">
        <f t="shared" si="31"/>
        <v>46977.526368976251</v>
      </c>
      <c r="AA23" s="11">
        <v>46279.120259990712</v>
      </c>
      <c r="AB23">
        <f t="shared" ref="AB23:AJ23" si="32">AA23+(($AK23-$AA23)/10)</f>
        <v>45368.804166564674</v>
      </c>
      <c r="AC23">
        <f t="shared" si="32"/>
        <v>44458.488073138637</v>
      </c>
      <c r="AD23">
        <f t="shared" si="32"/>
        <v>43548.171979712599</v>
      </c>
      <c r="AE23">
        <f t="shared" si="32"/>
        <v>42637.855886286561</v>
      </c>
      <c r="AF23">
        <f t="shared" si="32"/>
        <v>41727.539792860523</v>
      </c>
      <c r="AG23">
        <f t="shared" si="32"/>
        <v>40817.223699434486</v>
      </c>
      <c r="AH23">
        <f t="shared" si="32"/>
        <v>39906.907606008448</v>
      </c>
      <c r="AI23">
        <f t="shared" si="32"/>
        <v>38996.59151258241</v>
      </c>
      <c r="AJ23">
        <f t="shared" si="32"/>
        <v>38086.275419156373</v>
      </c>
      <c r="AK23" s="11">
        <v>37175.95932573032</v>
      </c>
      <c r="AL23">
        <f t="shared" ref="AL23:AT23" si="33">AK23+(($AU23-$AK23)/10)</f>
        <v>36111.201642836262</v>
      </c>
      <c r="AM23">
        <f t="shared" si="33"/>
        <v>35046.443959942204</v>
      </c>
      <c r="AN23">
        <f t="shared" si="33"/>
        <v>33981.686277048146</v>
      </c>
      <c r="AO23">
        <f t="shared" si="33"/>
        <v>32916.928594154087</v>
      </c>
      <c r="AP23">
        <f t="shared" si="33"/>
        <v>31852.170911260033</v>
      </c>
      <c r="AQ23">
        <f t="shared" si="33"/>
        <v>30787.413228365978</v>
      </c>
      <c r="AR23">
        <f t="shared" si="33"/>
        <v>29722.655545471924</v>
      </c>
      <c r="AS23">
        <f t="shared" si="33"/>
        <v>28657.897862577869</v>
      </c>
      <c r="AT23">
        <f t="shared" si="33"/>
        <v>27593.140179683814</v>
      </c>
      <c r="AU23" s="11">
        <v>26528.382496789771</v>
      </c>
      <c r="AV23" s="39">
        <f t="shared" ref="AV23:BD23" si="34">AU23+(($BE23-$AU23)/10)</f>
        <v>25755.713210978829</v>
      </c>
      <c r="AW23" s="39">
        <f t="shared" si="34"/>
        <v>24983.043925167887</v>
      </c>
      <c r="AX23" s="39">
        <f t="shared" si="34"/>
        <v>24210.374639356945</v>
      </c>
      <c r="AY23" s="39">
        <f t="shared" si="34"/>
        <v>23437.705353546004</v>
      </c>
      <c r="AZ23" s="39">
        <f t="shared" si="34"/>
        <v>22665.036067735062</v>
      </c>
      <c r="BA23" s="39">
        <f t="shared" si="34"/>
        <v>21892.36678192412</v>
      </c>
      <c r="BB23" s="39">
        <f t="shared" si="34"/>
        <v>21119.697496113178</v>
      </c>
      <c r="BC23" s="39">
        <f t="shared" si="34"/>
        <v>20347.028210302236</v>
      </c>
      <c r="BD23" s="39">
        <f t="shared" si="34"/>
        <v>19574.358924491295</v>
      </c>
      <c r="BE23" s="11">
        <v>18801.689638680338</v>
      </c>
      <c r="BF23" s="39">
        <f t="shared" ref="BF23:BN23" si="35">BE23+(($BO23-$BE23)/10)</f>
        <v>18038.384142866391</v>
      </c>
      <c r="BG23" s="39">
        <f t="shared" si="35"/>
        <v>17275.078647052444</v>
      </c>
      <c r="BH23" s="39">
        <f t="shared" si="35"/>
        <v>16511.773151238496</v>
      </c>
      <c r="BI23" s="39">
        <f t="shared" si="35"/>
        <v>15748.467655424549</v>
      </c>
      <c r="BJ23" s="39">
        <f t="shared" si="35"/>
        <v>14985.162159610602</v>
      </c>
      <c r="BK23" s="39">
        <f t="shared" si="35"/>
        <v>14221.856663796654</v>
      </c>
      <c r="BL23" s="39">
        <f t="shared" si="35"/>
        <v>13458.551167982707</v>
      </c>
      <c r="BM23" s="39">
        <f t="shared" si="35"/>
        <v>12695.245672168759</v>
      </c>
      <c r="BN23" s="39">
        <f t="shared" si="35"/>
        <v>11931.940176354812</v>
      </c>
      <c r="BO23" s="11">
        <v>11168.634680540859</v>
      </c>
      <c r="BP23" s="39">
        <f t="shared" ref="BP23:BX23" si="36">BO23+(($BY23-$BO23)/10)</f>
        <v>10491.095706918262</v>
      </c>
      <c r="BQ23" s="39">
        <f t="shared" si="36"/>
        <v>9813.5567332956653</v>
      </c>
      <c r="BR23" s="39">
        <f t="shared" si="36"/>
        <v>9136.0177596730682</v>
      </c>
      <c r="BS23" s="39">
        <f t="shared" si="36"/>
        <v>8458.4787860504712</v>
      </c>
      <c r="BT23" s="39">
        <f t="shared" si="36"/>
        <v>7780.9398124278741</v>
      </c>
      <c r="BU23" s="39">
        <f t="shared" si="36"/>
        <v>7103.4008388052771</v>
      </c>
      <c r="BV23" s="39">
        <f t="shared" si="36"/>
        <v>6425.86186518268</v>
      </c>
      <c r="BW23" s="39">
        <f t="shared" si="36"/>
        <v>5748.322891560083</v>
      </c>
      <c r="BX23" s="39">
        <f t="shared" si="36"/>
        <v>5070.783917937486</v>
      </c>
      <c r="BY23" s="11">
        <v>4393.2449443148926</v>
      </c>
      <c r="BZ23" s="39">
        <f t="shared" ref="BZ23:CH23" si="37">BY23+(($CI23-$BY23)/10)</f>
        <v>4071.3194806158735</v>
      </c>
      <c r="CA23" s="39">
        <f t="shared" si="37"/>
        <v>3749.3940169168545</v>
      </c>
      <c r="CB23" s="39">
        <f t="shared" si="37"/>
        <v>3427.4685532178355</v>
      </c>
      <c r="CC23" s="39">
        <f t="shared" si="37"/>
        <v>3105.5430895188165</v>
      </c>
      <c r="CD23" s="39">
        <f t="shared" si="37"/>
        <v>2783.6176258197975</v>
      </c>
      <c r="CE23" s="39">
        <f t="shared" si="37"/>
        <v>2461.6921621207784</v>
      </c>
      <c r="CF23" s="39">
        <f t="shared" si="37"/>
        <v>2139.7666984217594</v>
      </c>
      <c r="CG23" s="39">
        <f t="shared" si="37"/>
        <v>1817.8412347227404</v>
      </c>
      <c r="CH23" s="39">
        <f t="shared" si="37"/>
        <v>1495.9157710237214</v>
      </c>
      <c r="CI23" s="11">
        <v>1173.990307324701</v>
      </c>
      <c r="CJ23" s="39">
        <f t="shared" ref="CJ23:CR23" si="38">CI23+(($CS23-$CI23)/10)</f>
        <v>921.77423300459122</v>
      </c>
      <c r="CK23" s="39">
        <f t="shared" si="38"/>
        <v>669.55815868448144</v>
      </c>
      <c r="CL23" s="39">
        <f t="shared" si="38"/>
        <v>417.34208436437166</v>
      </c>
      <c r="CM23" s="39">
        <f t="shared" si="38"/>
        <v>165.12601004426188</v>
      </c>
      <c r="CN23" s="39">
        <f t="shared" si="38"/>
        <v>-87.090064275847908</v>
      </c>
      <c r="CO23" s="39">
        <f t="shared" si="38"/>
        <v>-339.30613859595769</v>
      </c>
      <c r="CP23" s="39">
        <f t="shared" si="38"/>
        <v>-591.52221291606747</v>
      </c>
      <c r="CQ23" s="39">
        <f t="shared" si="38"/>
        <v>-843.73828723617726</v>
      </c>
      <c r="CR23" s="39">
        <f t="shared" si="38"/>
        <v>-1095.954361556287</v>
      </c>
      <c r="CS23" s="11">
        <v>-1348.1704358763971</v>
      </c>
      <c r="CT23" s="11">
        <f t="shared" si="20"/>
        <v>1273.404397013707</v>
      </c>
    </row>
    <row r="24" spans="1:98" x14ac:dyDescent="0.2">
      <c r="A24" s="10" t="s">
        <v>149</v>
      </c>
      <c r="B24" s="10" t="s">
        <v>143</v>
      </c>
      <c r="C24" s="10" t="s">
        <v>127</v>
      </c>
      <c r="D24" s="10" t="s">
        <v>144</v>
      </c>
      <c r="E24" s="10" t="s">
        <v>145</v>
      </c>
      <c r="F24" s="11">
        <v>47370</v>
      </c>
      <c r="G24" s="11">
        <v>50540</v>
      </c>
      <c r="H24">
        <f t="shared" ref="H24:P25" si="39">G24+(($Q24-$G24)/10)</f>
        <v>51160</v>
      </c>
      <c r="I24">
        <f t="shared" si="39"/>
        <v>51780</v>
      </c>
      <c r="J24">
        <f t="shared" si="39"/>
        <v>52400</v>
      </c>
      <c r="K24">
        <f t="shared" si="39"/>
        <v>53020</v>
      </c>
      <c r="L24">
        <f t="shared" si="39"/>
        <v>53640</v>
      </c>
      <c r="M24">
        <f t="shared" si="39"/>
        <v>54260</v>
      </c>
      <c r="N24">
        <f t="shared" si="39"/>
        <v>54880</v>
      </c>
      <c r="O24">
        <f t="shared" si="39"/>
        <v>55500</v>
      </c>
      <c r="P24">
        <f t="shared" si="39"/>
        <v>56120</v>
      </c>
      <c r="Q24" s="11">
        <v>56740</v>
      </c>
      <c r="R24">
        <f t="shared" ref="R24:Z24" si="40">Q24+(($AA24-$Q24)/10)</f>
        <v>55871</v>
      </c>
      <c r="S24">
        <f t="shared" si="40"/>
        <v>55002</v>
      </c>
      <c r="T24">
        <f t="shared" si="40"/>
        <v>54133</v>
      </c>
      <c r="U24">
        <f t="shared" si="40"/>
        <v>53264</v>
      </c>
      <c r="V24">
        <f t="shared" si="40"/>
        <v>52395</v>
      </c>
      <c r="W24">
        <f t="shared" si="40"/>
        <v>51526</v>
      </c>
      <c r="X24">
        <f t="shared" si="40"/>
        <v>50657</v>
      </c>
      <c r="Y24">
        <f t="shared" si="40"/>
        <v>49788</v>
      </c>
      <c r="Z24">
        <f t="shared" si="40"/>
        <v>48919</v>
      </c>
      <c r="AA24" s="11">
        <v>48050</v>
      </c>
      <c r="AB24">
        <f t="shared" ref="AB24:AJ24" si="41">AA24+(($AK24-$AA24)/10)</f>
        <v>47006</v>
      </c>
      <c r="AC24">
        <f t="shared" si="41"/>
        <v>45962</v>
      </c>
      <c r="AD24">
        <f t="shared" si="41"/>
        <v>44918</v>
      </c>
      <c r="AE24">
        <f t="shared" si="41"/>
        <v>43874</v>
      </c>
      <c r="AF24">
        <f t="shared" si="41"/>
        <v>42830</v>
      </c>
      <c r="AG24">
        <f t="shared" si="41"/>
        <v>41786</v>
      </c>
      <c r="AH24">
        <f t="shared" si="41"/>
        <v>40742</v>
      </c>
      <c r="AI24">
        <f t="shared" si="41"/>
        <v>39698</v>
      </c>
      <c r="AJ24">
        <f t="shared" si="41"/>
        <v>38654</v>
      </c>
      <c r="AK24" s="11">
        <v>37610</v>
      </c>
      <c r="AL24">
        <f t="shared" ref="AL24:AT24" si="42">AK24+(($AU24-$AK24)/10)</f>
        <v>36688</v>
      </c>
      <c r="AM24">
        <f t="shared" si="42"/>
        <v>35766</v>
      </c>
      <c r="AN24">
        <f t="shared" si="42"/>
        <v>34844</v>
      </c>
      <c r="AO24">
        <f t="shared" si="42"/>
        <v>33922</v>
      </c>
      <c r="AP24">
        <f t="shared" si="42"/>
        <v>33000</v>
      </c>
      <c r="AQ24">
        <f t="shared" si="42"/>
        <v>32078</v>
      </c>
      <c r="AR24">
        <f t="shared" si="42"/>
        <v>31156</v>
      </c>
      <c r="AS24">
        <f t="shared" si="42"/>
        <v>30234</v>
      </c>
      <c r="AT24">
        <f t="shared" si="42"/>
        <v>29312</v>
      </c>
      <c r="AU24" s="11">
        <v>28390</v>
      </c>
      <c r="AV24" s="39">
        <f t="shared" ref="AV24:BD24" si="43">AU24+(($BE24-$AU24)/10)</f>
        <v>27179</v>
      </c>
      <c r="AW24" s="39">
        <f t="shared" si="43"/>
        <v>25968</v>
      </c>
      <c r="AX24" s="39">
        <f t="shared" si="43"/>
        <v>24757</v>
      </c>
      <c r="AY24" s="39">
        <f t="shared" si="43"/>
        <v>23546</v>
      </c>
      <c r="AZ24" s="39">
        <f t="shared" si="43"/>
        <v>22335</v>
      </c>
      <c r="BA24" s="39">
        <f t="shared" si="43"/>
        <v>21124</v>
      </c>
      <c r="BB24" s="39">
        <f t="shared" si="43"/>
        <v>19913</v>
      </c>
      <c r="BC24" s="39">
        <f t="shared" si="43"/>
        <v>18702</v>
      </c>
      <c r="BD24" s="39">
        <f t="shared" si="43"/>
        <v>17491</v>
      </c>
      <c r="BE24" s="11">
        <v>16280</v>
      </c>
      <c r="BF24" s="39">
        <f t="shared" ref="BF24:BN24" si="44">BE24+(($BO24-$BE24)/10)</f>
        <v>15359.7</v>
      </c>
      <c r="BG24" s="39">
        <f t="shared" si="44"/>
        <v>14439.400000000001</v>
      </c>
      <c r="BH24" s="39">
        <f t="shared" si="44"/>
        <v>13519.100000000002</v>
      </c>
      <c r="BI24" s="39">
        <f t="shared" si="44"/>
        <v>12598.800000000003</v>
      </c>
      <c r="BJ24" s="39">
        <f t="shared" si="44"/>
        <v>11678.500000000004</v>
      </c>
      <c r="BK24" s="39">
        <f t="shared" si="44"/>
        <v>10758.200000000004</v>
      </c>
      <c r="BL24" s="39">
        <f t="shared" si="44"/>
        <v>9837.9000000000051</v>
      </c>
      <c r="BM24" s="39">
        <f t="shared" si="44"/>
        <v>8917.6000000000058</v>
      </c>
      <c r="BN24" s="39">
        <f t="shared" si="44"/>
        <v>7997.3000000000056</v>
      </c>
      <c r="BO24" s="11">
        <v>7077</v>
      </c>
      <c r="BP24" s="39">
        <f t="shared" ref="BP24:BX24" si="45">BO24+(($BY24-$BO24)/10)</f>
        <v>6517.8</v>
      </c>
      <c r="BQ24" s="39">
        <f t="shared" si="45"/>
        <v>5958.6</v>
      </c>
      <c r="BR24" s="39">
        <f t="shared" si="45"/>
        <v>5399.4000000000005</v>
      </c>
      <c r="BS24" s="39">
        <f t="shared" si="45"/>
        <v>4840.2000000000007</v>
      </c>
      <c r="BT24" s="39">
        <f t="shared" si="45"/>
        <v>4281.0000000000009</v>
      </c>
      <c r="BU24" s="39">
        <f t="shared" si="45"/>
        <v>3721.8000000000011</v>
      </c>
      <c r="BV24" s="39">
        <f t="shared" si="45"/>
        <v>3162.6000000000013</v>
      </c>
      <c r="BW24" s="39">
        <f t="shared" si="45"/>
        <v>2603.4000000000015</v>
      </c>
      <c r="BX24" s="39">
        <f t="shared" si="45"/>
        <v>2044.2000000000014</v>
      </c>
      <c r="BY24" s="11">
        <v>1485</v>
      </c>
      <c r="BZ24" s="39">
        <f t="shared" ref="BZ24:CH24" si="46">BY24+(($CI24-$BY24)/10)</f>
        <v>1081.8</v>
      </c>
      <c r="CA24" s="39">
        <f t="shared" si="46"/>
        <v>678.59999999999991</v>
      </c>
      <c r="CB24" s="39">
        <f t="shared" si="46"/>
        <v>275.39999999999992</v>
      </c>
      <c r="CC24" s="39">
        <f t="shared" si="46"/>
        <v>-127.80000000000007</v>
      </c>
      <c r="CD24" s="39">
        <f t="shared" si="46"/>
        <v>-531</v>
      </c>
      <c r="CE24" s="39">
        <f t="shared" si="46"/>
        <v>-934.2</v>
      </c>
      <c r="CF24" s="39">
        <f t="shared" si="46"/>
        <v>-1337.4</v>
      </c>
      <c r="CG24" s="39">
        <f t="shared" si="46"/>
        <v>-1740.6000000000001</v>
      </c>
      <c r="CH24" s="39">
        <f t="shared" si="46"/>
        <v>-2143.8000000000002</v>
      </c>
      <c r="CI24" s="11">
        <v>-2547</v>
      </c>
      <c r="CJ24" s="39">
        <f t="shared" ref="CJ24:CR24" si="47">CI24+(($CS24-$CI24)/10)</f>
        <v>-2755.4</v>
      </c>
      <c r="CK24" s="39">
        <f t="shared" si="47"/>
        <v>-2963.8</v>
      </c>
      <c r="CL24" s="39">
        <f t="shared" si="47"/>
        <v>-3172.2000000000003</v>
      </c>
      <c r="CM24" s="39">
        <f t="shared" si="47"/>
        <v>-3380.6000000000004</v>
      </c>
      <c r="CN24" s="39">
        <f t="shared" si="47"/>
        <v>-3589.0000000000005</v>
      </c>
      <c r="CO24" s="39">
        <f t="shared" si="47"/>
        <v>-3797.4000000000005</v>
      </c>
      <c r="CP24" s="39">
        <f t="shared" si="47"/>
        <v>-4005.8000000000006</v>
      </c>
      <c r="CQ24" s="39">
        <f t="shared" si="47"/>
        <v>-4214.2000000000007</v>
      </c>
      <c r="CR24" s="39">
        <f t="shared" si="47"/>
        <v>-4422.6000000000004</v>
      </c>
      <c r="CS24" s="11">
        <v>-4631</v>
      </c>
      <c r="CT24" s="11">
        <f t="shared" si="20"/>
        <v>1324.8150000000001</v>
      </c>
    </row>
    <row r="25" spans="1:98" x14ac:dyDescent="0.2">
      <c r="A25" s="10" t="s">
        <v>150</v>
      </c>
      <c r="B25" s="10" t="s">
        <v>143</v>
      </c>
      <c r="C25" s="10" t="s">
        <v>127</v>
      </c>
      <c r="D25" s="10" t="s">
        <v>144</v>
      </c>
      <c r="E25" s="10" t="s">
        <v>145</v>
      </c>
      <c r="F25" s="11">
        <v>44138.315593751802</v>
      </c>
      <c r="G25" s="11">
        <v>48357.332794364003</v>
      </c>
      <c r="H25">
        <f>G25+(($Q25-$G25)/10)</f>
        <v>48669.03113762226</v>
      </c>
      <c r="I25">
        <f t="shared" si="39"/>
        <v>48980.729480880516</v>
      </c>
      <c r="J25">
        <f t="shared" si="39"/>
        <v>49292.427824138773</v>
      </c>
      <c r="K25">
        <f t="shared" si="39"/>
        <v>49604.126167397029</v>
      </c>
      <c r="L25">
        <f t="shared" si="39"/>
        <v>49915.824510655286</v>
      </c>
      <c r="M25">
        <f t="shared" si="39"/>
        <v>50227.522853913542</v>
      </c>
      <c r="N25">
        <f t="shared" si="39"/>
        <v>50539.221197171799</v>
      </c>
      <c r="O25">
        <f t="shared" si="39"/>
        <v>50850.919540430055</v>
      </c>
      <c r="P25">
        <f>O25+(($Q25-$G25)/10)</f>
        <v>51162.617883688312</v>
      </c>
      <c r="Q25" s="11">
        <v>51474.316226946597</v>
      </c>
      <c r="R25">
        <f t="shared" ref="R25:Z25" si="48">Q25+(($AA25-$Q25)/10)</f>
        <v>49038.54528897236</v>
      </c>
      <c r="S25">
        <f t="shared" si="48"/>
        <v>46602.774350998123</v>
      </c>
      <c r="T25">
        <f t="shared" si="48"/>
        <v>44167.003413023886</v>
      </c>
      <c r="U25">
        <f t="shared" si="48"/>
        <v>41731.232475049648</v>
      </c>
      <c r="V25">
        <f t="shared" si="48"/>
        <v>39295.461537075411</v>
      </c>
      <c r="W25">
        <f t="shared" si="48"/>
        <v>36859.690599101174</v>
      </c>
      <c r="X25">
        <f t="shared" si="48"/>
        <v>34423.919661126936</v>
      </c>
      <c r="Y25">
        <f t="shared" si="48"/>
        <v>31988.148723152695</v>
      </c>
      <c r="Z25">
        <f t="shared" si="48"/>
        <v>29552.377785178454</v>
      </c>
      <c r="AA25" s="11">
        <v>27116.606847204199</v>
      </c>
      <c r="AB25">
        <f t="shared" ref="AB25:AJ25" si="49">AA25+(($AK25-$AA25)/10)</f>
        <v>26813.018321159248</v>
      </c>
      <c r="AC25">
        <f t="shared" si="49"/>
        <v>26509.429795114298</v>
      </c>
      <c r="AD25">
        <f t="shared" si="49"/>
        <v>26205.841269069348</v>
      </c>
      <c r="AE25">
        <f t="shared" si="49"/>
        <v>25902.252743024397</v>
      </c>
      <c r="AF25">
        <f t="shared" si="49"/>
        <v>25598.664216979447</v>
      </c>
      <c r="AG25">
        <f t="shared" si="49"/>
        <v>25295.075690934496</v>
      </c>
      <c r="AH25">
        <f t="shared" si="49"/>
        <v>24991.487164889546</v>
      </c>
      <c r="AI25">
        <f t="shared" si="49"/>
        <v>24687.898638844596</v>
      </c>
      <c r="AJ25">
        <f t="shared" si="49"/>
        <v>24384.310112799645</v>
      </c>
      <c r="AK25" s="11">
        <v>24080.721586754698</v>
      </c>
      <c r="AL25">
        <f t="shared" ref="AL25:AT25" si="50">AK25+(($AU25-$AK25)/10)</f>
        <v>23816.733691280529</v>
      </c>
      <c r="AM25">
        <f t="shared" si="50"/>
        <v>23552.745795806361</v>
      </c>
      <c r="AN25">
        <f t="shared" si="50"/>
        <v>23288.757900332192</v>
      </c>
      <c r="AO25">
        <f t="shared" si="50"/>
        <v>23024.770004858023</v>
      </c>
      <c r="AP25">
        <f t="shared" si="50"/>
        <v>22760.782109383854</v>
      </c>
      <c r="AQ25">
        <f t="shared" si="50"/>
        <v>22496.794213909685</v>
      </c>
      <c r="AR25">
        <f t="shared" si="50"/>
        <v>22232.806318435516</v>
      </c>
      <c r="AS25">
        <f t="shared" si="50"/>
        <v>21968.818422961347</v>
      </c>
      <c r="AT25">
        <f t="shared" si="50"/>
        <v>21704.830527487178</v>
      </c>
      <c r="AU25" s="11">
        <v>21440.842632012998</v>
      </c>
      <c r="AV25" s="39">
        <f t="shared" ref="AV25:BC25" si="51">AU25+(($BE25-$AU25)/10)</f>
        <v>21047.266335759497</v>
      </c>
      <c r="AW25" s="39">
        <f t="shared" si="51"/>
        <v>20653.690039505997</v>
      </c>
      <c r="AX25" s="39">
        <f>AW25+(($BE25-$AU25)/10)</f>
        <v>20260.113743252496</v>
      </c>
      <c r="AY25" s="39">
        <f t="shared" si="51"/>
        <v>19866.537446998995</v>
      </c>
      <c r="AZ25" s="39">
        <f t="shared" si="51"/>
        <v>19472.961150745494</v>
      </c>
      <c r="BA25" s="39">
        <f t="shared" si="51"/>
        <v>19079.384854491993</v>
      </c>
      <c r="BB25" s="39">
        <f t="shared" si="51"/>
        <v>18685.808558238492</v>
      </c>
      <c r="BC25" s="39">
        <f t="shared" si="51"/>
        <v>18292.232261984991</v>
      </c>
      <c r="BD25" s="39">
        <f>BC25+(($BE25-$AU25)/10)</f>
        <v>17898.65596573149</v>
      </c>
      <c r="BE25" s="11">
        <v>17505.079669478</v>
      </c>
      <c r="BF25" s="39">
        <f t="shared" ref="BF25:BN25" si="52">BE25+(($BO25-$BE25)/10)</f>
        <v>17135.268861716158</v>
      </c>
      <c r="BG25" s="39">
        <f t="shared" si="52"/>
        <v>16765.458053954317</v>
      </c>
      <c r="BH25" s="39">
        <f t="shared" si="52"/>
        <v>16395.647246192475</v>
      </c>
      <c r="BI25" s="39">
        <f t="shared" si="52"/>
        <v>16025.836438430635</v>
      </c>
      <c r="BJ25" s="39">
        <f t="shared" si="52"/>
        <v>15656.025630668795</v>
      </c>
      <c r="BK25" s="39">
        <f t="shared" si="52"/>
        <v>15286.214822906955</v>
      </c>
      <c r="BL25" s="39">
        <f t="shared" si="52"/>
        <v>14916.404015145115</v>
      </c>
      <c r="BM25" s="39">
        <f t="shared" si="52"/>
        <v>14546.593207383276</v>
      </c>
      <c r="BN25" s="39">
        <f t="shared" si="52"/>
        <v>14176.782399621436</v>
      </c>
      <c r="BO25" s="11">
        <v>13806.971591859599</v>
      </c>
      <c r="BP25" s="39">
        <f t="shared" ref="BP25:BX25" si="53">BO25+(($BY25-$BO25)/10)</f>
        <v>13399.002878756914</v>
      </c>
      <c r="BQ25" s="39">
        <f t="shared" si="53"/>
        <v>12991.03416565423</v>
      </c>
      <c r="BR25" s="39">
        <f t="shared" si="53"/>
        <v>12583.065452551546</v>
      </c>
      <c r="BS25" s="39">
        <f t="shared" si="53"/>
        <v>12175.096739448862</v>
      </c>
      <c r="BT25" s="39">
        <f t="shared" si="53"/>
        <v>11767.128026346178</v>
      </c>
      <c r="BU25" s="39">
        <f t="shared" si="53"/>
        <v>11359.159313243494</v>
      </c>
      <c r="BV25" s="39">
        <f t="shared" si="53"/>
        <v>10951.19060014081</v>
      </c>
      <c r="BW25" s="39">
        <f t="shared" si="53"/>
        <v>10543.221887038126</v>
      </c>
      <c r="BX25" s="39">
        <f t="shared" si="53"/>
        <v>10135.253173935442</v>
      </c>
      <c r="BY25" s="11">
        <v>9727.2844608327505</v>
      </c>
      <c r="BZ25" s="39">
        <f t="shared" ref="BZ25:CH25" si="54">BY25+(($CI25-$BY25)/10)</f>
        <v>9434.170804319554</v>
      </c>
      <c r="CA25" s="39">
        <f t="shared" si="54"/>
        <v>9141.0571478063575</v>
      </c>
      <c r="CB25" s="39">
        <f t="shared" si="54"/>
        <v>8847.9434912931611</v>
      </c>
      <c r="CC25" s="39">
        <f t="shared" si="54"/>
        <v>8554.8298347799646</v>
      </c>
      <c r="CD25" s="39">
        <f t="shared" si="54"/>
        <v>8261.7161782667681</v>
      </c>
      <c r="CE25" s="39">
        <f t="shared" si="54"/>
        <v>7968.6025217535716</v>
      </c>
      <c r="CF25" s="39">
        <f t="shared" si="54"/>
        <v>7675.4888652403752</v>
      </c>
      <c r="CG25" s="39">
        <f t="shared" si="54"/>
        <v>7382.3752087271787</v>
      </c>
      <c r="CH25" s="39">
        <f t="shared" si="54"/>
        <v>7089.2615522139822</v>
      </c>
      <c r="CI25" s="11">
        <v>6796.1478957007903</v>
      </c>
      <c r="CJ25" s="39">
        <f t="shared" ref="CJ25:CR25" si="55">CI25+(($CS25-$CI25)/10)</f>
        <v>6325.321485344627</v>
      </c>
      <c r="CK25" s="39">
        <f t="shared" si="55"/>
        <v>5854.4950749884638</v>
      </c>
      <c r="CL25" s="39">
        <f t="shared" si="55"/>
        <v>5383.6686646323005</v>
      </c>
      <c r="CM25" s="39">
        <f t="shared" si="55"/>
        <v>4912.8422542761373</v>
      </c>
      <c r="CN25" s="39">
        <f t="shared" si="55"/>
        <v>4442.015843919974</v>
      </c>
      <c r="CO25" s="39">
        <f t="shared" si="55"/>
        <v>3971.1894335638108</v>
      </c>
      <c r="CP25" s="39">
        <f t="shared" si="55"/>
        <v>3500.3630232076475</v>
      </c>
      <c r="CQ25" s="39">
        <f t="shared" si="55"/>
        <v>3029.5366128514843</v>
      </c>
      <c r="CR25" s="39">
        <f t="shared" si="55"/>
        <v>2558.710202495321</v>
      </c>
      <c r="CS25" s="11">
        <v>2087.8837921391601</v>
      </c>
      <c r="CT25" s="11">
        <f t="shared" si="20"/>
        <v>913.00665806386701</v>
      </c>
    </row>
    <row r="26" spans="1:98" x14ac:dyDescent="0.2">
      <c r="A26" s="41" t="s">
        <v>151</v>
      </c>
      <c r="B26" s="42"/>
      <c r="C26" s="42"/>
      <c r="D26" s="42"/>
      <c r="E26" s="42"/>
      <c r="F26" s="42"/>
      <c r="G26" s="42"/>
      <c r="H26" s="42"/>
      <c r="I26" s="42"/>
      <c r="J26" s="42"/>
      <c r="K26" s="42"/>
      <c r="L26" s="42"/>
      <c r="M26" s="42"/>
      <c r="N26" s="42"/>
      <c r="O26" s="42"/>
      <c r="P26" s="42"/>
      <c r="Q26" s="42"/>
    </row>
    <row r="27" spans="1:98" ht="19" x14ac:dyDescent="0.25">
      <c r="A27" s="43" t="s">
        <v>152</v>
      </c>
      <c r="B27" s="42"/>
      <c r="C27" s="42"/>
      <c r="D27" s="42"/>
      <c r="E27" s="42"/>
      <c r="F27" s="42"/>
      <c r="G27" s="42"/>
      <c r="H27" s="42"/>
      <c r="I27" s="42"/>
      <c r="J27" s="42"/>
      <c r="K27" s="42"/>
      <c r="L27" s="42"/>
      <c r="M27" s="42"/>
      <c r="N27" s="42"/>
      <c r="O27" s="42"/>
      <c r="P27" s="42"/>
      <c r="Q27" s="42"/>
    </row>
    <row r="29" spans="1:98" x14ac:dyDescent="0.2">
      <c r="A29" s="10" t="s">
        <v>154</v>
      </c>
      <c r="B29" s="10" t="s">
        <v>143</v>
      </c>
      <c r="C29" s="10" t="s">
        <v>127</v>
      </c>
      <c r="D29" s="10" t="s">
        <v>144</v>
      </c>
      <c r="E29" s="10" t="s">
        <v>145</v>
      </c>
      <c r="G29">
        <f>SUM(G20:G25)/6</f>
        <v>49338.825843504113</v>
      </c>
      <c r="H29">
        <f>SUM(Q20:Q25)/6</f>
        <v>54075.920419708971</v>
      </c>
      <c r="I29">
        <f>SUM(AA20:AA25)/6</f>
        <v>43660.893683618422</v>
      </c>
      <c r="J29">
        <f>SUM(AK20:AK25)/6</f>
        <v>31527.358959433364</v>
      </c>
      <c r="K29">
        <f t="shared" ref="K29" si="56">SUM(AU20:AU25)/6</f>
        <v>23240.800865961646</v>
      </c>
      <c r="L29">
        <f>SUM(BE20:BE25)/6</f>
        <v>15962.45923775864</v>
      </c>
      <c r="M29">
        <f>SUM(BO20:BO25)/6</f>
        <v>9859.8264717826514</v>
      </c>
      <c r="N29">
        <f>SUM(BY20:BY25)/6</f>
        <v>5061.2824236488768</v>
      </c>
      <c r="O29">
        <f>SUM(CI20:CI25)/6</f>
        <v>1569.8397781828219</v>
      </c>
      <c r="P29">
        <f>SUM(CS20:CS25)/6</f>
        <v>-1825.9742247365266</v>
      </c>
    </row>
    <row r="30" spans="1:98" x14ac:dyDescent="0.2">
      <c r="G30">
        <f>G29*(1-0.25)</f>
        <v>37004.119382628087</v>
      </c>
      <c r="H30">
        <f t="shared" ref="H30:P30" si="57">H29*(1-0.25)</f>
        <v>40556.940314781728</v>
      </c>
      <c r="I30">
        <f t="shared" si="57"/>
        <v>32745.670262713815</v>
      </c>
      <c r="J30">
        <f t="shared" si="57"/>
        <v>23645.519219575024</v>
      </c>
      <c r="K30">
        <f t="shared" si="57"/>
        <v>17430.600649471235</v>
      </c>
      <c r="L30">
        <f t="shared" si="57"/>
        <v>11971.84442831898</v>
      </c>
      <c r="M30">
        <f t="shared" si="57"/>
        <v>7394.8698538369881</v>
      </c>
      <c r="N30">
        <f t="shared" si="57"/>
        <v>3795.9618177366574</v>
      </c>
      <c r="O30">
        <f t="shared" si="57"/>
        <v>1177.3798336371165</v>
      </c>
      <c r="P30">
        <f t="shared" si="57"/>
        <v>-1369.4806685523949</v>
      </c>
    </row>
    <row r="34" spans="1:94" x14ac:dyDescent="0.2">
      <c r="A34" s="2" t="s">
        <v>157</v>
      </c>
    </row>
    <row r="35" spans="1:94" x14ac:dyDescent="0.2">
      <c r="A35" t="s">
        <v>155</v>
      </c>
    </row>
    <row r="36" spans="1:94" x14ac:dyDescent="0.2">
      <c r="A36" t="s">
        <v>19</v>
      </c>
    </row>
    <row r="37" spans="1:94" s="1" customFormat="1" x14ac:dyDescent="0.2">
      <c r="B37" s="1">
        <v>2010</v>
      </c>
      <c r="C37" s="1">
        <v>2011</v>
      </c>
      <c r="D37" s="1">
        <v>2012</v>
      </c>
      <c r="E37" s="1">
        <v>2013</v>
      </c>
      <c r="F37" s="1">
        <v>2014</v>
      </c>
      <c r="G37" s="1">
        <v>2015</v>
      </c>
      <c r="H37" s="1">
        <v>2016</v>
      </c>
      <c r="I37" s="1">
        <v>2017</v>
      </c>
      <c r="J37" s="1">
        <v>2018</v>
      </c>
      <c r="K37" s="1">
        <v>2019</v>
      </c>
      <c r="L37" s="1">
        <v>2020</v>
      </c>
      <c r="M37" s="1">
        <v>2021</v>
      </c>
      <c r="N37" s="1">
        <v>2022</v>
      </c>
      <c r="O37" s="1">
        <v>2023</v>
      </c>
      <c r="P37" s="1">
        <v>2024</v>
      </c>
      <c r="Q37" s="1">
        <v>2025</v>
      </c>
      <c r="R37" s="1">
        <v>2026</v>
      </c>
      <c r="S37" s="1">
        <v>2027</v>
      </c>
      <c r="T37" s="1">
        <v>2028</v>
      </c>
      <c r="U37" s="1">
        <v>2029</v>
      </c>
      <c r="V37" s="1">
        <v>2030</v>
      </c>
      <c r="W37" s="1">
        <v>2031</v>
      </c>
      <c r="X37" s="1">
        <v>2032</v>
      </c>
      <c r="Y37" s="1">
        <v>2033</v>
      </c>
      <c r="Z37" s="1">
        <v>2034</v>
      </c>
      <c r="AA37" s="1">
        <v>2035</v>
      </c>
      <c r="AB37" s="1">
        <v>2036</v>
      </c>
      <c r="AC37" s="1">
        <v>2037</v>
      </c>
      <c r="AD37" s="1">
        <v>2038</v>
      </c>
      <c r="AE37" s="1">
        <v>2039</v>
      </c>
      <c r="AF37" s="1">
        <v>2040</v>
      </c>
      <c r="AG37" s="1">
        <v>2041</v>
      </c>
      <c r="AH37" s="1">
        <v>2042</v>
      </c>
      <c r="AI37" s="1">
        <v>2043</v>
      </c>
      <c r="AJ37" s="1">
        <v>2044</v>
      </c>
      <c r="AK37" s="1">
        <v>2045</v>
      </c>
      <c r="AL37" s="1">
        <v>2046</v>
      </c>
      <c r="AM37" s="1">
        <v>2047</v>
      </c>
      <c r="AN37" s="1">
        <v>2048</v>
      </c>
      <c r="AO37" s="1">
        <v>2049</v>
      </c>
      <c r="AP37" s="1">
        <v>2050</v>
      </c>
      <c r="AQ37" s="1">
        <v>2051</v>
      </c>
      <c r="AR37" s="1">
        <v>2052</v>
      </c>
      <c r="AS37" s="1">
        <v>2053</v>
      </c>
      <c r="AT37" s="1">
        <v>2054</v>
      </c>
      <c r="AU37" s="1">
        <v>2055</v>
      </c>
      <c r="AV37" s="1">
        <v>2056</v>
      </c>
      <c r="AW37" s="1">
        <v>2057</v>
      </c>
      <c r="AX37" s="1">
        <v>2058</v>
      </c>
      <c r="AY37" s="1">
        <v>2059</v>
      </c>
      <c r="AZ37" s="1" t="s">
        <v>2</v>
      </c>
    </row>
    <row r="38" spans="1:94" x14ac:dyDescent="0.2">
      <c r="A38" t="s">
        <v>156</v>
      </c>
      <c r="B38">
        <v>36.267420000000001</v>
      </c>
      <c r="C38">
        <v>36.369129999999998</v>
      </c>
      <c r="D38">
        <v>36.470840000000003</v>
      </c>
      <c r="E38">
        <v>36.572479999999999</v>
      </c>
      <c r="F38">
        <v>36.674190000000003</v>
      </c>
      <c r="G38">
        <v>36.775829999999999</v>
      </c>
      <c r="H38">
        <v>36.877540000000003</v>
      </c>
      <c r="I38">
        <v>36.979179999999999</v>
      </c>
      <c r="J38">
        <v>37.080889999999997</v>
      </c>
      <c r="K38">
        <v>37.18253</v>
      </c>
      <c r="L38">
        <v>37.284239999999997</v>
      </c>
      <c r="M38">
        <v>36.795360000000002</v>
      </c>
      <c r="N38">
        <v>36.306480000000001</v>
      </c>
      <c r="O38">
        <v>35.817599999999999</v>
      </c>
      <c r="P38">
        <v>35.328719999999997</v>
      </c>
      <c r="Q38">
        <v>34.839840000000002</v>
      </c>
      <c r="R38">
        <v>34.35089</v>
      </c>
      <c r="S38">
        <v>33.862009999999998</v>
      </c>
      <c r="T38">
        <v>33.373130000000003</v>
      </c>
      <c r="U38">
        <v>32.884250000000002</v>
      </c>
      <c r="V38">
        <v>32.39537</v>
      </c>
      <c r="W38">
        <v>31.75816</v>
      </c>
      <c r="X38">
        <v>31.120950000000001</v>
      </c>
      <c r="Y38">
        <v>30.483740000000001</v>
      </c>
      <c r="Z38">
        <v>29.846530000000001</v>
      </c>
      <c r="AA38">
        <v>29.209250000000001</v>
      </c>
      <c r="AB38">
        <v>28.572040000000001</v>
      </c>
      <c r="AC38">
        <v>27.934830000000002</v>
      </c>
      <c r="AD38">
        <v>27.297619999999998</v>
      </c>
      <c r="AE38">
        <v>26.660409999999999</v>
      </c>
      <c r="AF38">
        <v>26.023199999999999</v>
      </c>
      <c r="AG38">
        <v>25.277840000000001</v>
      </c>
      <c r="AH38">
        <v>24.53248</v>
      </c>
      <c r="AI38">
        <v>23.787189999999999</v>
      </c>
      <c r="AJ38">
        <v>23.041830000000001</v>
      </c>
      <c r="AK38">
        <v>22.29654</v>
      </c>
      <c r="AL38">
        <v>21.551179999999999</v>
      </c>
      <c r="AM38">
        <v>20.805890000000002</v>
      </c>
      <c r="AN38">
        <v>20.06053</v>
      </c>
      <c r="AO38">
        <v>19.315169999999998</v>
      </c>
      <c r="AP38">
        <v>18.569880000000001</v>
      </c>
      <c r="AQ38">
        <v>18.02899</v>
      </c>
      <c r="AR38">
        <v>17.488099999999999</v>
      </c>
      <c r="AS38">
        <v>16.947279999999999</v>
      </c>
      <c r="AT38">
        <v>16.406389999999998</v>
      </c>
      <c r="AU38">
        <v>15.865500000000001</v>
      </c>
      <c r="AV38">
        <v>15.324680000000001</v>
      </c>
      <c r="AW38">
        <v>14.78379</v>
      </c>
      <c r="AX38">
        <v>14.242900000000001</v>
      </c>
      <c r="AY38">
        <v>13.70208</v>
      </c>
      <c r="AZ38">
        <v>13.16119</v>
      </c>
    </row>
    <row r="39" spans="1:94" x14ac:dyDescent="0.2">
      <c r="A39" t="s">
        <v>158</v>
      </c>
      <c r="B39" s="12">
        <f>(G23*(1-0.3))/1000</f>
        <v>36.267451632964701</v>
      </c>
      <c r="C39" s="12">
        <f t="shared" ref="C39:AO39" si="58">(H23*(1-0.3))/1000</f>
        <v>36.369129164157449</v>
      </c>
      <c r="D39" s="12">
        <f t="shared" si="58"/>
        <v>36.470806695350205</v>
      </c>
      <c r="E39" s="12">
        <f t="shared" si="58"/>
        <v>36.572484226542961</v>
      </c>
      <c r="F39" s="12">
        <f t="shared" si="58"/>
        <v>36.67416175773571</v>
      </c>
      <c r="G39" s="12">
        <f t="shared" si="58"/>
        <v>36.775839288928466</v>
      </c>
      <c r="H39" s="12">
        <f t="shared" si="58"/>
        <v>36.877516820121222</v>
      </c>
      <c r="I39" s="12">
        <f t="shared" si="58"/>
        <v>36.979194351313978</v>
      </c>
      <c r="J39" s="12">
        <f t="shared" si="58"/>
        <v>37.080871882506727</v>
      </c>
      <c r="K39" s="12">
        <f t="shared" si="58"/>
        <v>37.182549413699483</v>
      </c>
      <c r="L39" s="12">
        <f t="shared" si="58"/>
        <v>37.284226944892225</v>
      </c>
      <c r="M39" s="12">
        <f t="shared" si="58"/>
        <v>36.795342668602345</v>
      </c>
      <c r="N39" s="12">
        <f t="shared" si="58"/>
        <v>36.306458392312472</v>
      </c>
      <c r="O39" s="12">
        <f t="shared" si="58"/>
        <v>35.817574116022605</v>
      </c>
      <c r="P39" s="12">
        <f t="shared" si="58"/>
        <v>35.328689839732732</v>
      </c>
      <c r="Q39" s="12">
        <f t="shared" si="58"/>
        <v>34.839805563442859</v>
      </c>
      <c r="R39" s="12">
        <f t="shared" si="58"/>
        <v>34.350921287152985</v>
      </c>
      <c r="S39" s="12">
        <f t="shared" si="58"/>
        <v>33.862037010863119</v>
      </c>
      <c r="T39" s="12">
        <f t="shared" si="58"/>
        <v>33.373152734573246</v>
      </c>
      <c r="U39" s="12">
        <f t="shared" si="58"/>
        <v>32.884268458283373</v>
      </c>
      <c r="V39" s="12">
        <f t="shared" si="58"/>
        <v>32.395384181993499</v>
      </c>
      <c r="W39" s="12">
        <f t="shared" si="58"/>
        <v>31.758162916595268</v>
      </c>
      <c r="X39" s="12">
        <f t="shared" si="58"/>
        <v>31.120941651197043</v>
      </c>
      <c r="Y39" s="12">
        <f t="shared" si="58"/>
        <v>30.483720385798819</v>
      </c>
      <c r="Z39" s="12">
        <f t="shared" si="58"/>
        <v>29.84649912040059</v>
      </c>
      <c r="AA39" s="12">
        <f t="shared" si="58"/>
        <v>29.209277855002366</v>
      </c>
      <c r="AB39" s="12">
        <f t="shared" si="58"/>
        <v>28.572056589604138</v>
      </c>
      <c r="AC39" s="12">
        <f t="shared" si="58"/>
        <v>27.934835324205913</v>
      </c>
      <c r="AD39" s="12">
        <f t="shared" si="58"/>
        <v>27.297614058807685</v>
      </c>
      <c r="AE39" s="12">
        <f t="shared" si="58"/>
        <v>26.660392793409461</v>
      </c>
      <c r="AF39" s="12">
        <f t="shared" si="58"/>
        <v>26.023171528011222</v>
      </c>
      <c r="AG39" s="12">
        <f t="shared" si="58"/>
        <v>25.277841149985385</v>
      </c>
      <c r="AH39" s="12">
        <f t="shared" si="58"/>
        <v>24.53251077195954</v>
      </c>
      <c r="AI39" s="12">
        <f t="shared" si="58"/>
        <v>23.787180393933699</v>
      </c>
      <c r="AJ39" s="12">
        <f t="shared" si="58"/>
        <v>23.041850015907862</v>
      </c>
      <c r="AK39" s="12">
        <f t="shared" si="58"/>
        <v>22.296519637882021</v>
      </c>
      <c r="AL39" s="12">
        <f t="shared" si="58"/>
        <v>21.551189259856184</v>
      </c>
      <c r="AM39" s="12">
        <f t="shared" si="58"/>
        <v>20.805858881830346</v>
      </c>
      <c r="AN39" s="12">
        <f t="shared" si="58"/>
        <v>20.060528503804509</v>
      </c>
      <c r="AO39" s="12">
        <f t="shared" si="58"/>
        <v>19.315198125778668</v>
      </c>
      <c r="AP39" s="12">
        <f>(AU23*(1-0.3))/1000</f>
        <v>18.569867747752841</v>
      </c>
      <c r="AQ39" s="12"/>
      <c r="AR39" s="12"/>
      <c r="AS39" s="12"/>
      <c r="AT39" s="12"/>
      <c r="AU39" s="12"/>
      <c r="AV39" s="12"/>
      <c r="AW39" s="12"/>
      <c r="AX39" s="12"/>
      <c r="AY39" s="12"/>
      <c r="AZ39" s="12"/>
    </row>
    <row r="40" spans="1:94" s="32" customFormat="1" x14ac:dyDescent="0.2">
      <c r="A40" s="32" t="s">
        <v>184</v>
      </c>
      <c r="B40" s="34">
        <f>G23/1000</f>
        <v>51.810645189949575</v>
      </c>
      <c r="C40" s="34">
        <f t="shared" ref="C40:AP40" si="59">H23/1000</f>
        <v>51.955898805939221</v>
      </c>
      <c r="D40" s="34">
        <f t="shared" si="59"/>
        <v>52.101152421928866</v>
      </c>
      <c r="E40" s="34">
        <f t="shared" si="59"/>
        <v>52.246406037918518</v>
      </c>
      <c r="F40" s="34">
        <f t="shared" si="59"/>
        <v>52.391659653908164</v>
      </c>
      <c r="G40" s="34">
        <f t="shared" si="59"/>
        <v>52.536913269897816</v>
      </c>
      <c r="H40" s="34">
        <f t="shared" si="59"/>
        <v>52.682166885887462</v>
      </c>
      <c r="I40" s="34">
        <f t="shared" si="59"/>
        <v>52.827420501877107</v>
      </c>
      <c r="J40" s="34">
        <f t="shared" si="59"/>
        <v>52.97267411786676</v>
      </c>
      <c r="K40" s="34">
        <f t="shared" si="59"/>
        <v>53.117927733856405</v>
      </c>
      <c r="L40" s="34">
        <f t="shared" si="59"/>
        <v>53.263181349846029</v>
      </c>
      <c r="M40" s="34">
        <f t="shared" si="59"/>
        <v>52.564775240860499</v>
      </c>
      <c r="N40" s="34">
        <f t="shared" si="59"/>
        <v>51.866369131874968</v>
      </c>
      <c r="O40" s="34">
        <f t="shared" si="59"/>
        <v>51.167963022889438</v>
      </c>
      <c r="P40" s="34">
        <f t="shared" si="59"/>
        <v>50.469556913903908</v>
      </c>
      <c r="Q40" s="34">
        <f t="shared" si="59"/>
        <v>49.771150804918378</v>
      </c>
      <c r="R40" s="34">
        <f t="shared" si="59"/>
        <v>49.072744695932847</v>
      </c>
      <c r="S40" s="34">
        <f t="shared" si="59"/>
        <v>48.37433858694731</v>
      </c>
      <c r="T40" s="34">
        <f t="shared" si="59"/>
        <v>47.67593247796178</v>
      </c>
      <c r="U40" s="34">
        <f t="shared" si="59"/>
        <v>46.97752636897625</v>
      </c>
      <c r="V40" s="34">
        <f t="shared" si="59"/>
        <v>46.279120259990712</v>
      </c>
      <c r="W40" s="34">
        <f t="shared" si="59"/>
        <v>45.368804166564672</v>
      </c>
      <c r="X40" s="34">
        <f t="shared" si="59"/>
        <v>44.458488073138639</v>
      </c>
      <c r="Y40" s="34">
        <f t="shared" si="59"/>
        <v>43.548171979712599</v>
      </c>
      <c r="Z40" s="34">
        <f t="shared" si="59"/>
        <v>42.637855886286559</v>
      </c>
      <c r="AA40" s="34">
        <f t="shared" si="59"/>
        <v>41.727539792860526</v>
      </c>
      <c r="AB40" s="34">
        <f t="shared" si="59"/>
        <v>40.817223699434486</v>
      </c>
      <c r="AC40" s="34">
        <f t="shared" si="59"/>
        <v>39.906907606008446</v>
      </c>
      <c r="AD40" s="34">
        <f t="shared" si="59"/>
        <v>38.996591512582413</v>
      </c>
      <c r="AE40" s="34">
        <f t="shared" si="59"/>
        <v>38.086275419156372</v>
      </c>
      <c r="AF40" s="34">
        <f t="shared" si="59"/>
        <v>37.175959325730318</v>
      </c>
      <c r="AG40" s="34">
        <f t="shared" si="59"/>
        <v>36.111201642836264</v>
      </c>
      <c r="AH40" s="34">
        <f t="shared" si="59"/>
        <v>35.046443959942202</v>
      </c>
      <c r="AI40" s="34">
        <f t="shared" si="59"/>
        <v>33.981686277048148</v>
      </c>
      <c r="AJ40" s="34">
        <f t="shared" si="59"/>
        <v>32.916928594154086</v>
      </c>
      <c r="AK40" s="34">
        <f t="shared" si="59"/>
        <v>31.852170911260032</v>
      </c>
      <c r="AL40" s="34">
        <f t="shared" si="59"/>
        <v>30.787413228365978</v>
      </c>
      <c r="AM40" s="34">
        <f t="shared" si="59"/>
        <v>29.722655545471923</v>
      </c>
      <c r="AN40" s="34">
        <f t="shared" si="59"/>
        <v>28.657897862577869</v>
      </c>
      <c r="AO40" s="34">
        <f t="shared" si="59"/>
        <v>27.593140179683814</v>
      </c>
      <c r="AP40" s="34">
        <f t="shared" si="59"/>
        <v>26.528382496789771</v>
      </c>
      <c r="AQ40" s="34">
        <f>AP40</f>
        <v>26.528382496789771</v>
      </c>
      <c r="AR40" s="34">
        <f t="shared" ref="AR40:AZ41" si="60">AQ40</f>
        <v>26.528382496789771</v>
      </c>
      <c r="AS40" s="34">
        <f t="shared" si="60"/>
        <v>26.528382496789771</v>
      </c>
      <c r="AT40" s="34">
        <f t="shared" si="60"/>
        <v>26.528382496789771</v>
      </c>
      <c r="AU40" s="34">
        <f t="shared" si="60"/>
        <v>26.528382496789771</v>
      </c>
      <c r="AV40" s="34">
        <f t="shared" si="60"/>
        <v>26.528382496789771</v>
      </c>
      <c r="AW40" s="34">
        <f t="shared" si="60"/>
        <v>26.528382496789771</v>
      </c>
      <c r="AX40" s="34">
        <f t="shared" si="60"/>
        <v>26.528382496789771</v>
      </c>
      <c r="AY40" s="34">
        <f t="shared" si="60"/>
        <v>26.528382496789771</v>
      </c>
      <c r="AZ40" s="34">
        <f t="shared" si="60"/>
        <v>26.528382496789771</v>
      </c>
    </row>
    <row r="41" spans="1:94" s="3" customFormat="1" x14ac:dyDescent="0.2">
      <c r="A41" s="3" t="s">
        <v>183</v>
      </c>
      <c r="B41" s="14">
        <f>G22/1000</f>
        <v>48.128609375000003</v>
      </c>
      <c r="C41" s="14">
        <f t="shared" ref="C41:AP41" si="61">H22/1000</f>
        <v>48.643914453124999</v>
      </c>
      <c r="D41" s="14">
        <f t="shared" si="61"/>
        <v>49.159219531249995</v>
      </c>
      <c r="E41" s="14">
        <f t="shared" si="61"/>
        <v>49.674524609374998</v>
      </c>
      <c r="F41" s="14">
        <f t="shared" si="61"/>
        <v>50.189829687499994</v>
      </c>
      <c r="G41" s="14">
        <f t="shared" si="61"/>
        <v>50.70513476562499</v>
      </c>
      <c r="H41" s="14">
        <f t="shared" si="61"/>
        <v>51.220439843749993</v>
      </c>
      <c r="I41" s="14">
        <f t="shared" si="61"/>
        <v>51.735744921874989</v>
      </c>
      <c r="J41" s="14">
        <f t="shared" si="61"/>
        <v>52.251049999999985</v>
      </c>
      <c r="K41" s="14">
        <f t="shared" si="61"/>
        <v>52.766355078124988</v>
      </c>
      <c r="L41" s="14">
        <f t="shared" si="61"/>
        <v>53.281660156249998</v>
      </c>
      <c r="M41" s="14">
        <f t="shared" si="61"/>
        <v>51.85041015625</v>
      </c>
      <c r="N41" s="14">
        <f t="shared" si="61"/>
        <v>50.419160156250001</v>
      </c>
      <c r="O41" s="14">
        <f t="shared" si="61"/>
        <v>48.987910156250003</v>
      </c>
      <c r="P41" s="14">
        <f t="shared" si="61"/>
        <v>47.556660156249997</v>
      </c>
      <c r="Q41" s="14">
        <f t="shared" si="61"/>
        <v>46.125410156249998</v>
      </c>
      <c r="R41" s="14">
        <f t="shared" si="61"/>
        <v>44.69416015625</v>
      </c>
      <c r="S41" s="14">
        <f t="shared" si="61"/>
        <v>43.262910156250001</v>
      </c>
      <c r="T41" s="14">
        <f t="shared" si="61"/>
        <v>41.831660156250003</v>
      </c>
      <c r="U41" s="14">
        <f t="shared" si="61"/>
        <v>40.400410156249997</v>
      </c>
      <c r="V41" s="14">
        <f t="shared" si="61"/>
        <v>38.969160156249998</v>
      </c>
      <c r="W41" s="14">
        <f t="shared" si="61"/>
        <v>37.840987109375</v>
      </c>
      <c r="X41" s="14">
        <f t="shared" si="61"/>
        <v>36.712814062499994</v>
      </c>
      <c r="Y41" s="14">
        <f t="shared" si="61"/>
        <v>35.584641015624989</v>
      </c>
      <c r="Z41" s="14">
        <f t="shared" si="61"/>
        <v>34.45646796874999</v>
      </c>
      <c r="AA41" s="14">
        <f t="shared" si="61"/>
        <v>33.328294921874985</v>
      </c>
      <c r="AB41" s="14">
        <f t="shared" si="61"/>
        <v>32.200121874999986</v>
      </c>
      <c r="AC41" s="14">
        <f t="shared" si="61"/>
        <v>31.071948828124988</v>
      </c>
      <c r="AD41" s="14">
        <f t="shared" si="61"/>
        <v>29.943775781249986</v>
      </c>
      <c r="AE41" s="14">
        <f t="shared" si="61"/>
        <v>28.815602734374988</v>
      </c>
      <c r="AF41" s="14">
        <f t="shared" si="61"/>
        <v>27.6874296875</v>
      </c>
      <c r="AG41" s="14">
        <f t="shared" si="61"/>
        <v>26.808237695312499</v>
      </c>
      <c r="AH41" s="14">
        <f t="shared" si="61"/>
        <v>25.929045703124999</v>
      </c>
      <c r="AI41" s="14">
        <f t="shared" si="61"/>
        <v>25.049853710937494</v>
      </c>
      <c r="AJ41" s="14">
        <f t="shared" si="61"/>
        <v>24.170661718749994</v>
      </c>
      <c r="AK41" s="14">
        <f t="shared" si="61"/>
        <v>23.291469726562493</v>
      </c>
      <c r="AL41" s="14">
        <f t="shared" si="61"/>
        <v>22.412277734374992</v>
      </c>
      <c r="AM41" s="14">
        <f t="shared" si="61"/>
        <v>21.533085742187488</v>
      </c>
      <c r="AN41" s="14">
        <f t="shared" si="61"/>
        <v>20.653893749999988</v>
      </c>
      <c r="AO41" s="14">
        <f t="shared" si="61"/>
        <v>19.774701757812487</v>
      </c>
      <c r="AP41" s="14">
        <f t="shared" si="61"/>
        <v>18.895509765625</v>
      </c>
      <c r="AQ41" s="14">
        <f>AP41</f>
        <v>18.895509765625</v>
      </c>
      <c r="AR41" s="14">
        <f t="shared" si="60"/>
        <v>18.895509765625</v>
      </c>
      <c r="AS41" s="14">
        <f t="shared" si="60"/>
        <v>18.895509765625</v>
      </c>
      <c r="AT41" s="14">
        <f t="shared" si="60"/>
        <v>18.895509765625</v>
      </c>
      <c r="AU41" s="14">
        <f t="shared" si="60"/>
        <v>18.895509765625</v>
      </c>
      <c r="AV41" s="14">
        <f t="shared" si="60"/>
        <v>18.895509765625</v>
      </c>
      <c r="AW41" s="14">
        <f t="shared" si="60"/>
        <v>18.895509765625</v>
      </c>
      <c r="AX41" s="14">
        <f t="shared" si="60"/>
        <v>18.895509765625</v>
      </c>
      <c r="AY41" s="14">
        <f t="shared" si="60"/>
        <v>18.895509765625</v>
      </c>
      <c r="AZ41" s="14">
        <f>AY41</f>
        <v>18.895509765625</v>
      </c>
    </row>
    <row r="42" spans="1:94" x14ac:dyDescent="0.2">
      <c r="B42" s="11">
        <f>G22/1000</f>
        <v>48.128609375000003</v>
      </c>
      <c r="C42" s="11">
        <f>H22/1000</f>
        <v>48.643914453124999</v>
      </c>
      <c r="D42" s="11">
        <f t="shared" ref="D42:BN42" si="62">I22/1000</f>
        <v>49.159219531249995</v>
      </c>
      <c r="E42" s="11">
        <f t="shared" si="62"/>
        <v>49.674524609374998</v>
      </c>
      <c r="F42" s="11">
        <f t="shared" si="62"/>
        <v>50.189829687499994</v>
      </c>
      <c r="G42" s="11">
        <f t="shared" si="62"/>
        <v>50.70513476562499</v>
      </c>
      <c r="H42" s="11">
        <f t="shared" si="62"/>
        <v>51.220439843749993</v>
      </c>
      <c r="I42" s="11">
        <f t="shared" si="62"/>
        <v>51.735744921874989</v>
      </c>
      <c r="J42" s="11">
        <f t="shared" si="62"/>
        <v>52.251049999999985</v>
      </c>
      <c r="K42" s="11">
        <f t="shared" si="62"/>
        <v>52.766355078124988</v>
      </c>
      <c r="L42" s="11">
        <f t="shared" si="62"/>
        <v>53.281660156249998</v>
      </c>
      <c r="M42" s="11">
        <f t="shared" si="62"/>
        <v>51.85041015625</v>
      </c>
      <c r="N42" s="11">
        <f t="shared" si="62"/>
        <v>50.419160156250001</v>
      </c>
      <c r="O42" s="11">
        <f t="shared" si="62"/>
        <v>48.987910156250003</v>
      </c>
      <c r="P42" s="11">
        <f t="shared" si="62"/>
        <v>47.556660156249997</v>
      </c>
      <c r="Q42" s="11">
        <f t="shared" si="62"/>
        <v>46.125410156249998</v>
      </c>
      <c r="R42" s="11">
        <f t="shared" si="62"/>
        <v>44.69416015625</v>
      </c>
      <c r="S42" s="11">
        <f t="shared" si="62"/>
        <v>43.262910156250001</v>
      </c>
      <c r="T42" s="11">
        <f t="shared" si="62"/>
        <v>41.831660156250003</v>
      </c>
      <c r="U42" s="11">
        <f t="shared" si="62"/>
        <v>40.400410156249997</v>
      </c>
      <c r="V42" s="11">
        <f t="shared" si="62"/>
        <v>38.969160156249998</v>
      </c>
      <c r="W42" s="11">
        <f t="shared" si="62"/>
        <v>37.840987109375</v>
      </c>
      <c r="X42" s="11">
        <f t="shared" si="62"/>
        <v>36.712814062499994</v>
      </c>
      <c r="Y42" s="11">
        <f t="shared" si="62"/>
        <v>35.584641015624989</v>
      </c>
      <c r="Z42" s="11">
        <f t="shared" si="62"/>
        <v>34.45646796874999</v>
      </c>
      <c r="AA42" s="11">
        <f t="shared" si="62"/>
        <v>33.328294921874985</v>
      </c>
      <c r="AB42" s="11">
        <f t="shared" si="62"/>
        <v>32.200121874999986</v>
      </c>
      <c r="AC42" s="11">
        <f t="shared" si="62"/>
        <v>31.071948828124988</v>
      </c>
      <c r="AD42" s="11">
        <f t="shared" si="62"/>
        <v>29.943775781249986</v>
      </c>
      <c r="AE42" s="11">
        <f t="shared" si="62"/>
        <v>28.815602734374988</v>
      </c>
      <c r="AF42" s="11">
        <f t="shared" si="62"/>
        <v>27.6874296875</v>
      </c>
      <c r="AG42" s="11">
        <f t="shared" si="62"/>
        <v>26.808237695312499</v>
      </c>
      <c r="AH42" s="11">
        <f>AM22/1000</f>
        <v>25.929045703124999</v>
      </c>
      <c r="AI42" s="11">
        <f t="shared" si="62"/>
        <v>25.049853710937494</v>
      </c>
      <c r="AJ42" s="11">
        <f t="shared" si="62"/>
        <v>24.170661718749994</v>
      </c>
      <c r="AK42" s="11">
        <f t="shared" si="62"/>
        <v>23.291469726562493</v>
      </c>
      <c r="AL42" s="11">
        <f t="shared" si="62"/>
        <v>22.412277734374992</v>
      </c>
      <c r="AM42" s="11">
        <f t="shared" si="62"/>
        <v>21.533085742187488</v>
      </c>
      <c r="AN42" s="11">
        <f t="shared" si="62"/>
        <v>20.653893749999988</v>
      </c>
      <c r="AO42" s="11">
        <f t="shared" si="62"/>
        <v>19.774701757812487</v>
      </c>
      <c r="AP42" s="11">
        <f t="shared" si="62"/>
        <v>18.895509765625</v>
      </c>
      <c r="AQ42" s="11">
        <f t="shared" si="62"/>
        <v>18.055408789062501</v>
      </c>
      <c r="AR42" s="11">
        <f t="shared" si="62"/>
        <v>17.215307812500004</v>
      </c>
      <c r="AS42" s="11">
        <f t="shared" si="62"/>
        <v>16.375206835937501</v>
      </c>
      <c r="AT42" s="11">
        <f t="shared" si="62"/>
        <v>15.535105859375003</v>
      </c>
      <c r="AU42" s="11">
        <f t="shared" si="62"/>
        <v>14.695004882812501</v>
      </c>
      <c r="AV42" s="11">
        <f>BA22/1000</f>
        <v>13.854903906250001</v>
      </c>
      <c r="AW42" s="11">
        <f t="shared" si="62"/>
        <v>13.014802929687502</v>
      </c>
      <c r="AX42" s="11">
        <f t="shared" si="62"/>
        <v>12.174701953125</v>
      </c>
      <c r="AY42" s="11">
        <f t="shared" si="62"/>
        <v>11.3346009765625</v>
      </c>
      <c r="AZ42" s="11">
        <f t="shared" si="62"/>
        <v>10.4945</v>
      </c>
      <c r="BA42" s="11">
        <f t="shared" si="62"/>
        <v>10.155197900390625</v>
      </c>
      <c r="BB42" s="11">
        <f>BG22/1000</f>
        <v>9.8158958007812505</v>
      </c>
      <c r="BC42" s="11">
        <f t="shared" si="62"/>
        <v>9.4765937011718755</v>
      </c>
      <c r="BD42" s="11">
        <f t="shared" si="62"/>
        <v>9.1372916015625023</v>
      </c>
      <c r="BE42" s="11">
        <f t="shared" si="62"/>
        <v>8.7979895019531273</v>
      </c>
      <c r="BF42" s="11">
        <f t="shared" si="62"/>
        <v>8.4586874023437524</v>
      </c>
      <c r="BG42" s="11">
        <f t="shared" si="62"/>
        <v>8.1193853027343774</v>
      </c>
      <c r="BH42" s="11">
        <f t="shared" si="62"/>
        <v>7.7800832031250033</v>
      </c>
      <c r="BI42" s="11">
        <f t="shared" si="62"/>
        <v>7.4407811035156284</v>
      </c>
      <c r="BJ42" s="11">
        <f t="shared" si="62"/>
        <v>7.1014790039062499</v>
      </c>
      <c r="BK42" s="11">
        <f t="shared" si="62"/>
        <v>6.8468135253906244</v>
      </c>
      <c r="BL42" s="11">
        <f t="shared" si="62"/>
        <v>6.5921480468749998</v>
      </c>
      <c r="BM42" s="11">
        <f t="shared" si="62"/>
        <v>6.3374825683593743</v>
      </c>
      <c r="BN42" s="11">
        <f t="shared" si="62"/>
        <v>6.0828170898437497</v>
      </c>
      <c r="BO42" s="11">
        <f t="shared" ref="BO42:BW42" si="63">BT22/1000</f>
        <v>5.8281516113281242</v>
      </c>
      <c r="BP42" s="11">
        <f t="shared" si="63"/>
        <v>5.5734861328124987</v>
      </c>
      <c r="BQ42" s="11">
        <f>BV22/1000</f>
        <v>5.3188206542968741</v>
      </c>
      <c r="BR42" s="11">
        <f t="shared" si="63"/>
        <v>5.0641551757812486</v>
      </c>
      <c r="BS42" s="11">
        <f t="shared" si="63"/>
        <v>4.8094896972656231</v>
      </c>
      <c r="BT42" s="11">
        <f t="shared" si="63"/>
        <v>4.5548242187500003</v>
      </c>
      <c r="BU42" s="11">
        <f t="shared" si="63"/>
        <v>4.4357713867187503</v>
      </c>
      <c r="BV42" s="11">
        <f t="shared" si="63"/>
        <v>4.3167185546875011</v>
      </c>
      <c r="BW42" s="11">
        <f t="shared" si="63"/>
        <v>4.197665722656251</v>
      </c>
      <c r="BX42" s="11">
        <f>CC22/1000</f>
        <v>4.078612890625001</v>
      </c>
      <c r="BY42" s="11">
        <f t="shared" ref="BY42" si="64">CD22/1000</f>
        <v>3.9595600585937509</v>
      </c>
      <c r="BZ42" s="11">
        <f t="shared" ref="BZ42" si="65">CE22/1000</f>
        <v>3.8405072265625009</v>
      </c>
      <c r="CA42" s="11">
        <f t="shared" ref="CA42" si="66">CF22/1000</f>
        <v>3.7214543945312508</v>
      </c>
      <c r="CB42" s="11">
        <f t="shared" ref="CB42" si="67">CG22/1000</f>
        <v>3.6024015625000008</v>
      </c>
      <c r="CC42" s="11">
        <f t="shared" ref="CC42" si="68">CH22/1000</f>
        <v>3.4833487304687507</v>
      </c>
      <c r="CD42" s="11">
        <f t="shared" ref="CD42" si="69">CI22/1000</f>
        <v>3.3642958984375002</v>
      </c>
      <c r="CE42" s="11">
        <f t="shared" ref="CE42" si="70">CJ22/1000</f>
        <v>3.2188653076171878</v>
      </c>
      <c r="CF42" s="11">
        <f t="shared" ref="CF42" si="71">CK22/1000</f>
        <v>3.0734347167968754</v>
      </c>
      <c r="CG42" s="11">
        <f t="shared" ref="CG42" si="72">CL22/1000</f>
        <v>2.928004125976563</v>
      </c>
      <c r="CH42" s="11">
        <f t="shared" ref="CH42" si="73">CM22/1000</f>
        <v>2.7825735351562506</v>
      </c>
      <c r="CI42" s="11">
        <f t="shared" ref="CI42" si="74">CN22/1000</f>
        <v>2.6371429443359382</v>
      </c>
      <c r="CJ42" s="11">
        <f t="shared" ref="CJ42" si="75">CO22/1000</f>
        <v>2.4917123535156263</v>
      </c>
      <c r="CK42" s="11">
        <f t="shared" ref="CK42" si="76">CP22/1000</f>
        <v>2.3462817626953139</v>
      </c>
      <c r="CL42" s="11">
        <f t="shared" ref="CL42" si="77">CQ22/1000</f>
        <v>2.2008511718750015</v>
      </c>
      <c r="CM42" s="11">
        <f t="shared" ref="CM42" si="78">CR22/1000</f>
        <v>2.0554205810546891</v>
      </c>
      <c r="CN42" s="11">
        <f>CS22/1000</f>
        <v>1.9099899902343751</v>
      </c>
      <c r="CO42" s="40">
        <f>SUM(L42:CN42)</f>
        <v>1414.2260631103513</v>
      </c>
      <c r="CP42" s="44" t="s">
        <v>187</v>
      </c>
    </row>
    <row r="43" spans="1:94" s="39" customFormat="1" x14ac:dyDescent="0.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40">
        <f>SUM(L42:AP42)</f>
        <v>1063.5403330078125</v>
      </c>
      <c r="CP43" s="44" t="s">
        <v>188</v>
      </c>
    </row>
    <row r="44" spans="1:94" s="3" customFormat="1" x14ac:dyDescent="0.2">
      <c r="A44" s="6" t="s">
        <v>160</v>
      </c>
    </row>
    <row r="45" spans="1:94" s="3" customFormat="1" x14ac:dyDescent="0.2">
      <c r="A45" s="6" t="s">
        <v>19</v>
      </c>
    </row>
    <row r="46" spans="1:94" s="3" customFormat="1" x14ac:dyDescent="0.2">
      <c r="B46" s="3">
        <v>2010</v>
      </c>
      <c r="C46" s="3">
        <v>2011</v>
      </c>
      <c r="D46" s="3">
        <v>2012</v>
      </c>
      <c r="E46" s="3">
        <v>2013</v>
      </c>
      <c r="F46" s="3">
        <v>2014</v>
      </c>
      <c r="G46" s="3">
        <v>2015</v>
      </c>
      <c r="H46" s="3">
        <v>2016</v>
      </c>
      <c r="I46" s="3">
        <v>2017</v>
      </c>
      <c r="J46" s="3">
        <v>2018</v>
      </c>
      <c r="K46" s="3">
        <v>2019</v>
      </c>
      <c r="L46" s="3">
        <v>2020</v>
      </c>
      <c r="M46" s="3">
        <v>2021</v>
      </c>
      <c r="N46" s="3">
        <v>2022</v>
      </c>
      <c r="O46" s="3">
        <v>2023</v>
      </c>
      <c r="P46" s="3">
        <v>2024</v>
      </c>
      <c r="Q46" s="3">
        <v>2025</v>
      </c>
      <c r="R46" s="3">
        <v>2026</v>
      </c>
      <c r="S46" s="3">
        <v>2027</v>
      </c>
      <c r="T46" s="3">
        <v>2028</v>
      </c>
      <c r="U46" s="3">
        <v>2029</v>
      </c>
      <c r="V46" s="3">
        <v>2030</v>
      </c>
      <c r="W46" s="3">
        <v>2031</v>
      </c>
      <c r="X46" s="3">
        <v>2032</v>
      </c>
      <c r="Y46" s="3">
        <v>2033</v>
      </c>
      <c r="Z46" s="3">
        <v>2034</v>
      </c>
      <c r="AA46" s="3">
        <v>2035</v>
      </c>
      <c r="AB46" s="3">
        <v>2036</v>
      </c>
      <c r="AC46" s="3">
        <v>2037</v>
      </c>
      <c r="AD46" s="3">
        <v>2038</v>
      </c>
      <c r="AE46" s="3">
        <v>2039</v>
      </c>
      <c r="AF46" s="3">
        <v>2040</v>
      </c>
      <c r="AG46" s="3">
        <v>2041</v>
      </c>
      <c r="AH46" s="3">
        <v>2042</v>
      </c>
      <c r="AI46" s="3">
        <v>2043</v>
      </c>
      <c r="AJ46" s="3">
        <v>2044</v>
      </c>
      <c r="AK46" s="3">
        <v>2045</v>
      </c>
      <c r="AL46" s="3">
        <v>2046</v>
      </c>
      <c r="AM46" s="3">
        <v>2047</v>
      </c>
      <c r="AN46" s="3">
        <v>2048</v>
      </c>
      <c r="AO46" s="3">
        <v>2049</v>
      </c>
      <c r="AP46" s="3">
        <v>2050</v>
      </c>
      <c r="AQ46" s="3">
        <v>2051</v>
      </c>
      <c r="AR46" s="3">
        <v>2052</v>
      </c>
      <c r="AS46" s="3">
        <v>2053</v>
      </c>
      <c r="AT46" s="3">
        <v>2054</v>
      </c>
      <c r="AU46" s="3">
        <v>2055</v>
      </c>
      <c r="AV46" s="3">
        <v>2056</v>
      </c>
      <c r="AW46" s="3">
        <v>2057</v>
      </c>
      <c r="AX46" s="3">
        <v>2058</v>
      </c>
      <c r="AY46" s="3">
        <v>2059</v>
      </c>
      <c r="AZ46" s="3" t="s">
        <v>2</v>
      </c>
      <c r="BA46" s="3" t="s">
        <v>186</v>
      </c>
    </row>
    <row r="47" spans="1:94" s="32" customFormat="1" x14ac:dyDescent="0.2">
      <c r="A47" s="32" t="s">
        <v>185</v>
      </c>
      <c r="B47" s="33">
        <f>(G23*(-$J$16))/1000</f>
        <v>12.288583054492904</v>
      </c>
      <c r="C47" s="33">
        <f>(H23*(-$J$16))/1000</f>
        <v>12.323034683448887</v>
      </c>
      <c r="D47" s="33">
        <f t="shared" ref="D47:AP47" si="79">(I23*(-$J$16))/1000</f>
        <v>12.357486312404868</v>
      </c>
      <c r="E47" s="33">
        <f t="shared" si="79"/>
        <v>12.391937941360851</v>
      </c>
      <c r="F47" s="33">
        <f t="shared" si="79"/>
        <v>12.426389570316832</v>
      </c>
      <c r="G47" s="33">
        <f t="shared" si="79"/>
        <v>12.460841199272815</v>
      </c>
      <c r="H47" s="33">
        <f t="shared" si="79"/>
        <v>12.4952928282288</v>
      </c>
      <c r="I47" s="33">
        <f t="shared" si="79"/>
        <v>12.529744457184782</v>
      </c>
      <c r="J47" s="33">
        <f t="shared" si="79"/>
        <v>12.564196086140765</v>
      </c>
      <c r="K47" s="33">
        <f t="shared" si="79"/>
        <v>12.598647715096748</v>
      </c>
      <c r="L47" s="33">
        <f t="shared" si="79"/>
        <v>12.633099344052724</v>
      </c>
      <c r="M47" s="33">
        <f t="shared" si="79"/>
        <v>12.4674495737291</v>
      </c>
      <c r="N47" s="33">
        <f t="shared" si="79"/>
        <v>12.301799803405476</v>
      </c>
      <c r="O47" s="33">
        <f t="shared" si="79"/>
        <v>12.136150033081853</v>
      </c>
      <c r="P47" s="33">
        <f t="shared" si="79"/>
        <v>11.970500262758227</v>
      </c>
      <c r="Q47" s="33">
        <f t="shared" si="79"/>
        <v>11.804850492434603</v>
      </c>
      <c r="R47" s="33">
        <f t="shared" si="79"/>
        <v>11.63920072211098</v>
      </c>
      <c r="S47" s="33">
        <f t="shared" si="79"/>
        <v>11.473550951787356</v>
      </c>
      <c r="T47" s="33">
        <f t="shared" si="79"/>
        <v>11.307901181463732</v>
      </c>
      <c r="U47" s="33">
        <f t="shared" si="79"/>
        <v>11.142251411140107</v>
      </c>
      <c r="V47" s="33">
        <f t="shared" si="79"/>
        <v>10.976601640816481</v>
      </c>
      <c r="W47" s="33">
        <f t="shared" si="79"/>
        <v>10.760690511377829</v>
      </c>
      <c r="X47" s="33">
        <f t="shared" si="79"/>
        <v>10.544779381939174</v>
      </c>
      <c r="Y47" s="33">
        <f t="shared" si="79"/>
        <v>10.328868252500518</v>
      </c>
      <c r="Z47" s="33">
        <f t="shared" si="79"/>
        <v>10.112957123061866</v>
      </c>
      <c r="AA47" s="33">
        <f t="shared" si="79"/>
        <v>9.8970459936232107</v>
      </c>
      <c r="AB47" s="33">
        <f t="shared" si="79"/>
        <v>9.6811348641845587</v>
      </c>
      <c r="AC47" s="33">
        <f t="shared" si="79"/>
        <v>9.4652237347459032</v>
      </c>
      <c r="AD47" s="33">
        <f t="shared" si="79"/>
        <v>9.2493126053072476</v>
      </c>
      <c r="AE47" s="33">
        <f t="shared" si="79"/>
        <v>9.0334014758685957</v>
      </c>
      <c r="AF47" s="33">
        <f t="shared" si="79"/>
        <v>8.8174903464299366</v>
      </c>
      <c r="AG47" s="33">
        <f t="shared" si="79"/>
        <v>8.5649483606819743</v>
      </c>
      <c r="AH47" s="33">
        <f t="shared" si="79"/>
        <v>8.3124063749340102</v>
      </c>
      <c r="AI47" s="33">
        <f t="shared" si="79"/>
        <v>8.0598643891860462</v>
      </c>
      <c r="AJ47" s="33">
        <f t="shared" si="79"/>
        <v>7.8073224034380821</v>
      </c>
      <c r="AK47" s="33">
        <f t="shared" si="79"/>
        <v>7.554780417690119</v>
      </c>
      <c r="AL47" s="33">
        <f t="shared" si="79"/>
        <v>7.3022384319421558</v>
      </c>
      <c r="AM47" s="33">
        <f t="shared" si="79"/>
        <v>7.0496964461941936</v>
      </c>
      <c r="AN47" s="33">
        <f t="shared" si="79"/>
        <v>6.7971544604462304</v>
      </c>
      <c r="AO47" s="33">
        <f t="shared" si="79"/>
        <v>6.5446124746982681</v>
      </c>
      <c r="AP47" s="33">
        <f t="shared" si="79"/>
        <v>6.2920704889503076</v>
      </c>
      <c r="AQ47" s="33">
        <f>AP47</f>
        <v>6.2920704889503076</v>
      </c>
      <c r="AR47" s="33">
        <f t="shared" ref="AR47:AZ48" si="80">AQ47</f>
        <v>6.2920704889503076</v>
      </c>
      <c r="AS47" s="33">
        <f t="shared" si="80"/>
        <v>6.2920704889503076</v>
      </c>
      <c r="AT47" s="33">
        <f t="shared" si="80"/>
        <v>6.2920704889503076</v>
      </c>
      <c r="AU47" s="33">
        <f t="shared" si="80"/>
        <v>6.2920704889503076</v>
      </c>
      <c r="AV47" s="33">
        <f t="shared" si="80"/>
        <v>6.2920704889503076</v>
      </c>
      <c r="AW47" s="33">
        <f t="shared" si="80"/>
        <v>6.2920704889503076</v>
      </c>
      <c r="AX47" s="33">
        <f t="shared" si="80"/>
        <v>6.2920704889503076</v>
      </c>
      <c r="AY47" s="33">
        <f t="shared" si="80"/>
        <v>6.2920704889503076</v>
      </c>
      <c r="AZ47" s="33">
        <f t="shared" si="80"/>
        <v>6.2920704889503076</v>
      </c>
    </row>
    <row r="48" spans="1:94" x14ac:dyDescent="0.2">
      <c r="A48" s="3" t="s">
        <v>182</v>
      </c>
      <c r="B48" s="13">
        <f t="shared" ref="B48:AP48" si="81">(G22*(-$J$16))/1000</f>
        <v>11.415268260675155</v>
      </c>
      <c r="C48" s="13">
        <f t="shared" si="81"/>
        <v>11.537489654130596</v>
      </c>
      <c r="D48" s="13">
        <f t="shared" si="81"/>
        <v>11.659711047586034</v>
      </c>
      <c r="E48" s="13">
        <f t="shared" si="81"/>
        <v>11.781932441041473</v>
      </c>
      <c r="F48" s="13">
        <f t="shared" si="81"/>
        <v>11.904153834496913</v>
      </c>
      <c r="G48" s="13">
        <f t="shared" si="81"/>
        <v>12.026375227952352</v>
      </c>
      <c r="H48" s="13">
        <f t="shared" si="81"/>
        <v>12.148596621407792</v>
      </c>
      <c r="I48" s="13">
        <f t="shared" si="81"/>
        <v>12.270818014863231</v>
      </c>
      <c r="J48" s="13">
        <f t="shared" si="81"/>
        <v>12.393039408318671</v>
      </c>
      <c r="K48" s="13">
        <f t="shared" si="81"/>
        <v>12.515260801774112</v>
      </c>
      <c r="L48" s="13">
        <f t="shared" si="81"/>
        <v>12.637482195229554</v>
      </c>
      <c r="M48" s="13">
        <f t="shared" si="81"/>
        <v>12.298014612221056</v>
      </c>
      <c r="N48" s="13">
        <f t="shared" si="81"/>
        <v>11.958547029212561</v>
      </c>
      <c r="O48" s="13">
        <f t="shared" si="81"/>
        <v>11.619079446204063</v>
      </c>
      <c r="P48" s="13">
        <f t="shared" si="81"/>
        <v>11.279611863195568</v>
      </c>
      <c r="Q48" s="13">
        <f t="shared" si="81"/>
        <v>10.94014428018707</v>
      </c>
      <c r="R48" s="13">
        <f t="shared" si="81"/>
        <v>10.600676697178574</v>
      </c>
      <c r="S48" s="13">
        <f t="shared" si="81"/>
        <v>10.261209114170079</v>
      </c>
      <c r="T48" s="13">
        <f t="shared" si="81"/>
        <v>9.9217415311615813</v>
      </c>
      <c r="U48" s="13">
        <f t="shared" si="81"/>
        <v>9.5822739481530839</v>
      </c>
      <c r="V48" s="13">
        <f t="shared" si="81"/>
        <v>9.2428063651445882</v>
      </c>
      <c r="W48" s="13">
        <f t="shared" si="81"/>
        <v>8.9752233590743788</v>
      </c>
      <c r="X48" s="13">
        <f t="shared" si="81"/>
        <v>8.7076403530041677</v>
      </c>
      <c r="Y48" s="13">
        <f t="shared" si="81"/>
        <v>8.4400573469339584</v>
      </c>
      <c r="Z48" s="13">
        <f t="shared" si="81"/>
        <v>8.1724743408637472</v>
      </c>
      <c r="AA48" s="13">
        <f t="shared" si="81"/>
        <v>7.904891334793537</v>
      </c>
      <c r="AB48" s="13">
        <f t="shared" si="81"/>
        <v>7.6373083287233277</v>
      </c>
      <c r="AC48" s="13">
        <f t="shared" si="81"/>
        <v>7.3697253226531174</v>
      </c>
      <c r="AD48" s="13">
        <f t="shared" si="81"/>
        <v>7.1021423165829081</v>
      </c>
      <c r="AE48" s="13">
        <f t="shared" si="81"/>
        <v>6.8345593105126987</v>
      </c>
      <c r="AF48" s="13">
        <f t="shared" si="81"/>
        <v>6.5669763044424929</v>
      </c>
      <c r="AG48" s="13">
        <f t="shared" si="81"/>
        <v>6.3584472699703065</v>
      </c>
      <c r="AH48" s="13">
        <f t="shared" si="81"/>
        <v>6.1499182354981201</v>
      </c>
      <c r="AI48" s="13">
        <f t="shared" si="81"/>
        <v>5.9413892010259346</v>
      </c>
      <c r="AJ48" s="13">
        <f t="shared" si="81"/>
        <v>5.7328601665537491</v>
      </c>
      <c r="AK48" s="13">
        <f t="shared" si="81"/>
        <v>5.5243311320815627</v>
      </c>
      <c r="AL48" s="13">
        <f t="shared" si="81"/>
        <v>5.3158020976093763</v>
      </c>
      <c r="AM48" s="13">
        <f t="shared" si="81"/>
        <v>5.1072730631371908</v>
      </c>
      <c r="AN48" s="13">
        <f t="shared" si="81"/>
        <v>4.8987440286650052</v>
      </c>
      <c r="AO48" s="13">
        <f t="shared" si="81"/>
        <v>4.6902149941928188</v>
      </c>
      <c r="AP48" s="13">
        <f t="shared" si="81"/>
        <v>4.4816859597206369</v>
      </c>
      <c r="AQ48" s="13">
        <f>AP48</f>
        <v>4.4816859597206369</v>
      </c>
      <c r="AR48" s="13">
        <f t="shared" si="80"/>
        <v>4.4816859597206369</v>
      </c>
      <c r="AS48" s="13">
        <f t="shared" si="80"/>
        <v>4.4816859597206369</v>
      </c>
      <c r="AT48" s="13">
        <f t="shared" si="80"/>
        <v>4.4816859597206369</v>
      </c>
      <c r="AU48" s="13">
        <f t="shared" si="80"/>
        <v>4.4816859597206369</v>
      </c>
      <c r="AV48" s="13">
        <f t="shared" si="80"/>
        <v>4.4816859597206369</v>
      </c>
      <c r="AW48" s="13">
        <f t="shared" si="80"/>
        <v>4.4816859597206369</v>
      </c>
      <c r="AX48" s="13">
        <f t="shared" si="80"/>
        <v>4.4816859597206369</v>
      </c>
      <c r="AY48" s="13">
        <f t="shared" si="80"/>
        <v>4.4816859597206369</v>
      </c>
      <c r="AZ48" s="13">
        <f t="shared" si="80"/>
        <v>4.4816859597206369</v>
      </c>
      <c r="BA48" s="12">
        <f>SUM(B48:AP48)</f>
        <v>371.9058968603432</v>
      </c>
    </row>
    <row r="49" spans="2:97" x14ac:dyDescent="0.2">
      <c r="B49" s="12">
        <f t="shared" ref="B49:AG49" si="82">(G22*(-$J$16))/1000</f>
        <v>11.415268260675155</v>
      </c>
      <c r="C49" s="12">
        <f t="shared" si="82"/>
        <v>11.537489654130596</v>
      </c>
      <c r="D49" s="12">
        <f t="shared" si="82"/>
        <v>11.659711047586034</v>
      </c>
      <c r="E49" s="12">
        <f t="shared" si="82"/>
        <v>11.781932441041473</v>
      </c>
      <c r="F49" s="12">
        <f t="shared" si="82"/>
        <v>11.904153834496913</v>
      </c>
      <c r="G49" s="12">
        <f t="shared" si="82"/>
        <v>12.026375227952352</v>
      </c>
      <c r="H49" s="12">
        <f t="shared" si="82"/>
        <v>12.148596621407792</v>
      </c>
      <c r="I49" s="12">
        <f t="shared" si="82"/>
        <v>12.270818014863231</v>
      </c>
      <c r="J49" s="12">
        <f t="shared" si="82"/>
        <v>12.393039408318671</v>
      </c>
      <c r="K49" s="12">
        <f t="shared" si="82"/>
        <v>12.515260801774112</v>
      </c>
      <c r="L49" s="12">
        <f t="shared" si="82"/>
        <v>12.637482195229554</v>
      </c>
      <c r="M49" s="12">
        <f t="shared" si="82"/>
        <v>12.298014612221056</v>
      </c>
      <c r="N49" s="12">
        <f t="shared" si="82"/>
        <v>11.958547029212561</v>
      </c>
      <c r="O49" s="12">
        <f t="shared" si="82"/>
        <v>11.619079446204063</v>
      </c>
      <c r="P49" s="12">
        <f t="shared" si="82"/>
        <v>11.279611863195568</v>
      </c>
      <c r="Q49" s="12">
        <f t="shared" si="82"/>
        <v>10.94014428018707</v>
      </c>
      <c r="R49" s="12">
        <f t="shared" si="82"/>
        <v>10.600676697178574</v>
      </c>
      <c r="S49" s="12">
        <f t="shared" si="82"/>
        <v>10.261209114170079</v>
      </c>
      <c r="T49" s="12">
        <f t="shared" si="82"/>
        <v>9.9217415311615813</v>
      </c>
      <c r="U49" s="12">
        <f t="shared" si="82"/>
        <v>9.5822739481530839</v>
      </c>
      <c r="V49" s="12">
        <f t="shared" si="82"/>
        <v>9.2428063651445882</v>
      </c>
      <c r="W49" s="12">
        <f t="shared" si="82"/>
        <v>8.9752233590743788</v>
      </c>
      <c r="X49" s="12">
        <f t="shared" si="82"/>
        <v>8.7076403530041677</v>
      </c>
      <c r="Y49" s="12">
        <f t="shared" si="82"/>
        <v>8.4400573469339584</v>
      </c>
      <c r="Z49" s="12">
        <f t="shared" si="82"/>
        <v>8.1724743408637472</v>
      </c>
      <c r="AA49" s="12">
        <f t="shared" si="82"/>
        <v>7.904891334793537</v>
      </c>
      <c r="AB49" s="12">
        <f t="shared" si="82"/>
        <v>7.6373083287233277</v>
      </c>
      <c r="AC49" s="12">
        <f t="shared" si="82"/>
        <v>7.3697253226531174</v>
      </c>
      <c r="AD49" s="12">
        <f t="shared" si="82"/>
        <v>7.1021423165829081</v>
      </c>
      <c r="AE49" s="12">
        <f t="shared" si="82"/>
        <v>6.8345593105126987</v>
      </c>
      <c r="AF49" s="12">
        <f t="shared" si="82"/>
        <v>6.5669763044424929</v>
      </c>
      <c r="AG49" s="12">
        <f t="shared" si="82"/>
        <v>6.3584472699703065</v>
      </c>
      <c r="AH49" s="12">
        <f t="shared" ref="AH49:BM49" si="83">(AM22*(-$J$16))/1000</f>
        <v>6.1499182354981201</v>
      </c>
      <c r="AI49" s="12">
        <f t="shared" si="83"/>
        <v>5.9413892010259346</v>
      </c>
      <c r="AJ49" s="12">
        <f t="shared" si="83"/>
        <v>5.7328601665537491</v>
      </c>
      <c r="AK49" s="12">
        <f t="shared" si="83"/>
        <v>5.5243311320815627</v>
      </c>
      <c r="AL49" s="12">
        <f t="shared" si="83"/>
        <v>5.3158020976093763</v>
      </c>
      <c r="AM49" s="12">
        <f t="shared" si="83"/>
        <v>5.1072730631371908</v>
      </c>
      <c r="AN49" s="12">
        <f t="shared" si="83"/>
        <v>4.8987440286650052</v>
      </c>
      <c r="AO49" s="12">
        <f t="shared" si="83"/>
        <v>4.6902149941928188</v>
      </c>
      <c r="AP49" s="12">
        <f t="shared" si="83"/>
        <v>4.4816859597206369</v>
      </c>
      <c r="AQ49" s="12">
        <f t="shared" si="83"/>
        <v>4.2824286336093706</v>
      </c>
      <c r="AR49" s="12">
        <f t="shared" si="83"/>
        <v>4.0831713074981053</v>
      </c>
      <c r="AS49" s="12">
        <f t="shared" si="83"/>
        <v>3.8839139813868391</v>
      </c>
      <c r="AT49" s="12">
        <f t="shared" si="83"/>
        <v>3.6846566552755728</v>
      </c>
      <c r="AU49" s="12">
        <f t="shared" si="83"/>
        <v>3.4853993291643075</v>
      </c>
      <c r="AV49" s="12">
        <f t="shared" si="83"/>
        <v>3.2861420030530413</v>
      </c>
      <c r="AW49" s="12">
        <f t="shared" si="83"/>
        <v>3.086884676941775</v>
      </c>
      <c r="AX49" s="12">
        <f t="shared" si="83"/>
        <v>2.8876273508305088</v>
      </c>
      <c r="AY49" s="12">
        <f t="shared" si="83"/>
        <v>2.6883700247192426</v>
      </c>
      <c r="AZ49" s="12">
        <f t="shared" si="83"/>
        <v>2.4891126986079768</v>
      </c>
      <c r="BA49" s="12">
        <f t="shared" si="83"/>
        <v>2.4086361475762894</v>
      </c>
      <c r="BB49" s="12">
        <f t="shared" si="83"/>
        <v>2.328159596544602</v>
      </c>
      <c r="BC49" s="12">
        <f t="shared" si="83"/>
        <v>2.2476830455129146</v>
      </c>
      <c r="BD49" s="12">
        <f t="shared" si="83"/>
        <v>2.1672064944812273</v>
      </c>
      <c r="BE49" s="12">
        <f t="shared" si="83"/>
        <v>2.0867299434495399</v>
      </c>
      <c r="BF49" s="12">
        <f t="shared" si="83"/>
        <v>2.0062533924178525</v>
      </c>
      <c r="BG49" s="12">
        <f t="shared" si="83"/>
        <v>1.9257768413861651</v>
      </c>
      <c r="BH49" s="12">
        <f t="shared" si="83"/>
        <v>1.8453002903544777</v>
      </c>
      <c r="BI49" s="12">
        <f t="shared" si="83"/>
        <v>1.7648237393227906</v>
      </c>
      <c r="BJ49" s="12">
        <f t="shared" si="83"/>
        <v>1.6843471882911021</v>
      </c>
      <c r="BK49" s="12">
        <f t="shared" si="83"/>
        <v>1.6239449703226121</v>
      </c>
      <c r="BL49" s="12">
        <f t="shared" si="83"/>
        <v>1.5635427523541221</v>
      </c>
      <c r="BM49" s="12">
        <f t="shared" si="83"/>
        <v>1.5031405343856319</v>
      </c>
      <c r="BN49" s="12">
        <f t="shared" ref="BN49:CS49" si="84">(BS22*(-$J$16))/1000</f>
        <v>1.4427383164171417</v>
      </c>
      <c r="BO49" s="12">
        <f t="shared" si="84"/>
        <v>1.3823360984486517</v>
      </c>
      <c r="BP49" s="12">
        <f t="shared" si="84"/>
        <v>1.3219338804801617</v>
      </c>
      <c r="BQ49" s="12">
        <f t="shared" si="84"/>
        <v>1.2615316625116713</v>
      </c>
      <c r="BR49" s="12">
        <f t="shared" si="84"/>
        <v>1.2011294445431813</v>
      </c>
      <c r="BS49" s="12">
        <f t="shared" si="84"/>
        <v>1.1407272265746913</v>
      </c>
      <c r="BT49" s="12">
        <f t="shared" si="84"/>
        <v>1.0803250086062015</v>
      </c>
      <c r="BU49" s="12">
        <f t="shared" si="84"/>
        <v>1.0520877494691081</v>
      </c>
      <c r="BV49" s="12">
        <f t="shared" si="84"/>
        <v>1.0238504903320149</v>
      </c>
      <c r="BW49" s="12">
        <f t="shared" si="84"/>
        <v>0.99561323119492151</v>
      </c>
      <c r="BX49" s="12">
        <f t="shared" si="84"/>
        <v>0.9673759720578281</v>
      </c>
      <c r="BY49" s="12">
        <f t="shared" si="84"/>
        <v>0.93913871292073459</v>
      </c>
      <c r="BZ49" s="12">
        <f t="shared" si="84"/>
        <v>0.91090145378364118</v>
      </c>
      <c r="CA49" s="12">
        <f t="shared" si="84"/>
        <v>0.88266419464654777</v>
      </c>
      <c r="CB49" s="12">
        <f t="shared" si="84"/>
        <v>0.85442693550945437</v>
      </c>
      <c r="CC49" s="12">
        <f t="shared" si="84"/>
        <v>0.82618967637236085</v>
      </c>
      <c r="CD49" s="12">
        <f t="shared" si="84"/>
        <v>0.79795241723526733</v>
      </c>
      <c r="CE49" s="12">
        <f t="shared" si="84"/>
        <v>0.76345881293045059</v>
      </c>
      <c r="CF49" s="12">
        <f t="shared" si="84"/>
        <v>0.72896520862563374</v>
      </c>
      <c r="CG49" s="12">
        <f t="shared" si="84"/>
        <v>0.69447160432081689</v>
      </c>
      <c r="CH49" s="12">
        <f t="shared" si="84"/>
        <v>0.65997800001600015</v>
      </c>
      <c r="CI49" s="12">
        <f t="shared" si="84"/>
        <v>0.62548439571118331</v>
      </c>
      <c r="CJ49" s="12">
        <f t="shared" si="84"/>
        <v>0.59099079140636646</v>
      </c>
      <c r="CK49" s="12">
        <f t="shared" si="84"/>
        <v>0.55649718710154972</v>
      </c>
      <c r="CL49" s="12">
        <f t="shared" si="84"/>
        <v>0.52200358279673287</v>
      </c>
      <c r="CM49" s="12">
        <f t="shared" si="84"/>
        <v>0.48750997849191607</v>
      </c>
      <c r="CN49" s="12">
        <f t="shared" si="84"/>
        <v>0.45301637418709878</v>
      </c>
      <c r="CO49" s="12">
        <f>SUM(L49:CN49)</f>
        <v>335.42980155227423</v>
      </c>
      <c r="CP49" s="12"/>
      <c r="CQ49" s="12"/>
      <c r="CR49" s="12"/>
      <c r="CS49" s="12"/>
    </row>
    <row r="50" spans="2:97" x14ac:dyDescent="0.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row>
  </sheetData>
  <mergeCells count="2">
    <mergeCell ref="A26:Q26"/>
    <mergeCell ref="A27:Q27"/>
  </mergeCells>
  <phoneticPr fontId="6" type="noConversion"/>
  <hyperlinks>
    <hyperlink ref="A27" r:id="rId1" xr:uid="{F20CD53E-6DB7-9443-9F22-B634936E299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CA9CC-1339-BF46-9DD6-80B9737237B7}">
  <dimension ref="A1:AZ55"/>
  <sheetViews>
    <sheetView workbookViewId="0">
      <selection activeCell="A4" sqref="A4"/>
    </sheetView>
  </sheetViews>
  <sheetFormatPr baseColWidth="10" defaultRowHeight="16" x14ac:dyDescent="0.2"/>
  <sheetData>
    <row r="1" spans="1:52" x14ac:dyDescent="0.2">
      <c r="A1" s="2" t="s">
        <v>161</v>
      </c>
    </row>
    <row r="2" spans="1:52" x14ac:dyDescent="0.2">
      <c r="A2" s="1" t="s">
        <v>162</v>
      </c>
    </row>
    <row r="3" spans="1:52" x14ac:dyDescent="0.2">
      <c r="A3" s="1" t="s">
        <v>167</v>
      </c>
    </row>
    <row r="4" spans="1:52" x14ac:dyDescent="0.2">
      <c r="A4" t="s">
        <v>163</v>
      </c>
    </row>
    <row r="5" spans="1:52" x14ac:dyDescent="0.2">
      <c r="B5">
        <v>2010</v>
      </c>
      <c r="C5">
        <v>2011</v>
      </c>
      <c r="D5">
        <v>2012</v>
      </c>
      <c r="E5">
        <v>2013</v>
      </c>
      <c r="F5">
        <v>2014</v>
      </c>
      <c r="G5">
        <v>2015</v>
      </c>
      <c r="H5">
        <v>2016</v>
      </c>
      <c r="I5">
        <v>2017</v>
      </c>
      <c r="J5">
        <v>2018</v>
      </c>
      <c r="K5">
        <v>2019</v>
      </c>
      <c r="L5">
        <v>2020</v>
      </c>
      <c r="M5">
        <v>2021</v>
      </c>
      <c r="N5">
        <v>2022</v>
      </c>
      <c r="O5">
        <v>2023</v>
      </c>
      <c r="P5">
        <v>2024</v>
      </c>
      <c r="Q5">
        <v>2025</v>
      </c>
      <c r="R5">
        <v>2026</v>
      </c>
      <c r="S5">
        <v>2027</v>
      </c>
      <c r="T5">
        <v>2028</v>
      </c>
      <c r="U5">
        <v>2029</v>
      </c>
      <c r="V5">
        <v>2030</v>
      </c>
      <c r="W5">
        <v>2031</v>
      </c>
      <c r="X5">
        <v>2032</v>
      </c>
      <c r="Y5">
        <v>2033</v>
      </c>
      <c r="Z5">
        <v>2034</v>
      </c>
      <c r="AA5">
        <v>2035</v>
      </c>
      <c r="AB5">
        <v>2036</v>
      </c>
      <c r="AC5">
        <v>2037</v>
      </c>
      <c r="AD5">
        <v>2038</v>
      </c>
      <c r="AE5">
        <v>2039</v>
      </c>
      <c r="AF5">
        <v>2040</v>
      </c>
      <c r="AG5">
        <v>2041</v>
      </c>
      <c r="AH5">
        <v>2042</v>
      </c>
      <c r="AI5">
        <v>2043</v>
      </c>
      <c r="AJ5">
        <v>2044</v>
      </c>
      <c r="AK5">
        <v>2045</v>
      </c>
      <c r="AL5">
        <v>2046</v>
      </c>
      <c r="AM5">
        <v>2047</v>
      </c>
      <c r="AN5">
        <v>2048</v>
      </c>
      <c r="AO5">
        <v>2049</v>
      </c>
      <c r="AP5">
        <v>2050</v>
      </c>
      <c r="AQ5">
        <v>2051</v>
      </c>
      <c r="AR5">
        <v>2052</v>
      </c>
      <c r="AS5">
        <v>2053</v>
      </c>
      <c r="AT5">
        <v>2054</v>
      </c>
      <c r="AU5">
        <v>2055</v>
      </c>
      <c r="AV5">
        <v>2056</v>
      </c>
      <c r="AW5">
        <v>2057</v>
      </c>
      <c r="AX5">
        <v>2058</v>
      </c>
      <c r="AY5">
        <v>2059</v>
      </c>
      <c r="AZ5" t="s">
        <v>2</v>
      </c>
    </row>
    <row r="6" spans="1:52" x14ac:dyDescent="0.2">
      <c r="A6">
        <v>1</v>
      </c>
      <c r="B6">
        <v>3.85</v>
      </c>
      <c r="C6">
        <v>3.8220000000000001</v>
      </c>
      <c r="D6">
        <v>3.794</v>
      </c>
      <c r="E6">
        <v>3.766</v>
      </c>
      <c r="F6">
        <v>3.738</v>
      </c>
      <c r="G6">
        <v>3.71</v>
      </c>
      <c r="H6">
        <v>3.6819999999999999</v>
      </c>
      <c r="I6">
        <v>3.6539999999999999</v>
      </c>
      <c r="J6">
        <v>3.6259999999999999</v>
      </c>
      <c r="K6">
        <v>3.5979999999999999</v>
      </c>
      <c r="L6">
        <v>3.57</v>
      </c>
      <c r="M6">
        <v>3.5459999999999998</v>
      </c>
      <c r="N6">
        <v>3.5219999999999998</v>
      </c>
      <c r="O6">
        <v>3.4980000000000002</v>
      </c>
      <c r="P6">
        <v>3.4740000000000002</v>
      </c>
      <c r="Q6">
        <v>3.45</v>
      </c>
      <c r="R6">
        <v>3.4260000000000002</v>
      </c>
      <c r="S6">
        <v>3.4020000000000001</v>
      </c>
      <c r="T6">
        <v>3.3780000000000001</v>
      </c>
      <c r="U6">
        <v>3.3540000000000001</v>
      </c>
      <c r="V6">
        <v>3.33</v>
      </c>
      <c r="W6">
        <v>3.33</v>
      </c>
      <c r="X6">
        <v>3.33</v>
      </c>
      <c r="Y6">
        <v>3.33</v>
      </c>
      <c r="Z6">
        <v>3.33</v>
      </c>
      <c r="AA6">
        <v>3.33</v>
      </c>
      <c r="AB6">
        <v>3.33</v>
      </c>
      <c r="AC6">
        <v>3.33</v>
      </c>
      <c r="AD6">
        <v>3.33</v>
      </c>
      <c r="AE6">
        <v>3.33</v>
      </c>
      <c r="AF6">
        <v>3.33</v>
      </c>
      <c r="AG6">
        <v>3.33</v>
      </c>
      <c r="AH6">
        <v>3.33</v>
      </c>
      <c r="AI6">
        <v>3.33</v>
      </c>
      <c r="AJ6">
        <v>3.33</v>
      </c>
      <c r="AK6">
        <v>3.33</v>
      </c>
      <c r="AL6">
        <v>3.33</v>
      </c>
      <c r="AM6">
        <v>3.33</v>
      </c>
      <c r="AN6">
        <v>3.33</v>
      </c>
      <c r="AO6">
        <v>3.33</v>
      </c>
      <c r="AP6">
        <v>3.33</v>
      </c>
      <c r="AQ6">
        <v>3.33</v>
      </c>
      <c r="AR6">
        <v>3.33</v>
      </c>
      <c r="AS6">
        <v>3.33</v>
      </c>
      <c r="AT6">
        <v>3.33</v>
      </c>
      <c r="AU6">
        <v>3.33</v>
      </c>
      <c r="AV6">
        <v>3.33</v>
      </c>
      <c r="AW6">
        <v>3.33</v>
      </c>
      <c r="AX6">
        <v>3.33</v>
      </c>
      <c r="AY6">
        <v>3.33</v>
      </c>
      <c r="AZ6">
        <v>3.33</v>
      </c>
    </row>
    <row r="7" spans="1:52" x14ac:dyDescent="0.2">
      <c r="B7" s="3">
        <f>B6</f>
        <v>3.85</v>
      </c>
      <c r="C7" s="3">
        <f>B7</f>
        <v>3.85</v>
      </c>
      <c r="D7" s="3">
        <f t="shared" ref="D7:L7" si="0">C7</f>
        <v>3.85</v>
      </c>
      <c r="E7" s="3">
        <f t="shared" si="0"/>
        <v>3.85</v>
      </c>
      <c r="F7" s="3">
        <f t="shared" si="0"/>
        <v>3.85</v>
      </c>
      <c r="G7" s="3">
        <f t="shared" si="0"/>
        <v>3.85</v>
      </c>
      <c r="H7" s="3">
        <f t="shared" si="0"/>
        <v>3.85</v>
      </c>
      <c r="I7" s="3">
        <f t="shared" si="0"/>
        <v>3.85</v>
      </c>
      <c r="J7" s="3">
        <f t="shared" si="0"/>
        <v>3.85</v>
      </c>
      <c r="K7" s="3">
        <f t="shared" si="0"/>
        <v>3.85</v>
      </c>
      <c r="L7" s="3">
        <f t="shared" si="0"/>
        <v>3.85</v>
      </c>
      <c r="M7" s="3">
        <f>C6</f>
        <v>3.8220000000000001</v>
      </c>
      <c r="N7" s="3">
        <f t="shared" ref="N7:AP7" si="1">D6</f>
        <v>3.794</v>
      </c>
      <c r="O7" s="3">
        <f t="shared" si="1"/>
        <v>3.766</v>
      </c>
      <c r="P7" s="3">
        <f t="shared" si="1"/>
        <v>3.738</v>
      </c>
      <c r="Q7" s="3">
        <f t="shared" si="1"/>
        <v>3.71</v>
      </c>
      <c r="R7" s="3">
        <f t="shared" si="1"/>
        <v>3.6819999999999999</v>
      </c>
      <c r="S7" s="3">
        <f t="shared" si="1"/>
        <v>3.6539999999999999</v>
      </c>
      <c r="T7" s="3">
        <f t="shared" si="1"/>
        <v>3.6259999999999999</v>
      </c>
      <c r="U7" s="3">
        <f t="shared" si="1"/>
        <v>3.5979999999999999</v>
      </c>
      <c r="V7" s="3">
        <f t="shared" si="1"/>
        <v>3.57</v>
      </c>
      <c r="W7" s="3">
        <f t="shared" si="1"/>
        <v>3.5459999999999998</v>
      </c>
      <c r="X7" s="3">
        <f t="shared" si="1"/>
        <v>3.5219999999999998</v>
      </c>
      <c r="Y7" s="3">
        <f t="shared" si="1"/>
        <v>3.4980000000000002</v>
      </c>
      <c r="Z7" s="3">
        <f t="shared" si="1"/>
        <v>3.4740000000000002</v>
      </c>
      <c r="AA7" s="3">
        <f t="shared" si="1"/>
        <v>3.45</v>
      </c>
      <c r="AB7" s="3">
        <f t="shared" si="1"/>
        <v>3.4260000000000002</v>
      </c>
      <c r="AC7" s="3">
        <f t="shared" si="1"/>
        <v>3.4020000000000001</v>
      </c>
      <c r="AD7" s="3">
        <f t="shared" si="1"/>
        <v>3.3780000000000001</v>
      </c>
      <c r="AE7" s="3">
        <f t="shared" si="1"/>
        <v>3.3540000000000001</v>
      </c>
      <c r="AF7" s="3">
        <f t="shared" si="1"/>
        <v>3.33</v>
      </c>
      <c r="AG7" s="3">
        <f t="shared" si="1"/>
        <v>3.33</v>
      </c>
      <c r="AH7" s="3">
        <f t="shared" si="1"/>
        <v>3.33</v>
      </c>
      <c r="AI7" s="3">
        <f t="shared" si="1"/>
        <v>3.33</v>
      </c>
      <c r="AJ7" s="3">
        <f t="shared" si="1"/>
        <v>3.33</v>
      </c>
      <c r="AK7" s="3">
        <f t="shared" si="1"/>
        <v>3.33</v>
      </c>
      <c r="AL7" s="3">
        <f t="shared" si="1"/>
        <v>3.33</v>
      </c>
      <c r="AM7" s="3">
        <f t="shared" si="1"/>
        <v>3.33</v>
      </c>
      <c r="AN7" s="3">
        <f t="shared" si="1"/>
        <v>3.33</v>
      </c>
      <c r="AO7" s="3">
        <f t="shared" si="1"/>
        <v>3.33</v>
      </c>
      <c r="AP7" s="3">
        <f t="shared" si="1"/>
        <v>3.33</v>
      </c>
      <c r="AQ7" s="3">
        <f t="shared" ref="AQ7:AZ7" si="2">AP7</f>
        <v>3.33</v>
      </c>
      <c r="AR7" s="3">
        <f t="shared" si="2"/>
        <v>3.33</v>
      </c>
      <c r="AS7" s="3">
        <f t="shared" si="2"/>
        <v>3.33</v>
      </c>
      <c r="AT7" s="3">
        <f t="shared" si="2"/>
        <v>3.33</v>
      </c>
      <c r="AU7" s="3">
        <f t="shared" si="2"/>
        <v>3.33</v>
      </c>
      <c r="AV7" s="3">
        <f t="shared" si="2"/>
        <v>3.33</v>
      </c>
      <c r="AW7" s="3">
        <f t="shared" si="2"/>
        <v>3.33</v>
      </c>
      <c r="AX7" s="3">
        <f t="shared" si="2"/>
        <v>3.33</v>
      </c>
      <c r="AY7" s="3">
        <f t="shared" si="2"/>
        <v>3.33</v>
      </c>
      <c r="AZ7" s="3">
        <f t="shared" si="2"/>
        <v>3.33</v>
      </c>
    </row>
    <row r="8" spans="1:52" x14ac:dyDescent="0.2">
      <c r="A8" t="s">
        <v>164</v>
      </c>
    </row>
    <row r="9" spans="1:52" x14ac:dyDescent="0.2">
      <c r="B9">
        <v>2010</v>
      </c>
      <c r="C9">
        <v>2011</v>
      </c>
      <c r="D9">
        <v>2012</v>
      </c>
      <c r="E9">
        <v>2013</v>
      </c>
      <c r="F9">
        <v>2014</v>
      </c>
      <c r="G9">
        <v>2015</v>
      </c>
      <c r="H9">
        <v>2016</v>
      </c>
      <c r="I9">
        <v>2017</v>
      </c>
      <c r="J9">
        <v>2018</v>
      </c>
      <c r="K9">
        <v>2019</v>
      </c>
      <c r="L9">
        <v>2020</v>
      </c>
      <c r="M9">
        <v>2021</v>
      </c>
      <c r="N9">
        <v>2022</v>
      </c>
      <c r="O9">
        <v>2023</v>
      </c>
      <c r="P9">
        <v>2024</v>
      </c>
      <c r="Q9">
        <v>2025</v>
      </c>
      <c r="R9">
        <v>2026</v>
      </c>
      <c r="S9">
        <v>2027</v>
      </c>
      <c r="T9">
        <v>2028</v>
      </c>
      <c r="U9">
        <v>2029</v>
      </c>
      <c r="V9">
        <v>2030</v>
      </c>
      <c r="W9">
        <v>2031</v>
      </c>
      <c r="X9">
        <v>2032</v>
      </c>
      <c r="Y9">
        <v>2033</v>
      </c>
      <c r="Z9">
        <v>2034</v>
      </c>
      <c r="AA9">
        <v>2035</v>
      </c>
      <c r="AB9">
        <v>2036</v>
      </c>
      <c r="AC9">
        <v>2037</v>
      </c>
      <c r="AD9">
        <v>2038</v>
      </c>
      <c r="AE9">
        <v>2039</v>
      </c>
      <c r="AF9">
        <v>2040</v>
      </c>
      <c r="AG9">
        <v>2041</v>
      </c>
      <c r="AH9">
        <v>2042</v>
      </c>
      <c r="AI9">
        <v>2043</v>
      </c>
      <c r="AJ9">
        <v>2044</v>
      </c>
      <c r="AK9">
        <v>2045</v>
      </c>
      <c r="AL9">
        <v>2046</v>
      </c>
      <c r="AM9">
        <v>2047</v>
      </c>
      <c r="AN9">
        <v>2048</v>
      </c>
      <c r="AO9">
        <v>2049</v>
      </c>
      <c r="AP9">
        <v>2050</v>
      </c>
      <c r="AQ9">
        <v>2051</v>
      </c>
      <c r="AR9">
        <v>2052</v>
      </c>
      <c r="AS9">
        <v>2053</v>
      </c>
      <c r="AT9">
        <v>2054</v>
      </c>
      <c r="AU9">
        <v>2055</v>
      </c>
      <c r="AV9">
        <v>2056</v>
      </c>
      <c r="AW9">
        <v>2057</v>
      </c>
      <c r="AX9">
        <v>2058</v>
      </c>
      <c r="AY9">
        <v>2059</v>
      </c>
      <c r="AZ9" t="s">
        <v>2</v>
      </c>
    </row>
    <row r="10" spans="1:52" x14ac:dyDescent="0.2">
      <c r="A10">
        <v>1</v>
      </c>
      <c r="B10">
        <v>2.38</v>
      </c>
      <c r="C10">
        <v>2.3620000000000001</v>
      </c>
      <c r="D10">
        <v>2.3439999999999999</v>
      </c>
      <c r="E10">
        <v>2.3260000000000001</v>
      </c>
      <c r="F10">
        <v>2.3079999999999998</v>
      </c>
      <c r="G10">
        <v>2.29</v>
      </c>
      <c r="H10">
        <v>2.2719999999999998</v>
      </c>
      <c r="I10">
        <v>2.254</v>
      </c>
      <c r="J10">
        <v>2.2360000000000002</v>
      </c>
      <c r="K10">
        <v>2.218</v>
      </c>
      <c r="L10">
        <v>2.2000000000000002</v>
      </c>
      <c r="M10">
        <v>2.1840000000000002</v>
      </c>
      <c r="N10">
        <v>2.1680000000000001</v>
      </c>
      <c r="O10">
        <v>2.1520000000000001</v>
      </c>
      <c r="P10">
        <v>2.1360000000000001</v>
      </c>
      <c r="Q10">
        <v>2.12</v>
      </c>
      <c r="R10">
        <v>2.1040000000000001</v>
      </c>
      <c r="S10">
        <v>2.0880000000000001</v>
      </c>
      <c r="T10">
        <v>2.0720000000000001</v>
      </c>
      <c r="U10">
        <v>2.056</v>
      </c>
      <c r="V10">
        <v>2.04</v>
      </c>
      <c r="W10">
        <v>2.0274999999999999</v>
      </c>
      <c r="X10">
        <v>2.0150000000000001</v>
      </c>
      <c r="Y10">
        <v>2.0024999999999999</v>
      </c>
      <c r="Z10">
        <v>1.99</v>
      </c>
      <c r="AA10">
        <v>1.9775</v>
      </c>
      <c r="AB10">
        <v>1.9650000000000001</v>
      </c>
      <c r="AC10">
        <v>1.9524999999999999</v>
      </c>
      <c r="AD10">
        <v>1.94</v>
      </c>
      <c r="AE10">
        <v>1.9275</v>
      </c>
      <c r="AF10">
        <v>1.915</v>
      </c>
      <c r="AG10">
        <v>1.9025000000000001</v>
      </c>
      <c r="AH10">
        <v>1.89</v>
      </c>
      <c r="AI10">
        <v>1.8774999999999999</v>
      </c>
      <c r="AJ10">
        <v>1.865</v>
      </c>
      <c r="AK10">
        <v>1.8525</v>
      </c>
      <c r="AL10">
        <v>1.84</v>
      </c>
      <c r="AM10">
        <v>1.8274999999999999</v>
      </c>
      <c r="AN10">
        <v>1.8149999999999999</v>
      </c>
      <c r="AO10">
        <v>1.8025</v>
      </c>
      <c r="AP10">
        <v>1.79</v>
      </c>
      <c r="AQ10">
        <v>1.79</v>
      </c>
      <c r="AR10">
        <v>1.79</v>
      </c>
      <c r="AS10">
        <v>1.79</v>
      </c>
      <c r="AT10">
        <v>1.79</v>
      </c>
      <c r="AU10">
        <v>1.79</v>
      </c>
      <c r="AV10">
        <v>1.79</v>
      </c>
      <c r="AW10">
        <v>1.79</v>
      </c>
      <c r="AX10">
        <v>1.79</v>
      </c>
      <c r="AY10">
        <v>1.79</v>
      </c>
      <c r="AZ10">
        <v>1.79</v>
      </c>
    </row>
    <row r="11" spans="1:52" x14ac:dyDescent="0.2">
      <c r="B11" s="3">
        <f>B10</f>
        <v>2.38</v>
      </c>
      <c r="C11" s="3">
        <f>B11</f>
        <v>2.38</v>
      </c>
      <c r="D11" s="3">
        <f t="shared" ref="D11:L11" si="3">C11</f>
        <v>2.38</v>
      </c>
      <c r="E11" s="3">
        <f t="shared" si="3"/>
        <v>2.38</v>
      </c>
      <c r="F11" s="3">
        <f t="shared" si="3"/>
        <v>2.38</v>
      </c>
      <c r="G11" s="3">
        <f t="shared" si="3"/>
        <v>2.38</v>
      </c>
      <c r="H11" s="3">
        <f t="shared" si="3"/>
        <v>2.38</v>
      </c>
      <c r="I11" s="3">
        <f t="shared" si="3"/>
        <v>2.38</v>
      </c>
      <c r="J11" s="3">
        <f t="shared" si="3"/>
        <v>2.38</v>
      </c>
      <c r="K11" s="3">
        <f t="shared" si="3"/>
        <v>2.38</v>
      </c>
      <c r="L11" s="3">
        <f t="shared" si="3"/>
        <v>2.38</v>
      </c>
      <c r="M11" s="3">
        <f>C10</f>
        <v>2.3620000000000001</v>
      </c>
      <c r="N11" s="3">
        <f t="shared" ref="N11:AP11" si="4">D10</f>
        <v>2.3439999999999999</v>
      </c>
      <c r="O11" s="3">
        <f t="shared" si="4"/>
        <v>2.3260000000000001</v>
      </c>
      <c r="P11" s="3">
        <f t="shared" si="4"/>
        <v>2.3079999999999998</v>
      </c>
      <c r="Q11" s="3">
        <f t="shared" si="4"/>
        <v>2.29</v>
      </c>
      <c r="R11" s="3">
        <f t="shared" si="4"/>
        <v>2.2719999999999998</v>
      </c>
      <c r="S11" s="3">
        <f t="shared" si="4"/>
        <v>2.254</v>
      </c>
      <c r="T11" s="3">
        <f t="shared" si="4"/>
        <v>2.2360000000000002</v>
      </c>
      <c r="U11" s="3">
        <f t="shared" si="4"/>
        <v>2.218</v>
      </c>
      <c r="V11" s="3">
        <f t="shared" si="4"/>
        <v>2.2000000000000002</v>
      </c>
      <c r="W11" s="3">
        <f t="shared" si="4"/>
        <v>2.1840000000000002</v>
      </c>
      <c r="X11" s="3">
        <f t="shared" si="4"/>
        <v>2.1680000000000001</v>
      </c>
      <c r="Y11" s="3">
        <f t="shared" si="4"/>
        <v>2.1520000000000001</v>
      </c>
      <c r="Z11" s="3">
        <f t="shared" si="4"/>
        <v>2.1360000000000001</v>
      </c>
      <c r="AA11" s="3">
        <f t="shared" si="4"/>
        <v>2.12</v>
      </c>
      <c r="AB11" s="3">
        <f t="shared" si="4"/>
        <v>2.1040000000000001</v>
      </c>
      <c r="AC11" s="3">
        <f t="shared" si="4"/>
        <v>2.0880000000000001</v>
      </c>
      <c r="AD11" s="3">
        <f t="shared" si="4"/>
        <v>2.0720000000000001</v>
      </c>
      <c r="AE11" s="3">
        <f t="shared" si="4"/>
        <v>2.056</v>
      </c>
      <c r="AF11" s="3">
        <f t="shared" si="4"/>
        <v>2.04</v>
      </c>
      <c r="AG11" s="3">
        <f t="shared" si="4"/>
        <v>2.0274999999999999</v>
      </c>
      <c r="AH11" s="3">
        <f t="shared" si="4"/>
        <v>2.0150000000000001</v>
      </c>
      <c r="AI11" s="3">
        <f t="shared" si="4"/>
        <v>2.0024999999999999</v>
      </c>
      <c r="AJ11" s="3">
        <f t="shared" si="4"/>
        <v>1.99</v>
      </c>
      <c r="AK11" s="3">
        <f t="shared" si="4"/>
        <v>1.9775</v>
      </c>
      <c r="AL11" s="3">
        <f t="shared" si="4"/>
        <v>1.9650000000000001</v>
      </c>
      <c r="AM11" s="3">
        <f t="shared" si="4"/>
        <v>1.9524999999999999</v>
      </c>
      <c r="AN11" s="3">
        <f t="shared" si="4"/>
        <v>1.94</v>
      </c>
      <c r="AO11" s="3">
        <f t="shared" si="4"/>
        <v>1.9275</v>
      </c>
      <c r="AP11" s="3">
        <f t="shared" si="4"/>
        <v>1.915</v>
      </c>
      <c r="AQ11" s="3">
        <f>AP11</f>
        <v>1.915</v>
      </c>
      <c r="AR11" s="3">
        <f t="shared" ref="AR11:AZ11" si="5">AQ11</f>
        <v>1.915</v>
      </c>
      <c r="AS11" s="3">
        <f t="shared" si="5"/>
        <v>1.915</v>
      </c>
      <c r="AT11" s="3">
        <f t="shared" si="5"/>
        <v>1.915</v>
      </c>
      <c r="AU11" s="3">
        <f t="shared" si="5"/>
        <v>1.915</v>
      </c>
      <c r="AV11" s="3">
        <f t="shared" si="5"/>
        <v>1.915</v>
      </c>
      <c r="AW11" s="3">
        <f t="shared" si="5"/>
        <v>1.915</v>
      </c>
      <c r="AX11" s="3">
        <f t="shared" si="5"/>
        <v>1.915</v>
      </c>
      <c r="AY11" s="3">
        <f t="shared" si="5"/>
        <v>1.915</v>
      </c>
      <c r="AZ11" s="3">
        <f t="shared" si="5"/>
        <v>1.915</v>
      </c>
    </row>
    <row r="12" spans="1:52" x14ac:dyDescent="0.2">
      <c r="A12" t="s">
        <v>165</v>
      </c>
    </row>
    <row r="13" spans="1:52" x14ac:dyDescent="0.2">
      <c r="B13">
        <v>2010</v>
      </c>
      <c r="C13">
        <v>2011</v>
      </c>
      <c r="D13">
        <v>2012</v>
      </c>
      <c r="E13">
        <v>2013</v>
      </c>
      <c r="F13">
        <v>2014</v>
      </c>
      <c r="G13">
        <v>2015</v>
      </c>
      <c r="H13">
        <v>2016</v>
      </c>
      <c r="I13">
        <v>2017</v>
      </c>
      <c r="J13">
        <v>2018</v>
      </c>
      <c r="K13">
        <v>2019</v>
      </c>
      <c r="L13">
        <v>2020</v>
      </c>
      <c r="M13">
        <v>2021</v>
      </c>
      <c r="N13">
        <v>2022</v>
      </c>
      <c r="O13">
        <v>2023</v>
      </c>
      <c r="P13">
        <v>2024</v>
      </c>
      <c r="Q13">
        <v>2025</v>
      </c>
      <c r="R13">
        <v>2026</v>
      </c>
      <c r="S13">
        <v>2027</v>
      </c>
      <c r="T13">
        <v>2028</v>
      </c>
      <c r="U13">
        <v>2029</v>
      </c>
      <c r="V13">
        <v>2030</v>
      </c>
      <c r="W13">
        <v>2031</v>
      </c>
      <c r="X13">
        <v>2032</v>
      </c>
      <c r="Y13">
        <v>2033</v>
      </c>
      <c r="Z13">
        <v>2034</v>
      </c>
      <c r="AA13">
        <v>2035</v>
      </c>
      <c r="AB13">
        <v>2036</v>
      </c>
      <c r="AC13">
        <v>2037</v>
      </c>
      <c r="AD13">
        <v>2038</v>
      </c>
      <c r="AE13">
        <v>2039</v>
      </c>
      <c r="AF13">
        <v>2040</v>
      </c>
      <c r="AG13">
        <v>2041</v>
      </c>
      <c r="AH13">
        <v>2042</v>
      </c>
      <c r="AI13">
        <v>2043</v>
      </c>
      <c r="AJ13">
        <v>2044</v>
      </c>
      <c r="AK13">
        <v>2045</v>
      </c>
      <c r="AL13">
        <v>2046</v>
      </c>
      <c r="AM13">
        <v>2047</v>
      </c>
      <c r="AN13">
        <v>2048</v>
      </c>
      <c r="AO13">
        <v>2049</v>
      </c>
      <c r="AP13">
        <v>2050</v>
      </c>
      <c r="AQ13">
        <v>2051</v>
      </c>
      <c r="AR13">
        <v>2052</v>
      </c>
      <c r="AS13">
        <v>2053</v>
      </c>
      <c r="AT13">
        <v>2054</v>
      </c>
      <c r="AU13">
        <v>2055</v>
      </c>
      <c r="AV13">
        <v>2056</v>
      </c>
      <c r="AW13">
        <v>2057</v>
      </c>
      <c r="AX13">
        <v>2058</v>
      </c>
      <c r="AY13">
        <v>2059</v>
      </c>
      <c r="AZ13" t="s">
        <v>2</v>
      </c>
    </row>
    <row r="14" spans="1:52" x14ac:dyDescent="0.2">
      <c r="A14">
        <v>1</v>
      </c>
      <c r="B14">
        <v>2.13</v>
      </c>
      <c r="C14">
        <v>2.1230000000000002</v>
      </c>
      <c r="D14">
        <v>2.1160000000000001</v>
      </c>
      <c r="E14">
        <v>2.109</v>
      </c>
      <c r="F14">
        <v>2.1019999999999999</v>
      </c>
      <c r="G14">
        <v>2.0950000000000002</v>
      </c>
      <c r="H14">
        <v>2.0880000000000001</v>
      </c>
      <c r="I14">
        <v>2.081</v>
      </c>
      <c r="J14">
        <v>2.0739999999999998</v>
      </c>
      <c r="K14">
        <v>2.0670000000000002</v>
      </c>
      <c r="L14">
        <v>2.06</v>
      </c>
      <c r="M14">
        <v>2.0539999999999998</v>
      </c>
      <c r="N14">
        <v>2.048</v>
      </c>
      <c r="O14">
        <v>2.0419999999999998</v>
      </c>
      <c r="P14">
        <v>2.036</v>
      </c>
      <c r="Q14">
        <v>2.0299999999999998</v>
      </c>
      <c r="R14">
        <v>2.024</v>
      </c>
      <c r="S14">
        <v>2.0179999999999998</v>
      </c>
      <c r="T14">
        <v>2.012</v>
      </c>
      <c r="U14">
        <v>2.0059999999999998</v>
      </c>
      <c r="V14">
        <v>2</v>
      </c>
      <c r="W14">
        <v>1.996</v>
      </c>
      <c r="X14">
        <v>1.992</v>
      </c>
      <c r="Y14">
        <v>1.988</v>
      </c>
      <c r="Z14">
        <v>1.984</v>
      </c>
      <c r="AA14">
        <v>1.98</v>
      </c>
      <c r="AB14">
        <v>1.976</v>
      </c>
      <c r="AC14">
        <v>1.972</v>
      </c>
      <c r="AD14">
        <v>1.968</v>
      </c>
      <c r="AE14">
        <v>1.964</v>
      </c>
      <c r="AF14">
        <v>1.96</v>
      </c>
      <c r="AG14">
        <v>1.956</v>
      </c>
      <c r="AH14">
        <v>1.952</v>
      </c>
      <c r="AI14">
        <v>1.948</v>
      </c>
      <c r="AJ14">
        <v>1.944</v>
      </c>
      <c r="AK14">
        <v>1.94</v>
      </c>
      <c r="AL14">
        <v>1.9359999999999999</v>
      </c>
      <c r="AM14">
        <v>1.9319999999999999</v>
      </c>
      <c r="AN14">
        <v>1.9279999999999999</v>
      </c>
      <c r="AO14">
        <v>1.9239999999999999</v>
      </c>
      <c r="AP14">
        <v>1.92</v>
      </c>
      <c r="AQ14">
        <v>1.92</v>
      </c>
      <c r="AR14">
        <v>1.92</v>
      </c>
      <c r="AS14">
        <v>1.92</v>
      </c>
      <c r="AT14">
        <v>1.92</v>
      </c>
      <c r="AU14">
        <v>1.92</v>
      </c>
      <c r="AV14">
        <v>1.92</v>
      </c>
      <c r="AW14">
        <v>1.92</v>
      </c>
      <c r="AX14">
        <v>1.92</v>
      </c>
      <c r="AY14">
        <v>1.92</v>
      </c>
      <c r="AZ14">
        <v>1.92</v>
      </c>
    </row>
    <row r="15" spans="1:52" x14ac:dyDescent="0.2">
      <c r="B15" s="3">
        <f>B14</f>
        <v>2.13</v>
      </c>
      <c r="C15" s="3">
        <f>B15</f>
        <v>2.13</v>
      </c>
      <c r="D15" s="3">
        <f t="shared" ref="D15:L15" si="6">C15</f>
        <v>2.13</v>
      </c>
      <c r="E15" s="3">
        <f t="shared" si="6"/>
        <v>2.13</v>
      </c>
      <c r="F15" s="3">
        <f t="shared" si="6"/>
        <v>2.13</v>
      </c>
      <c r="G15" s="3">
        <f t="shared" si="6"/>
        <v>2.13</v>
      </c>
      <c r="H15" s="3">
        <f t="shared" si="6"/>
        <v>2.13</v>
      </c>
      <c r="I15" s="3">
        <f t="shared" si="6"/>
        <v>2.13</v>
      </c>
      <c r="J15" s="3">
        <f t="shared" si="6"/>
        <v>2.13</v>
      </c>
      <c r="K15" s="3">
        <f t="shared" si="6"/>
        <v>2.13</v>
      </c>
      <c r="L15" s="3">
        <f t="shared" si="6"/>
        <v>2.13</v>
      </c>
      <c r="M15" s="3">
        <f>C14</f>
        <v>2.1230000000000002</v>
      </c>
      <c r="N15" s="3">
        <f t="shared" ref="N15:AP15" si="7">D14</f>
        <v>2.1160000000000001</v>
      </c>
      <c r="O15" s="3">
        <f t="shared" si="7"/>
        <v>2.109</v>
      </c>
      <c r="P15" s="3">
        <f t="shared" si="7"/>
        <v>2.1019999999999999</v>
      </c>
      <c r="Q15" s="3">
        <f t="shared" si="7"/>
        <v>2.0950000000000002</v>
      </c>
      <c r="R15" s="3">
        <f t="shared" si="7"/>
        <v>2.0880000000000001</v>
      </c>
      <c r="S15" s="3">
        <f t="shared" si="7"/>
        <v>2.081</v>
      </c>
      <c r="T15" s="3">
        <f t="shared" si="7"/>
        <v>2.0739999999999998</v>
      </c>
      <c r="U15" s="3">
        <f t="shared" si="7"/>
        <v>2.0670000000000002</v>
      </c>
      <c r="V15" s="3">
        <f t="shared" si="7"/>
        <v>2.06</v>
      </c>
      <c r="W15" s="3">
        <f t="shared" si="7"/>
        <v>2.0539999999999998</v>
      </c>
      <c r="X15" s="3">
        <f t="shared" si="7"/>
        <v>2.048</v>
      </c>
      <c r="Y15" s="3">
        <f t="shared" si="7"/>
        <v>2.0419999999999998</v>
      </c>
      <c r="Z15" s="3">
        <f t="shared" si="7"/>
        <v>2.036</v>
      </c>
      <c r="AA15" s="3">
        <f t="shared" si="7"/>
        <v>2.0299999999999998</v>
      </c>
      <c r="AB15" s="3">
        <f t="shared" si="7"/>
        <v>2.024</v>
      </c>
      <c r="AC15" s="3">
        <f t="shared" si="7"/>
        <v>2.0179999999999998</v>
      </c>
      <c r="AD15" s="3">
        <f t="shared" si="7"/>
        <v>2.012</v>
      </c>
      <c r="AE15" s="3">
        <f t="shared" si="7"/>
        <v>2.0059999999999998</v>
      </c>
      <c r="AF15" s="3">
        <f t="shared" si="7"/>
        <v>2</v>
      </c>
      <c r="AG15" s="3">
        <f t="shared" si="7"/>
        <v>1.996</v>
      </c>
      <c r="AH15" s="3">
        <f t="shared" si="7"/>
        <v>1.992</v>
      </c>
      <c r="AI15" s="3">
        <f t="shared" si="7"/>
        <v>1.988</v>
      </c>
      <c r="AJ15" s="3">
        <f t="shared" si="7"/>
        <v>1.984</v>
      </c>
      <c r="AK15" s="3">
        <f t="shared" si="7"/>
        <v>1.98</v>
      </c>
      <c r="AL15" s="3">
        <f t="shared" si="7"/>
        <v>1.976</v>
      </c>
      <c r="AM15" s="3">
        <f t="shared" si="7"/>
        <v>1.972</v>
      </c>
      <c r="AN15" s="3">
        <f t="shared" si="7"/>
        <v>1.968</v>
      </c>
      <c r="AO15" s="3">
        <f t="shared" si="7"/>
        <v>1.964</v>
      </c>
      <c r="AP15" s="3">
        <f t="shared" si="7"/>
        <v>1.96</v>
      </c>
      <c r="AQ15" s="3">
        <f>AP15</f>
        <v>1.96</v>
      </c>
      <c r="AR15" s="3">
        <f t="shared" ref="AR15:AZ15" si="8">AQ15</f>
        <v>1.96</v>
      </c>
      <c r="AS15" s="3">
        <f t="shared" si="8"/>
        <v>1.96</v>
      </c>
      <c r="AT15" s="3">
        <f t="shared" si="8"/>
        <v>1.96</v>
      </c>
      <c r="AU15" s="3">
        <f t="shared" si="8"/>
        <v>1.96</v>
      </c>
      <c r="AV15" s="3">
        <f t="shared" si="8"/>
        <v>1.96</v>
      </c>
      <c r="AW15" s="3">
        <f t="shared" si="8"/>
        <v>1.96</v>
      </c>
      <c r="AX15" s="3">
        <f t="shared" si="8"/>
        <v>1.96</v>
      </c>
      <c r="AY15" s="3">
        <f t="shared" si="8"/>
        <v>1.96</v>
      </c>
      <c r="AZ15" s="3">
        <f t="shared" si="8"/>
        <v>1.96</v>
      </c>
    </row>
    <row r="16" spans="1:52" x14ac:dyDescent="0.2">
      <c r="A16" t="s">
        <v>166</v>
      </c>
    </row>
    <row r="17" spans="1:52" x14ac:dyDescent="0.2">
      <c r="B17">
        <v>2010</v>
      </c>
      <c r="C17">
        <v>2011</v>
      </c>
      <c r="D17">
        <v>2012</v>
      </c>
      <c r="E17">
        <v>2013</v>
      </c>
      <c r="F17">
        <v>2014</v>
      </c>
      <c r="G17">
        <v>2015</v>
      </c>
      <c r="H17">
        <v>2016</v>
      </c>
      <c r="I17">
        <v>2017</v>
      </c>
      <c r="J17">
        <v>2018</v>
      </c>
      <c r="K17">
        <v>2019</v>
      </c>
      <c r="L17">
        <v>2020</v>
      </c>
      <c r="M17">
        <v>2021</v>
      </c>
      <c r="N17">
        <v>2022</v>
      </c>
      <c r="O17">
        <v>2023</v>
      </c>
      <c r="P17">
        <v>2024</v>
      </c>
      <c r="Q17">
        <v>2025</v>
      </c>
      <c r="R17">
        <v>2026</v>
      </c>
      <c r="S17">
        <v>2027</v>
      </c>
      <c r="T17">
        <v>2028</v>
      </c>
      <c r="U17">
        <v>2029</v>
      </c>
      <c r="V17">
        <v>2030</v>
      </c>
      <c r="W17">
        <v>2031</v>
      </c>
      <c r="X17">
        <v>2032</v>
      </c>
      <c r="Y17">
        <v>2033</v>
      </c>
      <c r="Z17">
        <v>2034</v>
      </c>
      <c r="AA17">
        <v>2035</v>
      </c>
      <c r="AB17">
        <v>2036</v>
      </c>
      <c r="AC17">
        <v>2037</v>
      </c>
      <c r="AD17">
        <v>2038</v>
      </c>
      <c r="AE17">
        <v>2039</v>
      </c>
      <c r="AF17">
        <v>2040</v>
      </c>
      <c r="AG17">
        <v>2041</v>
      </c>
      <c r="AH17">
        <v>2042</v>
      </c>
      <c r="AI17">
        <v>2043</v>
      </c>
      <c r="AJ17">
        <v>2044</v>
      </c>
      <c r="AK17">
        <v>2045</v>
      </c>
      <c r="AL17">
        <v>2046</v>
      </c>
      <c r="AM17">
        <v>2047</v>
      </c>
      <c r="AN17">
        <v>2048</v>
      </c>
      <c r="AO17">
        <v>2049</v>
      </c>
      <c r="AP17">
        <v>2050</v>
      </c>
      <c r="AQ17">
        <v>2051</v>
      </c>
      <c r="AR17">
        <v>2052</v>
      </c>
      <c r="AS17">
        <v>2053</v>
      </c>
      <c r="AT17">
        <v>2054</v>
      </c>
      <c r="AU17">
        <v>2055</v>
      </c>
      <c r="AV17">
        <v>2056</v>
      </c>
      <c r="AW17">
        <v>2057</v>
      </c>
      <c r="AX17">
        <v>2058</v>
      </c>
      <c r="AY17">
        <v>2059</v>
      </c>
      <c r="AZ17" t="s">
        <v>2</v>
      </c>
    </row>
    <row r="18" spans="1:52" x14ac:dyDescent="0.2">
      <c r="A18">
        <v>1</v>
      </c>
      <c r="B18">
        <v>4.3478000000000003</v>
      </c>
      <c r="C18">
        <v>4.3478000000000003</v>
      </c>
      <c r="D18">
        <v>4.3478000000000003</v>
      </c>
      <c r="E18">
        <v>4.3478000000000003</v>
      </c>
      <c r="F18">
        <v>4.3478000000000003</v>
      </c>
      <c r="G18">
        <v>4.3478000000000003</v>
      </c>
      <c r="H18">
        <v>4.3116000000000003</v>
      </c>
      <c r="I18">
        <v>4.2754000000000003</v>
      </c>
      <c r="J18">
        <v>4.2390999999999996</v>
      </c>
      <c r="K18">
        <v>4.2028999999999996</v>
      </c>
      <c r="L18">
        <v>4.1666999999999996</v>
      </c>
      <c r="M18">
        <v>4.1500000000000004</v>
      </c>
      <c r="N18">
        <v>4.1333000000000002</v>
      </c>
      <c r="O18">
        <v>4.1166999999999998</v>
      </c>
      <c r="P18">
        <v>4.0999999999999996</v>
      </c>
      <c r="Q18">
        <v>4.0833000000000004</v>
      </c>
      <c r="R18">
        <v>4.0667</v>
      </c>
      <c r="S18">
        <v>4.05</v>
      </c>
      <c r="T18">
        <v>4.0332999999999997</v>
      </c>
      <c r="U18">
        <v>4.0167000000000002</v>
      </c>
      <c r="V18">
        <v>4</v>
      </c>
      <c r="W18">
        <v>3.9571000000000001</v>
      </c>
      <c r="X18">
        <v>3.9142999999999999</v>
      </c>
      <c r="Y18">
        <v>3.8714</v>
      </c>
      <c r="Z18">
        <v>3.8285999999999998</v>
      </c>
      <c r="AA18">
        <v>3.7856999999999998</v>
      </c>
      <c r="AB18">
        <v>3.7429000000000001</v>
      </c>
      <c r="AC18">
        <v>3.7</v>
      </c>
      <c r="AD18">
        <v>3.6570999999999998</v>
      </c>
      <c r="AE18">
        <v>3.6143000000000001</v>
      </c>
      <c r="AF18">
        <v>3.5714000000000001</v>
      </c>
      <c r="AG18">
        <v>3.5714000000000001</v>
      </c>
      <c r="AH18">
        <v>3.5714000000000001</v>
      </c>
      <c r="AI18">
        <v>3.5714000000000001</v>
      </c>
      <c r="AJ18">
        <v>3.5714000000000001</v>
      </c>
      <c r="AK18">
        <v>3.5714000000000001</v>
      </c>
      <c r="AL18">
        <v>3.5714000000000001</v>
      </c>
      <c r="AM18">
        <v>3.5714000000000001</v>
      </c>
      <c r="AN18">
        <v>3.5714000000000001</v>
      </c>
      <c r="AO18">
        <v>3.5714000000000001</v>
      </c>
      <c r="AP18">
        <v>3.5714000000000001</v>
      </c>
      <c r="AQ18">
        <v>3.5714000000000001</v>
      </c>
      <c r="AR18">
        <v>3.5714000000000001</v>
      </c>
      <c r="AS18">
        <v>3.5714000000000001</v>
      </c>
      <c r="AT18">
        <v>3.5714000000000001</v>
      </c>
      <c r="AU18">
        <v>3.5714000000000001</v>
      </c>
      <c r="AV18">
        <v>3.5714000000000001</v>
      </c>
      <c r="AW18">
        <v>3.5714000000000001</v>
      </c>
      <c r="AX18">
        <v>3.5714000000000001</v>
      </c>
      <c r="AY18">
        <v>3.5714000000000001</v>
      </c>
      <c r="AZ18">
        <v>3.5714000000000001</v>
      </c>
    </row>
    <row r="19" spans="1:52" x14ac:dyDescent="0.2">
      <c r="B19" s="3">
        <f>B18</f>
        <v>4.3478000000000003</v>
      </c>
      <c r="C19" s="3">
        <f>B19</f>
        <v>4.3478000000000003</v>
      </c>
      <c r="D19" s="3">
        <f t="shared" ref="D19:K19" si="9">C19</f>
        <v>4.3478000000000003</v>
      </c>
      <c r="E19" s="3">
        <f t="shared" si="9"/>
        <v>4.3478000000000003</v>
      </c>
      <c r="F19" s="3">
        <f t="shared" si="9"/>
        <v>4.3478000000000003</v>
      </c>
      <c r="G19" s="3">
        <f t="shared" si="9"/>
        <v>4.3478000000000003</v>
      </c>
      <c r="H19" s="3">
        <f t="shared" si="9"/>
        <v>4.3478000000000003</v>
      </c>
      <c r="I19" s="3">
        <f t="shared" si="9"/>
        <v>4.3478000000000003</v>
      </c>
      <c r="J19" s="3">
        <f t="shared" si="9"/>
        <v>4.3478000000000003</v>
      </c>
      <c r="K19" s="3">
        <f t="shared" si="9"/>
        <v>4.3478000000000003</v>
      </c>
      <c r="L19" s="3">
        <f>K19</f>
        <v>4.3478000000000003</v>
      </c>
      <c r="M19" s="3">
        <f>C18</f>
        <v>4.3478000000000003</v>
      </c>
      <c r="N19" s="3">
        <f t="shared" ref="N19:AP19" si="10">D18</f>
        <v>4.3478000000000003</v>
      </c>
      <c r="O19" s="3">
        <f t="shared" si="10"/>
        <v>4.3478000000000003</v>
      </c>
      <c r="P19" s="3">
        <f t="shared" si="10"/>
        <v>4.3478000000000003</v>
      </c>
      <c r="Q19" s="3">
        <f t="shared" si="10"/>
        <v>4.3478000000000003</v>
      </c>
      <c r="R19" s="3">
        <f t="shared" si="10"/>
        <v>4.3116000000000003</v>
      </c>
      <c r="S19" s="3">
        <f t="shared" si="10"/>
        <v>4.2754000000000003</v>
      </c>
      <c r="T19" s="3">
        <f t="shared" si="10"/>
        <v>4.2390999999999996</v>
      </c>
      <c r="U19" s="3">
        <f t="shared" si="10"/>
        <v>4.2028999999999996</v>
      </c>
      <c r="V19" s="3">
        <f t="shared" si="10"/>
        <v>4.1666999999999996</v>
      </c>
      <c r="W19" s="3">
        <f t="shared" si="10"/>
        <v>4.1500000000000004</v>
      </c>
      <c r="X19" s="3">
        <f t="shared" si="10"/>
        <v>4.1333000000000002</v>
      </c>
      <c r="Y19" s="3">
        <f t="shared" si="10"/>
        <v>4.1166999999999998</v>
      </c>
      <c r="Z19" s="3">
        <f t="shared" si="10"/>
        <v>4.0999999999999996</v>
      </c>
      <c r="AA19" s="3">
        <f t="shared" si="10"/>
        <v>4.0833000000000004</v>
      </c>
      <c r="AB19" s="3">
        <f t="shared" si="10"/>
        <v>4.0667</v>
      </c>
      <c r="AC19" s="3">
        <f t="shared" si="10"/>
        <v>4.05</v>
      </c>
      <c r="AD19" s="3">
        <f t="shared" si="10"/>
        <v>4.0332999999999997</v>
      </c>
      <c r="AE19" s="3">
        <f t="shared" si="10"/>
        <v>4.0167000000000002</v>
      </c>
      <c r="AF19" s="3">
        <f t="shared" si="10"/>
        <v>4</v>
      </c>
      <c r="AG19" s="3">
        <f t="shared" si="10"/>
        <v>3.9571000000000001</v>
      </c>
      <c r="AH19" s="3">
        <f t="shared" si="10"/>
        <v>3.9142999999999999</v>
      </c>
      <c r="AI19" s="3">
        <f t="shared" si="10"/>
        <v>3.8714</v>
      </c>
      <c r="AJ19" s="3">
        <f t="shared" si="10"/>
        <v>3.8285999999999998</v>
      </c>
      <c r="AK19" s="3">
        <f t="shared" si="10"/>
        <v>3.7856999999999998</v>
      </c>
      <c r="AL19" s="3">
        <f t="shared" si="10"/>
        <v>3.7429000000000001</v>
      </c>
      <c r="AM19" s="3">
        <f t="shared" si="10"/>
        <v>3.7</v>
      </c>
      <c r="AN19" s="3">
        <f t="shared" si="10"/>
        <v>3.6570999999999998</v>
      </c>
      <c r="AO19" s="3">
        <f t="shared" si="10"/>
        <v>3.6143000000000001</v>
      </c>
      <c r="AP19" s="3">
        <f t="shared" si="10"/>
        <v>3.5714000000000001</v>
      </c>
      <c r="AQ19" s="3">
        <f>AP19</f>
        <v>3.5714000000000001</v>
      </c>
      <c r="AR19" s="3">
        <f t="shared" ref="AR19:AZ19" si="11">AQ19</f>
        <v>3.5714000000000001</v>
      </c>
      <c r="AS19" s="3">
        <f t="shared" si="11"/>
        <v>3.5714000000000001</v>
      </c>
      <c r="AT19" s="3">
        <f t="shared" si="11"/>
        <v>3.5714000000000001</v>
      </c>
      <c r="AU19" s="3">
        <f t="shared" si="11"/>
        <v>3.5714000000000001</v>
      </c>
      <c r="AV19" s="3">
        <f t="shared" si="11"/>
        <v>3.5714000000000001</v>
      </c>
      <c r="AW19" s="3">
        <f t="shared" si="11"/>
        <v>3.5714000000000001</v>
      </c>
      <c r="AX19" s="3">
        <f t="shared" si="11"/>
        <v>3.5714000000000001</v>
      </c>
      <c r="AY19" s="3">
        <f t="shared" si="11"/>
        <v>3.5714000000000001</v>
      </c>
      <c r="AZ19" s="3">
        <f t="shared" si="11"/>
        <v>3.5714000000000001</v>
      </c>
    </row>
    <row r="21" spans="1:52" x14ac:dyDescent="0.2">
      <c r="A21" s="1" t="s">
        <v>169</v>
      </c>
    </row>
    <row r="22" spans="1:52" x14ac:dyDescent="0.2">
      <c r="A22" t="s">
        <v>170</v>
      </c>
    </row>
    <row r="23" spans="1:52" x14ac:dyDescent="0.2">
      <c r="B23">
        <v>2010</v>
      </c>
      <c r="C23">
        <v>2011</v>
      </c>
      <c r="D23">
        <v>2012</v>
      </c>
      <c r="E23">
        <v>2013</v>
      </c>
      <c r="F23">
        <v>2014</v>
      </c>
      <c r="G23">
        <v>2015</v>
      </c>
      <c r="H23">
        <v>2016</v>
      </c>
      <c r="I23">
        <v>2017</v>
      </c>
      <c r="J23">
        <v>2018</v>
      </c>
      <c r="K23">
        <v>2019</v>
      </c>
      <c r="L23">
        <v>2020</v>
      </c>
      <c r="M23">
        <v>2021</v>
      </c>
      <c r="N23">
        <v>2022</v>
      </c>
      <c r="O23">
        <v>2023</v>
      </c>
      <c r="P23">
        <v>2024</v>
      </c>
      <c r="Q23">
        <v>2025</v>
      </c>
      <c r="R23">
        <v>2026</v>
      </c>
      <c r="S23">
        <v>2027</v>
      </c>
      <c r="T23">
        <v>2028</v>
      </c>
      <c r="U23">
        <v>2029</v>
      </c>
      <c r="V23">
        <v>2030</v>
      </c>
      <c r="W23">
        <v>2031</v>
      </c>
      <c r="X23">
        <v>2032</v>
      </c>
      <c r="Y23">
        <v>2033</v>
      </c>
      <c r="Z23">
        <v>2034</v>
      </c>
      <c r="AA23">
        <v>2035</v>
      </c>
      <c r="AB23">
        <v>2036</v>
      </c>
      <c r="AC23">
        <v>2037</v>
      </c>
      <c r="AD23">
        <v>2038</v>
      </c>
      <c r="AE23">
        <v>2039</v>
      </c>
      <c r="AF23">
        <v>2040</v>
      </c>
      <c r="AG23">
        <v>2041</v>
      </c>
      <c r="AH23">
        <v>2042</v>
      </c>
      <c r="AI23">
        <v>2043</v>
      </c>
      <c r="AJ23">
        <v>2044</v>
      </c>
      <c r="AK23">
        <v>2045</v>
      </c>
      <c r="AL23">
        <v>2046</v>
      </c>
      <c r="AM23">
        <v>2047</v>
      </c>
      <c r="AN23">
        <v>2048</v>
      </c>
      <c r="AO23">
        <v>2049</v>
      </c>
      <c r="AP23">
        <v>2050</v>
      </c>
      <c r="AQ23">
        <v>2051</v>
      </c>
      <c r="AR23">
        <v>2052</v>
      </c>
      <c r="AS23">
        <v>2053</v>
      </c>
      <c r="AT23">
        <v>2054</v>
      </c>
      <c r="AU23">
        <v>2055</v>
      </c>
      <c r="AV23">
        <v>2056</v>
      </c>
      <c r="AW23">
        <v>2057</v>
      </c>
      <c r="AX23">
        <v>2058</v>
      </c>
      <c r="AY23">
        <v>2059</v>
      </c>
      <c r="AZ23" t="s">
        <v>2</v>
      </c>
    </row>
    <row r="24" spans="1:52" x14ac:dyDescent="0.2">
      <c r="A24">
        <v>1</v>
      </c>
      <c r="B24">
        <v>2.44</v>
      </c>
      <c r="C24">
        <v>2.44</v>
      </c>
      <c r="D24">
        <v>2.44</v>
      </c>
      <c r="E24">
        <v>2.44</v>
      </c>
      <c r="F24">
        <v>2.44</v>
      </c>
      <c r="G24">
        <v>2.44</v>
      </c>
      <c r="H24">
        <v>2.44</v>
      </c>
      <c r="I24">
        <v>2.44</v>
      </c>
      <c r="J24">
        <v>2.44</v>
      </c>
      <c r="K24">
        <v>2.44</v>
      </c>
      <c r="L24">
        <v>2.44</v>
      </c>
      <c r="M24">
        <v>2.44</v>
      </c>
      <c r="N24">
        <v>2.44</v>
      </c>
      <c r="O24">
        <v>2.44</v>
      </c>
      <c r="P24">
        <v>2.44</v>
      </c>
      <c r="Q24">
        <v>2.44</v>
      </c>
      <c r="R24">
        <v>2.44</v>
      </c>
      <c r="S24">
        <v>2.44</v>
      </c>
      <c r="T24">
        <v>2.44</v>
      </c>
      <c r="U24">
        <v>2.44</v>
      </c>
      <c r="V24">
        <v>2.44</v>
      </c>
      <c r="W24">
        <v>2.44</v>
      </c>
      <c r="X24">
        <v>2.44</v>
      </c>
      <c r="Y24">
        <v>2.44</v>
      </c>
      <c r="Z24">
        <v>2.44</v>
      </c>
      <c r="AA24">
        <v>2.44</v>
      </c>
      <c r="AB24">
        <v>2.44</v>
      </c>
      <c r="AC24">
        <v>2.44</v>
      </c>
      <c r="AD24">
        <v>2.44</v>
      </c>
      <c r="AE24">
        <v>2.44</v>
      </c>
      <c r="AF24">
        <v>2.44</v>
      </c>
      <c r="AG24">
        <v>2.44</v>
      </c>
      <c r="AH24">
        <v>2.44</v>
      </c>
      <c r="AI24">
        <v>2.44</v>
      </c>
      <c r="AJ24">
        <v>2.44</v>
      </c>
      <c r="AK24">
        <v>2.44</v>
      </c>
      <c r="AL24">
        <v>2.44</v>
      </c>
      <c r="AM24">
        <v>2.44</v>
      </c>
      <c r="AN24">
        <v>2.44</v>
      </c>
      <c r="AO24">
        <v>2.44</v>
      </c>
      <c r="AP24">
        <v>2.44</v>
      </c>
      <c r="AQ24">
        <v>2.44</v>
      </c>
      <c r="AR24">
        <v>2.44</v>
      </c>
      <c r="AS24">
        <v>2.44</v>
      </c>
      <c r="AT24">
        <v>2.44</v>
      </c>
      <c r="AU24">
        <v>2.44</v>
      </c>
      <c r="AV24">
        <v>2.44</v>
      </c>
      <c r="AW24">
        <v>2.44</v>
      </c>
      <c r="AX24">
        <v>2.44</v>
      </c>
      <c r="AY24">
        <v>2.44</v>
      </c>
      <c r="AZ24">
        <v>2.44</v>
      </c>
    </row>
    <row r="25" spans="1:52" x14ac:dyDescent="0.2">
      <c r="A25" t="s">
        <v>171</v>
      </c>
    </row>
    <row r="26" spans="1:52" x14ac:dyDescent="0.2">
      <c r="B26">
        <v>2010</v>
      </c>
      <c r="C26">
        <v>2011</v>
      </c>
      <c r="D26">
        <v>2012</v>
      </c>
      <c r="E26">
        <v>2013</v>
      </c>
      <c r="F26">
        <v>2014</v>
      </c>
      <c r="G26">
        <v>2015</v>
      </c>
      <c r="H26">
        <v>2016</v>
      </c>
      <c r="I26">
        <v>2017</v>
      </c>
      <c r="J26">
        <v>2018</v>
      </c>
      <c r="K26">
        <v>2019</v>
      </c>
      <c r="L26">
        <v>2020</v>
      </c>
      <c r="M26">
        <v>2021</v>
      </c>
      <c r="N26">
        <v>2022</v>
      </c>
      <c r="O26">
        <v>2023</v>
      </c>
      <c r="P26">
        <v>2024</v>
      </c>
      <c r="Q26">
        <v>2025</v>
      </c>
      <c r="R26">
        <v>2026</v>
      </c>
      <c r="S26">
        <v>2027</v>
      </c>
      <c r="T26">
        <v>2028</v>
      </c>
      <c r="U26">
        <v>2029</v>
      </c>
      <c r="V26">
        <v>2030</v>
      </c>
      <c r="W26">
        <v>2031</v>
      </c>
      <c r="X26">
        <v>2032</v>
      </c>
      <c r="Y26">
        <v>2033</v>
      </c>
      <c r="Z26">
        <v>2034</v>
      </c>
      <c r="AA26">
        <v>2035</v>
      </c>
      <c r="AB26">
        <v>2036</v>
      </c>
      <c r="AC26">
        <v>2037</v>
      </c>
      <c r="AD26">
        <v>2038</v>
      </c>
      <c r="AE26">
        <v>2039</v>
      </c>
      <c r="AF26">
        <v>2040</v>
      </c>
      <c r="AG26">
        <v>2041</v>
      </c>
      <c r="AH26">
        <v>2042</v>
      </c>
      <c r="AI26">
        <v>2043</v>
      </c>
      <c r="AJ26">
        <v>2044</v>
      </c>
      <c r="AK26">
        <v>2045</v>
      </c>
      <c r="AL26">
        <v>2046</v>
      </c>
      <c r="AM26">
        <v>2047</v>
      </c>
      <c r="AN26">
        <v>2048</v>
      </c>
      <c r="AO26">
        <v>2049</v>
      </c>
      <c r="AP26">
        <v>2050</v>
      </c>
      <c r="AQ26">
        <v>2051</v>
      </c>
      <c r="AR26">
        <v>2052</v>
      </c>
      <c r="AS26">
        <v>2053</v>
      </c>
      <c r="AT26">
        <v>2054</v>
      </c>
      <c r="AU26">
        <v>2055</v>
      </c>
      <c r="AV26">
        <v>2056</v>
      </c>
      <c r="AW26">
        <v>2057</v>
      </c>
      <c r="AX26">
        <v>2058</v>
      </c>
      <c r="AY26">
        <v>2059</v>
      </c>
      <c r="AZ26" t="s">
        <v>2</v>
      </c>
    </row>
    <row r="27" spans="1:52" x14ac:dyDescent="0.2">
      <c r="A27">
        <v>1</v>
      </c>
      <c r="B27">
        <v>3.03</v>
      </c>
      <c r="C27">
        <v>3.0169999999999999</v>
      </c>
      <c r="D27">
        <v>3.004</v>
      </c>
      <c r="E27">
        <v>2.9910000000000001</v>
      </c>
      <c r="F27">
        <v>2.9780000000000002</v>
      </c>
      <c r="G27">
        <v>2.9649999999999999</v>
      </c>
      <c r="H27">
        <v>2.952</v>
      </c>
      <c r="I27">
        <v>2.9390000000000001</v>
      </c>
      <c r="J27">
        <v>2.9260000000000002</v>
      </c>
      <c r="K27">
        <v>2.9129999999999998</v>
      </c>
      <c r="L27">
        <v>2.9</v>
      </c>
      <c r="M27">
        <v>2.8879999999999999</v>
      </c>
      <c r="N27">
        <v>2.8759999999999999</v>
      </c>
      <c r="O27">
        <v>2.8639999999999999</v>
      </c>
      <c r="P27">
        <v>2.8519999999999999</v>
      </c>
      <c r="Q27">
        <v>2.84</v>
      </c>
      <c r="R27">
        <v>2.8279999999999998</v>
      </c>
      <c r="S27">
        <v>2.8159999999999998</v>
      </c>
      <c r="T27">
        <v>2.8039999999999998</v>
      </c>
      <c r="U27">
        <v>2.7919999999999998</v>
      </c>
      <c r="V27">
        <v>2.78</v>
      </c>
      <c r="W27">
        <v>2.78</v>
      </c>
      <c r="X27">
        <v>2.78</v>
      </c>
      <c r="Y27">
        <v>2.78</v>
      </c>
      <c r="Z27">
        <v>2.78</v>
      </c>
      <c r="AA27">
        <v>2.78</v>
      </c>
      <c r="AB27">
        <v>2.78</v>
      </c>
      <c r="AC27">
        <v>2.78</v>
      </c>
      <c r="AD27">
        <v>2.78</v>
      </c>
      <c r="AE27">
        <v>2.78</v>
      </c>
      <c r="AF27">
        <v>2.78</v>
      </c>
      <c r="AG27">
        <v>2.78</v>
      </c>
      <c r="AH27">
        <v>2.78</v>
      </c>
      <c r="AI27">
        <v>2.78</v>
      </c>
      <c r="AJ27">
        <v>2.78</v>
      </c>
      <c r="AK27">
        <v>2.78</v>
      </c>
      <c r="AL27">
        <v>2.78</v>
      </c>
      <c r="AM27">
        <v>2.78</v>
      </c>
      <c r="AN27">
        <v>2.78</v>
      </c>
      <c r="AO27">
        <v>2.78</v>
      </c>
      <c r="AP27">
        <v>2.78</v>
      </c>
      <c r="AQ27">
        <v>2.78</v>
      </c>
      <c r="AR27">
        <v>2.78</v>
      </c>
      <c r="AS27">
        <v>2.78</v>
      </c>
      <c r="AT27">
        <v>2.78</v>
      </c>
      <c r="AU27">
        <v>2.78</v>
      </c>
      <c r="AV27">
        <v>2.78</v>
      </c>
      <c r="AW27">
        <v>2.78</v>
      </c>
      <c r="AX27">
        <v>2.78</v>
      </c>
      <c r="AY27">
        <v>2.78</v>
      </c>
      <c r="AZ27">
        <v>2.78</v>
      </c>
    </row>
    <row r="28" spans="1:52" x14ac:dyDescent="0.2">
      <c r="B28" s="3">
        <f>B27</f>
        <v>3.03</v>
      </c>
      <c r="C28" s="3">
        <f>B28</f>
        <v>3.03</v>
      </c>
      <c r="D28" s="3">
        <f t="shared" ref="D28:L28" si="12">C28</f>
        <v>3.03</v>
      </c>
      <c r="E28" s="3">
        <f t="shared" si="12"/>
        <v>3.03</v>
      </c>
      <c r="F28" s="3">
        <f t="shared" si="12"/>
        <v>3.03</v>
      </c>
      <c r="G28" s="3">
        <f t="shared" si="12"/>
        <v>3.03</v>
      </c>
      <c r="H28" s="3">
        <f t="shared" si="12"/>
        <v>3.03</v>
      </c>
      <c r="I28" s="3">
        <f t="shared" si="12"/>
        <v>3.03</v>
      </c>
      <c r="J28" s="3">
        <f t="shared" si="12"/>
        <v>3.03</v>
      </c>
      <c r="K28" s="3">
        <f t="shared" si="12"/>
        <v>3.03</v>
      </c>
      <c r="L28" s="3">
        <f t="shared" si="12"/>
        <v>3.03</v>
      </c>
      <c r="M28" s="3">
        <f>C27</f>
        <v>3.0169999999999999</v>
      </c>
      <c r="N28" s="3">
        <f t="shared" ref="N28:AP28" si="13">D27</f>
        <v>3.004</v>
      </c>
      <c r="O28" s="3">
        <f t="shared" si="13"/>
        <v>2.9910000000000001</v>
      </c>
      <c r="P28" s="3">
        <f t="shared" si="13"/>
        <v>2.9780000000000002</v>
      </c>
      <c r="Q28" s="3">
        <f t="shared" si="13"/>
        <v>2.9649999999999999</v>
      </c>
      <c r="R28" s="3">
        <f t="shared" si="13"/>
        <v>2.952</v>
      </c>
      <c r="S28" s="3">
        <f t="shared" si="13"/>
        <v>2.9390000000000001</v>
      </c>
      <c r="T28" s="3">
        <f t="shared" si="13"/>
        <v>2.9260000000000002</v>
      </c>
      <c r="U28" s="3">
        <f t="shared" si="13"/>
        <v>2.9129999999999998</v>
      </c>
      <c r="V28" s="3">
        <f t="shared" si="13"/>
        <v>2.9</v>
      </c>
      <c r="W28" s="3">
        <f t="shared" si="13"/>
        <v>2.8879999999999999</v>
      </c>
      <c r="X28" s="3">
        <f t="shared" si="13"/>
        <v>2.8759999999999999</v>
      </c>
      <c r="Y28" s="3">
        <f t="shared" si="13"/>
        <v>2.8639999999999999</v>
      </c>
      <c r="Z28" s="3">
        <f t="shared" si="13"/>
        <v>2.8519999999999999</v>
      </c>
      <c r="AA28" s="3">
        <f t="shared" si="13"/>
        <v>2.84</v>
      </c>
      <c r="AB28" s="3">
        <f t="shared" si="13"/>
        <v>2.8279999999999998</v>
      </c>
      <c r="AC28" s="3">
        <f t="shared" si="13"/>
        <v>2.8159999999999998</v>
      </c>
      <c r="AD28" s="3">
        <f t="shared" si="13"/>
        <v>2.8039999999999998</v>
      </c>
      <c r="AE28" s="3">
        <f t="shared" si="13"/>
        <v>2.7919999999999998</v>
      </c>
      <c r="AF28" s="3">
        <f t="shared" si="13"/>
        <v>2.78</v>
      </c>
      <c r="AG28" s="3">
        <f t="shared" si="13"/>
        <v>2.78</v>
      </c>
      <c r="AH28" s="3">
        <f t="shared" si="13"/>
        <v>2.78</v>
      </c>
      <c r="AI28" s="3">
        <f t="shared" si="13"/>
        <v>2.78</v>
      </c>
      <c r="AJ28" s="3">
        <f t="shared" si="13"/>
        <v>2.78</v>
      </c>
      <c r="AK28" s="3">
        <f t="shared" si="13"/>
        <v>2.78</v>
      </c>
      <c r="AL28" s="3">
        <f t="shared" si="13"/>
        <v>2.78</v>
      </c>
      <c r="AM28" s="3">
        <f t="shared" si="13"/>
        <v>2.78</v>
      </c>
      <c r="AN28" s="3">
        <f t="shared" si="13"/>
        <v>2.78</v>
      </c>
      <c r="AO28" s="3">
        <f t="shared" si="13"/>
        <v>2.78</v>
      </c>
      <c r="AP28" s="3">
        <f t="shared" si="13"/>
        <v>2.78</v>
      </c>
      <c r="AQ28" s="3">
        <f>AP28</f>
        <v>2.78</v>
      </c>
      <c r="AR28" s="3">
        <f t="shared" ref="AR28:AZ28" si="14">AQ28</f>
        <v>2.78</v>
      </c>
      <c r="AS28" s="3">
        <f t="shared" si="14"/>
        <v>2.78</v>
      </c>
      <c r="AT28" s="3">
        <f t="shared" si="14"/>
        <v>2.78</v>
      </c>
      <c r="AU28" s="3">
        <f t="shared" si="14"/>
        <v>2.78</v>
      </c>
      <c r="AV28" s="3">
        <f t="shared" si="14"/>
        <v>2.78</v>
      </c>
      <c r="AW28" s="3">
        <f t="shared" si="14"/>
        <v>2.78</v>
      </c>
      <c r="AX28" s="3">
        <f t="shared" si="14"/>
        <v>2.78</v>
      </c>
      <c r="AY28" s="3">
        <f t="shared" si="14"/>
        <v>2.78</v>
      </c>
      <c r="AZ28" s="3">
        <f t="shared" si="14"/>
        <v>2.78</v>
      </c>
    </row>
    <row r="30" spans="1:52" x14ac:dyDescent="0.2">
      <c r="A30" s="1" t="s">
        <v>172</v>
      </c>
    </row>
    <row r="31" spans="1:52" x14ac:dyDescent="0.2">
      <c r="A31" t="s">
        <v>173</v>
      </c>
    </row>
    <row r="32" spans="1:52" x14ac:dyDescent="0.2">
      <c r="A32">
        <v>2010</v>
      </c>
      <c r="B32">
        <v>2011</v>
      </c>
      <c r="C32">
        <v>2012</v>
      </c>
      <c r="D32">
        <v>2013</v>
      </c>
      <c r="E32">
        <v>2014</v>
      </c>
      <c r="F32">
        <v>2015</v>
      </c>
      <c r="G32">
        <v>2016</v>
      </c>
      <c r="H32">
        <v>2017</v>
      </c>
      <c r="I32">
        <v>2018</v>
      </c>
      <c r="J32">
        <v>2019</v>
      </c>
      <c r="K32">
        <v>2020</v>
      </c>
      <c r="L32">
        <v>2021</v>
      </c>
      <c r="M32">
        <v>2022</v>
      </c>
      <c r="N32">
        <v>2023</v>
      </c>
      <c r="O32">
        <v>2024</v>
      </c>
      <c r="P32">
        <v>2025</v>
      </c>
      <c r="Q32">
        <v>2026</v>
      </c>
      <c r="R32">
        <v>2027</v>
      </c>
      <c r="S32">
        <v>2028</v>
      </c>
      <c r="T32">
        <v>2029</v>
      </c>
      <c r="U32">
        <v>2030</v>
      </c>
      <c r="V32">
        <v>2031</v>
      </c>
      <c r="W32">
        <v>2032</v>
      </c>
      <c r="X32">
        <v>2033</v>
      </c>
      <c r="Y32">
        <v>2034</v>
      </c>
      <c r="Z32">
        <v>2035</v>
      </c>
      <c r="AA32">
        <v>2036</v>
      </c>
      <c r="AB32">
        <v>2037</v>
      </c>
      <c r="AC32">
        <v>2038</v>
      </c>
      <c r="AD32">
        <v>2039</v>
      </c>
      <c r="AE32">
        <v>2040</v>
      </c>
      <c r="AF32">
        <v>2041</v>
      </c>
      <c r="AG32">
        <v>2042</v>
      </c>
      <c r="AH32">
        <v>2043</v>
      </c>
      <c r="AI32">
        <v>2044</v>
      </c>
      <c r="AJ32">
        <v>2045</v>
      </c>
      <c r="AK32">
        <v>2046</v>
      </c>
      <c r="AL32">
        <v>2047</v>
      </c>
      <c r="AM32">
        <v>2048</v>
      </c>
      <c r="AN32">
        <v>2049</v>
      </c>
      <c r="AO32">
        <v>2050</v>
      </c>
      <c r="AP32">
        <v>2051</v>
      </c>
      <c r="AQ32">
        <v>2052</v>
      </c>
      <c r="AR32">
        <v>2053</v>
      </c>
      <c r="AS32">
        <v>2054</v>
      </c>
      <c r="AT32">
        <v>2055</v>
      </c>
      <c r="AU32">
        <v>2056</v>
      </c>
      <c r="AV32">
        <v>2057</v>
      </c>
      <c r="AW32">
        <v>2058</v>
      </c>
      <c r="AX32">
        <v>2059</v>
      </c>
      <c r="AY32" t="s">
        <v>2</v>
      </c>
    </row>
    <row r="33" spans="1:52" x14ac:dyDescent="0.2">
      <c r="A33">
        <v>1</v>
      </c>
      <c r="B33">
        <v>1.86</v>
      </c>
      <c r="C33">
        <v>1.86</v>
      </c>
      <c r="D33">
        <v>1.86</v>
      </c>
      <c r="E33">
        <v>1.86</v>
      </c>
      <c r="F33">
        <v>1.86</v>
      </c>
      <c r="G33">
        <v>1.86</v>
      </c>
      <c r="H33">
        <v>1.86</v>
      </c>
      <c r="I33">
        <v>1.86</v>
      </c>
      <c r="J33">
        <v>1.86</v>
      </c>
      <c r="K33">
        <v>1.86</v>
      </c>
      <c r="L33">
        <v>1.86</v>
      </c>
      <c r="M33">
        <v>1.86</v>
      </c>
      <c r="N33">
        <v>1.86</v>
      </c>
      <c r="O33">
        <v>1.86</v>
      </c>
      <c r="P33">
        <v>1.86</v>
      </c>
      <c r="Q33">
        <v>1.86</v>
      </c>
      <c r="R33">
        <v>1.86</v>
      </c>
      <c r="S33">
        <v>1.86</v>
      </c>
      <c r="T33">
        <v>1.86</v>
      </c>
      <c r="U33">
        <v>1.86</v>
      </c>
      <c r="V33">
        <v>1.86</v>
      </c>
      <c r="W33">
        <v>1.86</v>
      </c>
      <c r="X33">
        <v>1.86</v>
      </c>
      <c r="Y33">
        <v>1.86</v>
      </c>
      <c r="Z33">
        <v>1.86</v>
      </c>
      <c r="AA33">
        <v>1.86</v>
      </c>
      <c r="AB33">
        <v>1.86</v>
      </c>
      <c r="AC33">
        <v>1.86</v>
      </c>
      <c r="AD33">
        <v>1.86</v>
      </c>
      <c r="AE33">
        <v>1.86</v>
      </c>
      <c r="AF33">
        <v>1.86</v>
      </c>
      <c r="AG33">
        <v>1.86</v>
      </c>
      <c r="AH33">
        <v>1.86</v>
      </c>
      <c r="AI33">
        <v>1.86</v>
      </c>
      <c r="AJ33">
        <v>1.86</v>
      </c>
      <c r="AK33">
        <v>1.86</v>
      </c>
      <c r="AL33">
        <v>1.86</v>
      </c>
      <c r="AM33">
        <v>1.86</v>
      </c>
      <c r="AN33">
        <v>1.86</v>
      </c>
      <c r="AO33">
        <v>1.86</v>
      </c>
      <c r="AP33">
        <v>1.86</v>
      </c>
      <c r="AQ33">
        <v>1.86</v>
      </c>
      <c r="AR33">
        <v>1.86</v>
      </c>
      <c r="AS33">
        <v>1.86</v>
      </c>
      <c r="AT33">
        <v>1.86</v>
      </c>
      <c r="AU33">
        <v>1.86</v>
      </c>
      <c r="AV33">
        <v>1.86</v>
      </c>
      <c r="AW33">
        <v>1.86</v>
      </c>
      <c r="AX33">
        <v>1.86</v>
      </c>
      <c r="AY33">
        <v>1.86</v>
      </c>
      <c r="AZ33">
        <v>1.86</v>
      </c>
    </row>
    <row r="35" spans="1:52" x14ac:dyDescent="0.2">
      <c r="A35" s="1" t="s">
        <v>168</v>
      </c>
    </row>
    <row r="36" spans="1:52" x14ac:dyDescent="0.2">
      <c r="A36" t="s">
        <v>174</v>
      </c>
    </row>
    <row r="37" spans="1:52" x14ac:dyDescent="0.2">
      <c r="B37">
        <v>2010</v>
      </c>
      <c r="C37">
        <v>2011</v>
      </c>
      <c r="D37">
        <v>2012</v>
      </c>
      <c r="E37">
        <v>2013</v>
      </c>
      <c r="F37">
        <v>2014</v>
      </c>
      <c r="G37">
        <v>2015</v>
      </c>
      <c r="H37">
        <v>2016</v>
      </c>
      <c r="I37">
        <v>2017</v>
      </c>
      <c r="J37">
        <v>2018</v>
      </c>
      <c r="K37">
        <v>2019</v>
      </c>
      <c r="L37">
        <v>2020</v>
      </c>
      <c r="M37">
        <v>2021</v>
      </c>
      <c r="N37">
        <v>2022</v>
      </c>
      <c r="O37">
        <v>2023</v>
      </c>
      <c r="P37">
        <v>2024</v>
      </c>
      <c r="Q37">
        <v>2025</v>
      </c>
      <c r="R37">
        <v>2026</v>
      </c>
      <c r="S37">
        <v>2027</v>
      </c>
      <c r="T37">
        <v>2028</v>
      </c>
      <c r="U37">
        <v>2029</v>
      </c>
      <c r="V37">
        <v>2030</v>
      </c>
      <c r="W37">
        <v>2031</v>
      </c>
      <c r="X37">
        <v>2032</v>
      </c>
      <c r="Y37">
        <v>2033</v>
      </c>
      <c r="Z37">
        <v>2034</v>
      </c>
      <c r="AA37">
        <v>2035</v>
      </c>
      <c r="AB37">
        <v>2036</v>
      </c>
      <c r="AC37">
        <v>2037</v>
      </c>
      <c r="AD37">
        <v>2038</v>
      </c>
      <c r="AE37">
        <v>2039</v>
      </c>
      <c r="AF37">
        <v>2040</v>
      </c>
      <c r="AG37">
        <v>2041</v>
      </c>
      <c r="AH37">
        <v>2042</v>
      </c>
      <c r="AI37">
        <v>2043</v>
      </c>
      <c r="AJ37">
        <v>2044</v>
      </c>
      <c r="AK37">
        <v>2045</v>
      </c>
      <c r="AL37">
        <v>2046</v>
      </c>
      <c r="AM37">
        <v>2047</v>
      </c>
      <c r="AN37">
        <v>2048</v>
      </c>
      <c r="AO37">
        <v>2049</v>
      </c>
      <c r="AP37">
        <v>2050</v>
      </c>
      <c r="AQ37">
        <v>2051</v>
      </c>
      <c r="AR37">
        <v>2052</v>
      </c>
      <c r="AS37">
        <v>2053</v>
      </c>
      <c r="AT37">
        <v>2054</v>
      </c>
      <c r="AU37">
        <v>2055</v>
      </c>
      <c r="AV37">
        <v>2056</v>
      </c>
      <c r="AW37">
        <v>2057</v>
      </c>
      <c r="AX37">
        <v>2058</v>
      </c>
      <c r="AY37">
        <v>2059</v>
      </c>
      <c r="AZ37" t="s">
        <v>2</v>
      </c>
    </row>
    <row r="38" spans="1:52" x14ac:dyDescent="0.2">
      <c r="A38">
        <v>1</v>
      </c>
      <c r="B38">
        <v>1.75</v>
      </c>
      <c r="C38">
        <v>1.744</v>
      </c>
      <c r="D38">
        <v>1.738</v>
      </c>
      <c r="E38">
        <v>1.732</v>
      </c>
      <c r="F38">
        <v>1.726</v>
      </c>
      <c r="G38">
        <v>1.72</v>
      </c>
      <c r="H38">
        <v>1.714</v>
      </c>
      <c r="I38">
        <v>1.708</v>
      </c>
      <c r="J38">
        <v>1.702</v>
      </c>
      <c r="K38">
        <v>1.696</v>
      </c>
      <c r="L38">
        <v>1.69</v>
      </c>
      <c r="M38">
        <v>1.68625</v>
      </c>
      <c r="N38">
        <v>1.6825000000000001</v>
      </c>
      <c r="O38">
        <v>1.67875</v>
      </c>
      <c r="P38">
        <v>1.675</v>
      </c>
      <c r="Q38">
        <v>1.6712499999999999</v>
      </c>
      <c r="R38">
        <v>1.6675</v>
      </c>
      <c r="S38">
        <v>1.6637500000000001</v>
      </c>
      <c r="T38">
        <v>1.66</v>
      </c>
      <c r="U38">
        <v>1.65625</v>
      </c>
      <c r="V38">
        <v>1.6525000000000001</v>
      </c>
      <c r="W38">
        <v>1.6487499999999999</v>
      </c>
      <c r="X38">
        <v>1.645</v>
      </c>
      <c r="Y38">
        <v>1.6412500000000001</v>
      </c>
      <c r="Z38">
        <v>1.6375</v>
      </c>
      <c r="AA38">
        <v>1.63375</v>
      </c>
      <c r="AB38">
        <v>1.63</v>
      </c>
      <c r="AC38">
        <v>1.62625</v>
      </c>
      <c r="AD38">
        <v>1.6225000000000001</v>
      </c>
      <c r="AE38">
        <v>1.6187499999999999</v>
      </c>
      <c r="AF38">
        <v>1.615</v>
      </c>
      <c r="AG38">
        <v>1.6125</v>
      </c>
      <c r="AH38">
        <v>1.61</v>
      </c>
      <c r="AI38">
        <v>1.6074999999999999</v>
      </c>
      <c r="AJ38">
        <v>1.605</v>
      </c>
      <c r="AK38">
        <v>1.6025</v>
      </c>
      <c r="AL38">
        <v>1.6</v>
      </c>
      <c r="AM38">
        <v>1.5974999999999999</v>
      </c>
      <c r="AN38">
        <v>1.595</v>
      </c>
      <c r="AO38">
        <v>1.5925</v>
      </c>
      <c r="AP38">
        <v>1.59</v>
      </c>
      <c r="AQ38">
        <v>1.59</v>
      </c>
      <c r="AR38">
        <v>1.59</v>
      </c>
      <c r="AS38">
        <v>1.59</v>
      </c>
      <c r="AT38">
        <v>1.59</v>
      </c>
      <c r="AU38">
        <v>1.59</v>
      </c>
      <c r="AV38">
        <v>1.59</v>
      </c>
      <c r="AW38">
        <v>1.59</v>
      </c>
      <c r="AX38">
        <v>1.59</v>
      </c>
      <c r="AY38">
        <v>1.59</v>
      </c>
      <c r="AZ38">
        <v>1.59</v>
      </c>
    </row>
    <row r="39" spans="1:52" x14ac:dyDescent="0.2">
      <c r="B39" s="3">
        <f>B38</f>
        <v>1.75</v>
      </c>
      <c r="C39" s="3">
        <f>B39</f>
        <v>1.75</v>
      </c>
      <c r="D39" s="3">
        <f t="shared" ref="D39:L39" si="15">C39</f>
        <v>1.75</v>
      </c>
      <c r="E39" s="3">
        <f t="shared" si="15"/>
        <v>1.75</v>
      </c>
      <c r="F39" s="3">
        <f t="shared" si="15"/>
        <v>1.75</v>
      </c>
      <c r="G39" s="3">
        <f t="shared" si="15"/>
        <v>1.75</v>
      </c>
      <c r="H39" s="3">
        <f t="shared" si="15"/>
        <v>1.75</v>
      </c>
      <c r="I39" s="3">
        <f t="shared" si="15"/>
        <v>1.75</v>
      </c>
      <c r="J39" s="3">
        <f t="shared" si="15"/>
        <v>1.75</v>
      </c>
      <c r="K39" s="3">
        <f t="shared" si="15"/>
        <v>1.75</v>
      </c>
      <c r="L39" s="3">
        <f t="shared" si="15"/>
        <v>1.75</v>
      </c>
      <c r="M39" s="3">
        <f>C38</f>
        <v>1.744</v>
      </c>
      <c r="N39" s="3">
        <f t="shared" ref="N39:AP39" si="16">D38</f>
        <v>1.738</v>
      </c>
      <c r="O39" s="3">
        <f t="shared" si="16"/>
        <v>1.732</v>
      </c>
      <c r="P39" s="3">
        <f t="shared" si="16"/>
        <v>1.726</v>
      </c>
      <c r="Q39" s="3">
        <f t="shared" si="16"/>
        <v>1.72</v>
      </c>
      <c r="R39" s="3">
        <f t="shared" si="16"/>
        <v>1.714</v>
      </c>
      <c r="S39" s="3">
        <f t="shared" si="16"/>
        <v>1.708</v>
      </c>
      <c r="T39" s="3">
        <f t="shared" si="16"/>
        <v>1.702</v>
      </c>
      <c r="U39" s="3">
        <f t="shared" si="16"/>
        <v>1.696</v>
      </c>
      <c r="V39" s="3">
        <f t="shared" si="16"/>
        <v>1.69</v>
      </c>
      <c r="W39" s="3">
        <f t="shared" si="16"/>
        <v>1.68625</v>
      </c>
      <c r="X39" s="3">
        <f t="shared" si="16"/>
        <v>1.6825000000000001</v>
      </c>
      <c r="Y39" s="3">
        <f t="shared" si="16"/>
        <v>1.67875</v>
      </c>
      <c r="Z39" s="3">
        <f t="shared" si="16"/>
        <v>1.675</v>
      </c>
      <c r="AA39" s="3">
        <f t="shared" si="16"/>
        <v>1.6712499999999999</v>
      </c>
      <c r="AB39" s="3">
        <f t="shared" si="16"/>
        <v>1.6675</v>
      </c>
      <c r="AC39" s="3">
        <f t="shared" si="16"/>
        <v>1.6637500000000001</v>
      </c>
      <c r="AD39" s="3">
        <f t="shared" si="16"/>
        <v>1.66</v>
      </c>
      <c r="AE39" s="3">
        <f t="shared" si="16"/>
        <v>1.65625</v>
      </c>
      <c r="AF39" s="3">
        <f t="shared" si="16"/>
        <v>1.6525000000000001</v>
      </c>
      <c r="AG39" s="3">
        <f t="shared" si="16"/>
        <v>1.6487499999999999</v>
      </c>
      <c r="AH39" s="3">
        <f t="shared" si="16"/>
        <v>1.645</v>
      </c>
      <c r="AI39" s="3">
        <f t="shared" si="16"/>
        <v>1.6412500000000001</v>
      </c>
      <c r="AJ39" s="3">
        <f t="shared" si="16"/>
        <v>1.6375</v>
      </c>
      <c r="AK39" s="3">
        <f t="shared" si="16"/>
        <v>1.63375</v>
      </c>
      <c r="AL39" s="3">
        <f t="shared" si="16"/>
        <v>1.63</v>
      </c>
      <c r="AM39" s="3">
        <f t="shared" si="16"/>
        <v>1.62625</v>
      </c>
      <c r="AN39" s="3">
        <f t="shared" si="16"/>
        <v>1.6225000000000001</v>
      </c>
      <c r="AO39" s="3">
        <f t="shared" si="16"/>
        <v>1.6187499999999999</v>
      </c>
      <c r="AP39" s="3">
        <f t="shared" si="16"/>
        <v>1.615</v>
      </c>
      <c r="AQ39" s="3">
        <f>AP39</f>
        <v>1.615</v>
      </c>
      <c r="AR39" s="3">
        <f t="shared" ref="AR39:AZ39" si="17">AQ39</f>
        <v>1.615</v>
      </c>
      <c r="AS39" s="3">
        <f t="shared" si="17"/>
        <v>1.615</v>
      </c>
      <c r="AT39" s="3">
        <f t="shared" si="17"/>
        <v>1.615</v>
      </c>
      <c r="AU39" s="3">
        <f t="shared" si="17"/>
        <v>1.615</v>
      </c>
      <c r="AV39" s="3">
        <f t="shared" si="17"/>
        <v>1.615</v>
      </c>
      <c r="AW39" s="3">
        <f t="shared" si="17"/>
        <v>1.615</v>
      </c>
      <c r="AX39" s="3">
        <f t="shared" si="17"/>
        <v>1.615</v>
      </c>
      <c r="AY39" s="3">
        <f t="shared" si="17"/>
        <v>1.615</v>
      </c>
      <c r="AZ39" s="3">
        <f t="shared" si="17"/>
        <v>1.615</v>
      </c>
    </row>
    <row r="40" spans="1:52" x14ac:dyDescent="0.2">
      <c r="A40" t="s">
        <v>175</v>
      </c>
    </row>
    <row r="41" spans="1:52" x14ac:dyDescent="0.2">
      <c r="B41">
        <v>2010</v>
      </c>
      <c r="C41">
        <v>2011</v>
      </c>
      <c r="D41">
        <v>2012</v>
      </c>
      <c r="E41">
        <v>2013</v>
      </c>
      <c r="F41">
        <v>2014</v>
      </c>
      <c r="G41">
        <v>2015</v>
      </c>
      <c r="H41">
        <v>2016</v>
      </c>
      <c r="I41">
        <v>2017</v>
      </c>
      <c r="J41">
        <v>2018</v>
      </c>
      <c r="K41">
        <v>2019</v>
      </c>
      <c r="L41">
        <v>2020</v>
      </c>
      <c r="M41">
        <v>2021</v>
      </c>
      <c r="N41">
        <v>2022</v>
      </c>
      <c r="O41">
        <v>2023</v>
      </c>
      <c r="P41">
        <v>2024</v>
      </c>
      <c r="Q41">
        <v>2025</v>
      </c>
      <c r="R41">
        <v>2026</v>
      </c>
      <c r="S41">
        <v>2027</v>
      </c>
      <c r="T41">
        <v>2028</v>
      </c>
      <c r="U41">
        <v>2029</v>
      </c>
      <c r="V41">
        <v>2030</v>
      </c>
      <c r="W41">
        <v>2031</v>
      </c>
      <c r="X41">
        <v>2032</v>
      </c>
      <c r="Y41">
        <v>2033</v>
      </c>
      <c r="Z41">
        <v>2034</v>
      </c>
      <c r="AA41">
        <v>2035</v>
      </c>
      <c r="AB41">
        <v>2036</v>
      </c>
      <c r="AC41">
        <v>2037</v>
      </c>
      <c r="AD41">
        <v>2038</v>
      </c>
      <c r="AE41">
        <v>2039</v>
      </c>
      <c r="AF41">
        <v>2040</v>
      </c>
      <c r="AG41">
        <v>2041</v>
      </c>
      <c r="AH41">
        <v>2042</v>
      </c>
      <c r="AI41">
        <v>2043</v>
      </c>
      <c r="AJ41">
        <v>2044</v>
      </c>
      <c r="AK41">
        <v>2045</v>
      </c>
      <c r="AL41">
        <v>2046</v>
      </c>
      <c r="AM41">
        <v>2047</v>
      </c>
      <c r="AN41">
        <v>2048</v>
      </c>
      <c r="AO41">
        <v>2049</v>
      </c>
      <c r="AP41">
        <v>2050</v>
      </c>
      <c r="AQ41">
        <v>2051</v>
      </c>
      <c r="AR41">
        <v>2052</v>
      </c>
      <c r="AS41">
        <v>2053</v>
      </c>
      <c r="AT41">
        <v>2054</v>
      </c>
      <c r="AU41">
        <v>2055</v>
      </c>
      <c r="AV41">
        <v>2056</v>
      </c>
      <c r="AW41">
        <v>2057</v>
      </c>
      <c r="AX41">
        <v>2058</v>
      </c>
      <c r="AY41">
        <v>2059</v>
      </c>
      <c r="AZ41" t="s">
        <v>2</v>
      </c>
    </row>
    <row r="42" spans="1:52" x14ac:dyDescent="0.2">
      <c r="A42">
        <v>1</v>
      </c>
      <c r="B42">
        <v>2.25</v>
      </c>
      <c r="C42">
        <v>2.242</v>
      </c>
      <c r="D42">
        <v>2.234</v>
      </c>
      <c r="E42">
        <v>2.226</v>
      </c>
      <c r="F42">
        <v>2.218</v>
      </c>
      <c r="G42">
        <v>2.21</v>
      </c>
      <c r="H42">
        <v>2.202</v>
      </c>
      <c r="I42">
        <v>2.194</v>
      </c>
      <c r="J42">
        <v>2.1859999999999999</v>
      </c>
      <c r="K42">
        <v>2.1779999999999999</v>
      </c>
      <c r="L42">
        <v>2.17</v>
      </c>
      <c r="M42">
        <v>2.1640000000000001</v>
      </c>
      <c r="N42">
        <v>2.1579999999999999</v>
      </c>
      <c r="O42">
        <v>2.1520000000000001</v>
      </c>
      <c r="P42">
        <v>2.1459999999999999</v>
      </c>
      <c r="Q42">
        <v>2.14</v>
      </c>
      <c r="R42">
        <v>2.1339999999999999</v>
      </c>
      <c r="S42">
        <v>2.1280000000000001</v>
      </c>
      <c r="T42">
        <v>2.1219999999999999</v>
      </c>
      <c r="U42">
        <v>2.1160000000000001</v>
      </c>
      <c r="V42">
        <v>2.11</v>
      </c>
      <c r="W42">
        <v>2.11</v>
      </c>
      <c r="X42">
        <v>2.11</v>
      </c>
      <c r="Y42">
        <v>2.11</v>
      </c>
      <c r="Z42">
        <v>2.11</v>
      </c>
      <c r="AA42">
        <v>2.11</v>
      </c>
      <c r="AB42">
        <v>2.11</v>
      </c>
      <c r="AC42">
        <v>2.11</v>
      </c>
      <c r="AD42">
        <v>2.11</v>
      </c>
      <c r="AE42">
        <v>2.11</v>
      </c>
      <c r="AF42">
        <v>2.11</v>
      </c>
      <c r="AG42">
        <v>2.11</v>
      </c>
      <c r="AH42">
        <v>2.11</v>
      </c>
      <c r="AI42">
        <v>2.11</v>
      </c>
      <c r="AJ42">
        <v>2.11</v>
      </c>
      <c r="AK42">
        <v>2.11</v>
      </c>
      <c r="AL42">
        <v>2.11</v>
      </c>
      <c r="AM42">
        <v>2.11</v>
      </c>
      <c r="AN42">
        <v>2.11</v>
      </c>
      <c r="AO42">
        <v>2.11</v>
      </c>
      <c r="AP42">
        <v>2.11</v>
      </c>
      <c r="AQ42">
        <v>2.11</v>
      </c>
      <c r="AR42">
        <v>2.11</v>
      </c>
      <c r="AS42">
        <v>2.11</v>
      </c>
      <c r="AT42">
        <v>2.11</v>
      </c>
      <c r="AU42">
        <v>2.11</v>
      </c>
      <c r="AV42">
        <v>2.11</v>
      </c>
      <c r="AW42">
        <v>2.11</v>
      </c>
      <c r="AX42">
        <v>2.11</v>
      </c>
      <c r="AY42">
        <v>2.11</v>
      </c>
      <c r="AZ42">
        <v>2.11</v>
      </c>
    </row>
    <row r="43" spans="1:52" x14ac:dyDescent="0.2">
      <c r="B43" s="3">
        <f>B42</f>
        <v>2.25</v>
      </c>
      <c r="C43" s="3">
        <f>B43</f>
        <v>2.25</v>
      </c>
      <c r="D43" s="3">
        <f t="shared" ref="D43:J43" si="18">C43</f>
        <v>2.25</v>
      </c>
      <c r="E43" s="3">
        <f t="shared" si="18"/>
        <v>2.25</v>
      </c>
      <c r="F43" s="3">
        <f t="shared" si="18"/>
        <v>2.25</v>
      </c>
      <c r="G43" s="3">
        <f t="shared" si="18"/>
        <v>2.25</v>
      </c>
      <c r="H43" s="3">
        <f t="shared" si="18"/>
        <v>2.25</v>
      </c>
      <c r="I43" s="3">
        <f t="shared" si="18"/>
        <v>2.25</v>
      </c>
      <c r="J43" s="3">
        <f t="shared" si="18"/>
        <v>2.25</v>
      </c>
      <c r="K43" s="3">
        <f>J43</f>
        <v>2.25</v>
      </c>
      <c r="L43" s="3">
        <f>K43</f>
        <v>2.25</v>
      </c>
      <c r="M43" s="3">
        <f>C42</f>
        <v>2.242</v>
      </c>
      <c r="N43" s="3">
        <f t="shared" ref="N43" si="19">D42</f>
        <v>2.234</v>
      </c>
      <c r="O43" s="3">
        <f t="shared" ref="O43" si="20">E42</f>
        <v>2.226</v>
      </c>
      <c r="P43" s="3">
        <f t="shared" ref="P43" si="21">F42</f>
        <v>2.218</v>
      </c>
      <c r="Q43" s="3">
        <f t="shared" ref="Q43" si="22">G42</f>
        <v>2.21</v>
      </c>
      <c r="R43" s="3">
        <f t="shared" ref="R43" si="23">H42</f>
        <v>2.202</v>
      </c>
      <c r="S43" s="3">
        <f t="shared" ref="S43" si="24">I42</f>
        <v>2.194</v>
      </c>
      <c r="T43" s="3">
        <f t="shared" ref="T43" si="25">J42</f>
        <v>2.1859999999999999</v>
      </c>
      <c r="U43" s="3">
        <f t="shared" ref="U43" si="26">K42</f>
        <v>2.1779999999999999</v>
      </c>
      <c r="V43" s="3">
        <f t="shared" ref="V43" si="27">L42</f>
        <v>2.17</v>
      </c>
      <c r="W43" s="3">
        <f t="shared" ref="W43" si="28">M42</f>
        <v>2.1640000000000001</v>
      </c>
      <c r="X43" s="3">
        <f t="shared" ref="X43" si="29">N42</f>
        <v>2.1579999999999999</v>
      </c>
      <c r="Y43" s="3">
        <f t="shared" ref="Y43" si="30">O42</f>
        <v>2.1520000000000001</v>
      </c>
      <c r="Z43" s="3">
        <f t="shared" ref="Z43" si="31">P42</f>
        <v>2.1459999999999999</v>
      </c>
      <c r="AA43" s="3">
        <f t="shared" ref="AA43" si="32">Q42</f>
        <v>2.14</v>
      </c>
      <c r="AB43" s="3">
        <f t="shared" ref="AB43" si="33">R42</f>
        <v>2.1339999999999999</v>
      </c>
      <c r="AC43" s="3">
        <f t="shared" ref="AC43" si="34">S42</f>
        <v>2.1280000000000001</v>
      </c>
      <c r="AD43" s="3">
        <f t="shared" ref="AD43" si="35">T42</f>
        <v>2.1219999999999999</v>
      </c>
      <c r="AE43" s="3">
        <f t="shared" ref="AE43" si="36">U42</f>
        <v>2.1160000000000001</v>
      </c>
      <c r="AF43" s="3">
        <f t="shared" ref="AF43" si="37">V42</f>
        <v>2.11</v>
      </c>
      <c r="AG43" s="3">
        <f t="shared" ref="AG43" si="38">W42</f>
        <v>2.11</v>
      </c>
      <c r="AH43" s="3">
        <f t="shared" ref="AH43" si="39">X42</f>
        <v>2.11</v>
      </c>
      <c r="AI43" s="3">
        <f t="shared" ref="AI43" si="40">Y42</f>
        <v>2.11</v>
      </c>
      <c r="AJ43" s="3">
        <f t="shared" ref="AJ43" si="41">Z42</f>
        <v>2.11</v>
      </c>
      <c r="AK43" s="3">
        <f t="shared" ref="AK43" si="42">AA42</f>
        <v>2.11</v>
      </c>
      <c r="AL43" s="3">
        <f t="shared" ref="AL43" si="43">AB42</f>
        <v>2.11</v>
      </c>
      <c r="AM43" s="3">
        <f t="shared" ref="AM43" si="44">AC42</f>
        <v>2.11</v>
      </c>
      <c r="AN43" s="3">
        <f t="shared" ref="AN43" si="45">AD42</f>
        <v>2.11</v>
      </c>
      <c r="AO43" s="3">
        <f t="shared" ref="AO43" si="46">AE42</f>
        <v>2.11</v>
      </c>
      <c r="AP43" s="3">
        <f>AF42</f>
        <v>2.11</v>
      </c>
      <c r="AQ43" s="3">
        <f>AP43</f>
        <v>2.11</v>
      </c>
      <c r="AR43" s="3">
        <f t="shared" ref="AR43:AZ43" si="47">AQ43</f>
        <v>2.11</v>
      </c>
      <c r="AS43" s="3">
        <f t="shared" si="47"/>
        <v>2.11</v>
      </c>
      <c r="AT43" s="3">
        <f t="shared" si="47"/>
        <v>2.11</v>
      </c>
      <c r="AU43" s="3">
        <f t="shared" si="47"/>
        <v>2.11</v>
      </c>
      <c r="AV43" s="3">
        <f t="shared" si="47"/>
        <v>2.11</v>
      </c>
      <c r="AW43" s="3">
        <f t="shared" si="47"/>
        <v>2.11</v>
      </c>
      <c r="AX43" s="3">
        <f t="shared" si="47"/>
        <v>2.11</v>
      </c>
      <c r="AY43" s="3">
        <f t="shared" si="47"/>
        <v>2.11</v>
      </c>
      <c r="AZ43" s="3">
        <f t="shared" si="47"/>
        <v>2.11</v>
      </c>
    </row>
    <row r="44" spans="1:52" x14ac:dyDescent="0.2">
      <c r="A44" t="s">
        <v>176</v>
      </c>
    </row>
    <row r="45" spans="1:52" x14ac:dyDescent="0.2">
      <c r="B45">
        <v>2010</v>
      </c>
      <c r="C45">
        <v>2011</v>
      </c>
      <c r="D45">
        <v>2012</v>
      </c>
      <c r="E45">
        <v>2013</v>
      </c>
      <c r="F45">
        <v>2014</v>
      </c>
      <c r="G45">
        <v>2015</v>
      </c>
      <c r="H45">
        <v>2016</v>
      </c>
      <c r="I45">
        <v>2017</v>
      </c>
      <c r="J45">
        <v>2018</v>
      </c>
      <c r="K45">
        <v>2019</v>
      </c>
      <c r="L45">
        <v>2020</v>
      </c>
      <c r="M45">
        <v>2021</v>
      </c>
      <c r="N45">
        <v>2022</v>
      </c>
      <c r="O45">
        <v>2023</v>
      </c>
      <c r="P45">
        <v>2024</v>
      </c>
      <c r="Q45">
        <v>2025</v>
      </c>
      <c r="R45">
        <v>2026</v>
      </c>
      <c r="S45">
        <v>2027</v>
      </c>
      <c r="T45">
        <v>2028</v>
      </c>
      <c r="U45">
        <v>2029</v>
      </c>
      <c r="V45">
        <v>2030</v>
      </c>
      <c r="W45">
        <v>2031</v>
      </c>
      <c r="X45">
        <v>2032</v>
      </c>
      <c r="Y45">
        <v>2033</v>
      </c>
      <c r="Z45">
        <v>2034</v>
      </c>
      <c r="AA45">
        <v>2035</v>
      </c>
      <c r="AB45">
        <v>2036</v>
      </c>
      <c r="AC45">
        <v>2037</v>
      </c>
      <c r="AD45">
        <v>2038</v>
      </c>
      <c r="AE45">
        <v>2039</v>
      </c>
      <c r="AF45">
        <v>2040</v>
      </c>
      <c r="AG45">
        <v>2041</v>
      </c>
      <c r="AH45">
        <v>2042</v>
      </c>
      <c r="AI45">
        <v>2043</v>
      </c>
      <c r="AJ45">
        <v>2044</v>
      </c>
      <c r="AK45">
        <v>2045</v>
      </c>
      <c r="AL45">
        <v>2046</v>
      </c>
      <c r="AM45">
        <v>2047</v>
      </c>
      <c r="AN45">
        <v>2048</v>
      </c>
      <c r="AO45">
        <v>2049</v>
      </c>
      <c r="AP45">
        <v>2050</v>
      </c>
      <c r="AQ45">
        <v>2051</v>
      </c>
      <c r="AR45">
        <v>2052</v>
      </c>
      <c r="AS45">
        <v>2053</v>
      </c>
      <c r="AT45">
        <v>2054</v>
      </c>
      <c r="AU45">
        <v>2055</v>
      </c>
      <c r="AV45">
        <v>2056</v>
      </c>
      <c r="AW45">
        <v>2057</v>
      </c>
      <c r="AX45">
        <v>2058</v>
      </c>
      <c r="AY45">
        <v>2059</v>
      </c>
      <c r="AZ45" t="s">
        <v>2</v>
      </c>
    </row>
    <row r="46" spans="1:52" x14ac:dyDescent="0.2">
      <c r="A46">
        <v>1</v>
      </c>
      <c r="B46">
        <v>2.3809999999999998</v>
      </c>
      <c r="C46">
        <v>2.3809999999999998</v>
      </c>
      <c r="D46">
        <v>2.3809999999999998</v>
      </c>
      <c r="E46">
        <v>2.3809999999999998</v>
      </c>
      <c r="F46">
        <v>2.3809999999999998</v>
      </c>
      <c r="G46">
        <v>2.3809999999999998</v>
      </c>
      <c r="H46">
        <v>2.3593000000000002</v>
      </c>
      <c r="I46">
        <v>2.3376999999999999</v>
      </c>
      <c r="J46">
        <v>2.3159999999999998</v>
      </c>
      <c r="K46">
        <v>2.2944</v>
      </c>
      <c r="L46">
        <v>2.2726999999999999</v>
      </c>
      <c r="M46">
        <v>2.2538</v>
      </c>
      <c r="N46">
        <v>2.2347999999999999</v>
      </c>
      <c r="O46">
        <v>2.2159</v>
      </c>
      <c r="P46">
        <v>2.1970000000000001</v>
      </c>
      <c r="Q46">
        <v>2.1779999999999999</v>
      </c>
      <c r="R46">
        <v>2.1591</v>
      </c>
      <c r="S46">
        <v>2.1402000000000001</v>
      </c>
      <c r="T46">
        <v>2.1212</v>
      </c>
      <c r="U46">
        <v>2.1023000000000001</v>
      </c>
      <c r="V46">
        <v>2.0832999999999999</v>
      </c>
      <c r="W46">
        <v>2.0832999999999999</v>
      </c>
      <c r="X46">
        <v>2.0832999999999999</v>
      </c>
      <c r="Y46">
        <v>2.0832999999999999</v>
      </c>
      <c r="Z46">
        <v>2.0832999999999999</v>
      </c>
      <c r="AA46">
        <v>2.0832999999999999</v>
      </c>
      <c r="AB46">
        <v>2.0832999999999999</v>
      </c>
      <c r="AC46">
        <v>2.0832999999999999</v>
      </c>
      <c r="AD46">
        <v>2.0832999999999999</v>
      </c>
      <c r="AE46">
        <v>2.0832999999999999</v>
      </c>
      <c r="AF46">
        <v>2.0832999999999999</v>
      </c>
      <c r="AG46">
        <v>2.0832999999999999</v>
      </c>
      <c r="AH46">
        <v>2.0832999999999999</v>
      </c>
      <c r="AI46">
        <v>2.0832999999999999</v>
      </c>
      <c r="AJ46">
        <v>2.0832999999999999</v>
      </c>
      <c r="AK46">
        <v>2.0832999999999999</v>
      </c>
      <c r="AL46">
        <v>2.0832999999999999</v>
      </c>
      <c r="AM46">
        <v>2.0832999999999999</v>
      </c>
      <c r="AN46">
        <v>2.0832999999999999</v>
      </c>
      <c r="AO46">
        <v>2.0832999999999999</v>
      </c>
      <c r="AP46">
        <v>2.0832999999999999</v>
      </c>
      <c r="AQ46">
        <v>2.0832999999999999</v>
      </c>
      <c r="AR46">
        <v>2.0832999999999999</v>
      </c>
      <c r="AS46">
        <v>2.0832999999999999</v>
      </c>
      <c r="AT46">
        <v>2.0832999999999999</v>
      </c>
      <c r="AU46">
        <v>2.0832999999999999</v>
      </c>
      <c r="AV46">
        <v>2.0832999999999999</v>
      </c>
      <c r="AW46">
        <v>2.0832999999999999</v>
      </c>
      <c r="AX46">
        <v>2.0832999999999999</v>
      </c>
      <c r="AY46">
        <v>2.0832999999999999</v>
      </c>
      <c r="AZ46">
        <v>2.0832999999999999</v>
      </c>
    </row>
    <row r="47" spans="1:52" x14ac:dyDescent="0.2">
      <c r="B47" s="3">
        <f>B46</f>
        <v>2.3809999999999998</v>
      </c>
      <c r="C47" s="3">
        <f>B47</f>
        <v>2.3809999999999998</v>
      </c>
      <c r="D47" s="3">
        <f t="shared" ref="D47:L47" si="48">C47</f>
        <v>2.3809999999999998</v>
      </c>
      <c r="E47" s="3">
        <f t="shared" si="48"/>
        <v>2.3809999999999998</v>
      </c>
      <c r="F47" s="3">
        <f t="shared" si="48"/>
        <v>2.3809999999999998</v>
      </c>
      <c r="G47" s="3">
        <f t="shared" si="48"/>
        <v>2.3809999999999998</v>
      </c>
      <c r="H47" s="3">
        <f t="shared" si="48"/>
        <v>2.3809999999999998</v>
      </c>
      <c r="I47" s="3">
        <f t="shared" si="48"/>
        <v>2.3809999999999998</v>
      </c>
      <c r="J47" s="3">
        <f t="shared" si="48"/>
        <v>2.3809999999999998</v>
      </c>
      <c r="K47" s="3">
        <f t="shared" si="48"/>
        <v>2.3809999999999998</v>
      </c>
      <c r="L47" s="3">
        <f t="shared" si="48"/>
        <v>2.3809999999999998</v>
      </c>
      <c r="M47" s="3">
        <f>C46</f>
        <v>2.3809999999999998</v>
      </c>
      <c r="N47" s="3">
        <f t="shared" ref="N47:AO47" si="49">D46</f>
        <v>2.3809999999999998</v>
      </c>
      <c r="O47" s="3">
        <f t="shared" si="49"/>
        <v>2.3809999999999998</v>
      </c>
      <c r="P47" s="3">
        <f t="shared" si="49"/>
        <v>2.3809999999999998</v>
      </c>
      <c r="Q47" s="3">
        <f t="shared" si="49"/>
        <v>2.3809999999999998</v>
      </c>
      <c r="R47" s="3">
        <f t="shared" si="49"/>
        <v>2.3593000000000002</v>
      </c>
      <c r="S47" s="3">
        <f t="shared" si="49"/>
        <v>2.3376999999999999</v>
      </c>
      <c r="T47" s="3">
        <f t="shared" si="49"/>
        <v>2.3159999999999998</v>
      </c>
      <c r="U47" s="3">
        <f t="shared" si="49"/>
        <v>2.2944</v>
      </c>
      <c r="V47" s="3">
        <f t="shared" si="49"/>
        <v>2.2726999999999999</v>
      </c>
      <c r="W47" s="3">
        <f t="shared" si="49"/>
        <v>2.2538</v>
      </c>
      <c r="X47" s="3">
        <f t="shared" si="49"/>
        <v>2.2347999999999999</v>
      </c>
      <c r="Y47" s="3">
        <f t="shared" si="49"/>
        <v>2.2159</v>
      </c>
      <c r="Z47" s="3">
        <f t="shared" si="49"/>
        <v>2.1970000000000001</v>
      </c>
      <c r="AA47" s="3">
        <f t="shared" si="49"/>
        <v>2.1779999999999999</v>
      </c>
      <c r="AB47" s="3">
        <f t="shared" si="49"/>
        <v>2.1591</v>
      </c>
      <c r="AC47" s="3">
        <f t="shared" si="49"/>
        <v>2.1402000000000001</v>
      </c>
      <c r="AD47" s="3">
        <f t="shared" si="49"/>
        <v>2.1212</v>
      </c>
      <c r="AE47" s="3">
        <f t="shared" si="49"/>
        <v>2.1023000000000001</v>
      </c>
      <c r="AF47" s="3">
        <f t="shared" si="49"/>
        <v>2.0832999999999999</v>
      </c>
      <c r="AG47" s="3">
        <f t="shared" si="49"/>
        <v>2.0832999999999999</v>
      </c>
      <c r="AH47" s="3">
        <f t="shared" si="49"/>
        <v>2.0832999999999999</v>
      </c>
      <c r="AI47" s="3">
        <f t="shared" si="49"/>
        <v>2.0832999999999999</v>
      </c>
      <c r="AJ47" s="3">
        <f t="shared" si="49"/>
        <v>2.0832999999999999</v>
      </c>
      <c r="AK47" s="3">
        <f t="shared" si="49"/>
        <v>2.0832999999999999</v>
      </c>
      <c r="AL47" s="3">
        <f t="shared" si="49"/>
        <v>2.0832999999999999</v>
      </c>
      <c r="AM47" s="3">
        <f t="shared" si="49"/>
        <v>2.0832999999999999</v>
      </c>
      <c r="AN47" s="3">
        <f t="shared" si="49"/>
        <v>2.0832999999999999</v>
      </c>
      <c r="AO47" s="3">
        <f t="shared" si="49"/>
        <v>2.0832999999999999</v>
      </c>
      <c r="AP47" s="3">
        <f>AF46</f>
        <v>2.0832999999999999</v>
      </c>
      <c r="AQ47" s="3">
        <f>AP47</f>
        <v>2.0832999999999999</v>
      </c>
      <c r="AR47" s="3">
        <f t="shared" ref="AR47:AZ47" si="50">AQ47</f>
        <v>2.0832999999999999</v>
      </c>
      <c r="AS47" s="3">
        <f t="shared" si="50"/>
        <v>2.0832999999999999</v>
      </c>
      <c r="AT47" s="3">
        <f t="shared" si="50"/>
        <v>2.0832999999999999</v>
      </c>
      <c r="AU47" s="3">
        <f t="shared" si="50"/>
        <v>2.0832999999999999</v>
      </c>
      <c r="AV47" s="3">
        <f t="shared" si="50"/>
        <v>2.0832999999999999</v>
      </c>
      <c r="AW47" s="3">
        <f t="shared" si="50"/>
        <v>2.0832999999999999</v>
      </c>
      <c r="AX47" s="3">
        <f t="shared" si="50"/>
        <v>2.0832999999999999</v>
      </c>
      <c r="AY47" s="3">
        <f t="shared" si="50"/>
        <v>2.0832999999999999</v>
      </c>
      <c r="AZ47" s="3">
        <f t="shared" si="50"/>
        <v>2.0832999999999999</v>
      </c>
    </row>
    <row r="48" spans="1:52" x14ac:dyDescent="0.2">
      <c r="A48" t="s">
        <v>177</v>
      </c>
    </row>
    <row r="49" spans="1:52" x14ac:dyDescent="0.2">
      <c r="B49">
        <v>2010</v>
      </c>
      <c r="C49">
        <v>2011</v>
      </c>
      <c r="D49">
        <v>2012</v>
      </c>
      <c r="E49">
        <v>2013</v>
      </c>
      <c r="F49">
        <v>2014</v>
      </c>
      <c r="G49">
        <v>2015</v>
      </c>
      <c r="H49">
        <v>2016</v>
      </c>
      <c r="I49">
        <v>2017</v>
      </c>
      <c r="J49">
        <v>2018</v>
      </c>
      <c r="K49">
        <v>2019</v>
      </c>
      <c r="L49">
        <v>2020</v>
      </c>
      <c r="M49">
        <v>2021</v>
      </c>
      <c r="N49">
        <v>2022</v>
      </c>
      <c r="O49">
        <v>2023</v>
      </c>
      <c r="P49">
        <v>2024</v>
      </c>
      <c r="Q49">
        <v>2025</v>
      </c>
      <c r="R49">
        <v>2026</v>
      </c>
      <c r="S49">
        <v>2027</v>
      </c>
      <c r="T49">
        <v>2028</v>
      </c>
      <c r="U49">
        <v>2029</v>
      </c>
      <c r="V49">
        <v>2030</v>
      </c>
      <c r="W49">
        <v>2031</v>
      </c>
      <c r="X49">
        <v>2032</v>
      </c>
      <c r="Y49">
        <v>2033</v>
      </c>
      <c r="Z49">
        <v>2034</v>
      </c>
      <c r="AA49">
        <v>2035</v>
      </c>
      <c r="AB49">
        <v>2036</v>
      </c>
      <c r="AC49">
        <v>2037</v>
      </c>
      <c r="AD49">
        <v>2038</v>
      </c>
      <c r="AE49">
        <v>2039</v>
      </c>
      <c r="AF49">
        <v>2040</v>
      </c>
      <c r="AG49">
        <v>2041</v>
      </c>
      <c r="AH49">
        <v>2042</v>
      </c>
      <c r="AI49">
        <v>2043</v>
      </c>
      <c r="AJ49">
        <v>2044</v>
      </c>
      <c r="AK49">
        <v>2045</v>
      </c>
      <c r="AL49">
        <v>2046</v>
      </c>
      <c r="AM49">
        <v>2047</v>
      </c>
      <c r="AN49">
        <v>2048</v>
      </c>
      <c r="AO49">
        <v>2049</v>
      </c>
      <c r="AP49">
        <v>2050</v>
      </c>
      <c r="AQ49">
        <v>2051</v>
      </c>
      <c r="AR49">
        <v>2052</v>
      </c>
      <c r="AS49">
        <v>2053</v>
      </c>
      <c r="AT49">
        <v>2054</v>
      </c>
      <c r="AU49">
        <v>2055</v>
      </c>
      <c r="AV49">
        <v>2056</v>
      </c>
      <c r="AW49">
        <v>2057</v>
      </c>
      <c r="AX49">
        <v>2058</v>
      </c>
      <c r="AY49">
        <v>2059</v>
      </c>
      <c r="AZ49" t="s">
        <v>2</v>
      </c>
    </row>
    <row r="50" spans="1:52" x14ac:dyDescent="0.2">
      <c r="A50">
        <v>1</v>
      </c>
      <c r="B50">
        <v>2.38</v>
      </c>
      <c r="C50">
        <v>2.3639999999999999</v>
      </c>
      <c r="D50">
        <v>2.3479999999999999</v>
      </c>
      <c r="E50">
        <v>2.3319999999999999</v>
      </c>
      <c r="F50">
        <v>2.3159999999999998</v>
      </c>
      <c r="G50">
        <v>2.2999999999999998</v>
      </c>
      <c r="H50">
        <v>2.2839999999999998</v>
      </c>
      <c r="I50">
        <v>2.2679999999999998</v>
      </c>
      <c r="J50">
        <v>2.2519999999999998</v>
      </c>
      <c r="K50">
        <v>2.2360000000000002</v>
      </c>
      <c r="L50">
        <v>2.2200000000000002</v>
      </c>
      <c r="M50">
        <v>2.2200000000000002</v>
      </c>
      <c r="N50">
        <v>2.2200000000000002</v>
      </c>
      <c r="O50">
        <v>2.2200000000000002</v>
      </c>
      <c r="P50">
        <v>2.2200000000000002</v>
      </c>
      <c r="Q50">
        <v>2.2200000000000002</v>
      </c>
      <c r="R50">
        <v>2.2200000000000002</v>
      </c>
      <c r="S50">
        <v>2.2200000000000002</v>
      </c>
      <c r="T50">
        <v>2.2200000000000002</v>
      </c>
      <c r="U50">
        <v>2.2200000000000002</v>
      </c>
      <c r="V50">
        <v>2.2200000000000002</v>
      </c>
      <c r="W50">
        <v>2.2200000000000002</v>
      </c>
      <c r="X50">
        <v>2.2200000000000002</v>
      </c>
      <c r="Y50">
        <v>2.2200000000000002</v>
      </c>
      <c r="Z50">
        <v>2.2200000000000002</v>
      </c>
      <c r="AA50">
        <v>2.2200000000000002</v>
      </c>
      <c r="AB50">
        <v>2.2200000000000002</v>
      </c>
      <c r="AC50">
        <v>2.2200000000000002</v>
      </c>
      <c r="AD50">
        <v>2.2200000000000002</v>
      </c>
      <c r="AE50">
        <v>2.2200000000000002</v>
      </c>
      <c r="AF50">
        <v>2.2200000000000002</v>
      </c>
      <c r="AG50">
        <v>2.2200000000000002</v>
      </c>
      <c r="AH50">
        <v>2.2200000000000002</v>
      </c>
      <c r="AI50">
        <v>2.2200000000000002</v>
      </c>
      <c r="AJ50">
        <v>2.2200000000000002</v>
      </c>
      <c r="AK50">
        <v>2.2200000000000002</v>
      </c>
      <c r="AL50">
        <v>2.2200000000000002</v>
      </c>
      <c r="AM50">
        <v>2.2200000000000002</v>
      </c>
      <c r="AN50">
        <v>2.2200000000000002</v>
      </c>
      <c r="AO50">
        <v>2.2200000000000002</v>
      </c>
      <c r="AP50">
        <v>2.2200000000000002</v>
      </c>
      <c r="AQ50">
        <v>2.2200000000000002</v>
      </c>
      <c r="AR50">
        <v>2.2200000000000002</v>
      </c>
      <c r="AS50">
        <v>2.2200000000000002</v>
      </c>
      <c r="AT50">
        <v>2.2200000000000002</v>
      </c>
      <c r="AU50">
        <v>2.2200000000000002</v>
      </c>
      <c r="AV50">
        <v>2.2200000000000002</v>
      </c>
      <c r="AW50">
        <v>2.2200000000000002</v>
      </c>
      <c r="AX50">
        <v>2.2200000000000002</v>
      </c>
      <c r="AY50">
        <v>2.2200000000000002</v>
      </c>
      <c r="AZ50">
        <v>2.2200000000000002</v>
      </c>
    </row>
    <row r="51" spans="1:52" x14ac:dyDescent="0.2">
      <c r="B51" s="3">
        <f>B50</f>
        <v>2.38</v>
      </c>
      <c r="C51" s="3">
        <f>B51</f>
        <v>2.38</v>
      </c>
      <c r="D51" s="3">
        <f t="shared" ref="D51:L51" si="51">C51</f>
        <v>2.38</v>
      </c>
      <c r="E51" s="3">
        <f t="shared" si="51"/>
        <v>2.38</v>
      </c>
      <c r="F51" s="3">
        <f t="shared" si="51"/>
        <v>2.38</v>
      </c>
      <c r="G51" s="3">
        <f t="shared" si="51"/>
        <v>2.38</v>
      </c>
      <c r="H51" s="3">
        <f t="shared" si="51"/>
        <v>2.38</v>
      </c>
      <c r="I51" s="3">
        <f t="shared" si="51"/>
        <v>2.38</v>
      </c>
      <c r="J51" s="3">
        <f t="shared" si="51"/>
        <v>2.38</v>
      </c>
      <c r="K51" s="3">
        <f t="shared" si="51"/>
        <v>2.38</v>
      </c>
      <c r="L51" s="3">
        <f t="shared" si="51"/>
        <v>2.38</v>
      </c>
      <c r="M51" s="3">
        <f>C50</f>
        <v>2.3639999999999999</v>
      </c>
      <c r="N51" s="3">
        <f t="shared" ref="N51:AO51" si="52">D50</f>
        <v>2.3479999999999999</v>
      </c>
      <c r="O51" s="3">
        <f t="shared" si="52"/>
        <v>2.3319999999999999</v>
      </c>
      <c r="P51" s="3">
        <f t="shared" si="52"/>
        <v>2.3159999999999998</v>
      </c>
      <c r="Q51" s="3">
        <f t="shared" si="52"/>
        <v>2.2999999999999998</v>
      </c>
      <c r="R51" s="3">
        <f t="shared" si="52"/>
        <v>2.2839999999999998</v>
      </c>
      <c r="S51" s="3">
        <f t="shared" si="52"/>
        <v>2.2679999999999998</v>
      </c>
      <c r="T51" s="3">
        <f t="shared" si="52"/>
        <v>2.2519999999999998</v>
      </c>
      <c r="U51" s="3">
        <f t="shared" si="52"/>
        <v>2.2360000000000002</v>
      </c>
      <c r="V51" s="3">
        <f t="shared" si="52"/>
        <v>2.2200000000000002</v>
      </c>
      <c r="W51" s="3">
        <f t="shared" si="52"/>
        <v>2.2200000000000002</v>
      </c>
      <c r="X51" s="3">
        <f t="shared" si="52"/>
        <v>2.2200000000000002</v>
      </c>
      <c r="Y51" s="3">
        <f t="shared" si="52"/>
        <v>2.2200000000000002</v>
      </c>
      <c r="Z51" s="3">
        <f t="shared" si="52"/>
        <v>2.2200000000000002</v>
      </c>
      <c r="AA51" s="3">
        <f t="shared" si="52"/>
        <v>2.2200000000000002</v>
      </c>
      <c r="AB51" s="3">
        <f t="shared" si="52"/>
        <v>2.2200000000000002</v>
      </c>
      <c r="AC51" s="3">
        <f t="shared" si="52"/>
        <v>2.2200000000000002</v>
      </c>
      <c r="AD51" s="3">
        <f t="shared" si="52"/>
        <v>2.2200000000000002</v>
      </c>
      <c r="AE51" s="3">
        <f t="shared" si="52"/>
        <v>2.2200000000000002</v>
      </c>
      <c r="AF51" s="3">
        <f t="shared" si="52"/>
        <v>2.2200000000000002</v>
      </c>
      <c r="AG51" s="3">
        <f t="shared" si="52"/>
        <v>2.2200000000000002</v>
      </c>
      <c r="AH51" s="3">
        <f t="shared" si="52"/>
        <v>2.2200000000000002</v>
      </c>
      <c r="AI51" s="3">
        <f t="shared" si="52"/>
        <v>2.2200000000000002</v>
      </c>
      <c r="AJ51" s="3">
        <f t="shared" si="52"/>
        <v>2.2200000000000002</v>
      </c>
      <c r="AK51" s="3">
        <f t="shared" si="52"/>
        <v>2.2200000000000002</v>
      </c>
      <c r="AL51" s="3">
        <f t="shared" si="52"/>
        <v>2.2200000000000002</v>
      </c>
      <c r="AM51" s="3">
        <f t="shared" si="52"/>
        <v>2.2200000000000002</v>
      </c>
      <c r="AN51" s="3">
        <f t="shared" si="52"/>
        <v>2.2200000000000002</v>
      </c>
      <c r="AO51" s="3">
        <f t="shared" si="52"/>
        <v>2.2200000000000002</v>
      </c>
      <c r="AP51" s="3">
        <f>AF50</f>
        <v>2.2200000000000002</v>
      </c>
      <c r="AQ51" s="3">
        <f>AP51</f>
        <v>2.2200000000000002</v>
      </c>
      <c r="AR51" s="3">
        <f t="shared" ref="AR51:AZ51" si="53">AQ51</f>
        <v>2.2200000000000002</v>
      </c>
      <c r="AS51" s="3">
        <f t="shared" si="53"/>
        <v>2.2200000000000002</v>
      </c>
      <c r="AT51" s="3">
        <f>AS51</f>
        <v>2.2200000000000002</v>
      </c>
      <c r="AU51" s="3">
        <f>AT51</f>
        <v>2.2200000000000002</v>
      </c>
      <c r="AV51" s="3">
        <f t="shared" si="53"/>
        <v>2.2200000000000002</v>
      </c>
      <c r="AW51" s="3">
        <f t="shared" si="53"/>
        <v>2.2200000000000002</v>
      </c>
      <c r="AX51" s="3">
        <f t="shared" si="53"/>
        <v>2.2200000000000002</v>
      </c>
      <c r="AY51" s="3">
        <f t="shared" si="53"/>
        <v>2.2200000000000002</v>
      </c>
      <c r="AZ51" s="3">
        <f t="shared" si="53"/>
        <v>2.2200000000000002</v>
      </c>
    </row>
    <row r="52" spans="1:52" x14ac:dyDescent="0.2">
      <c r="A52" t="s">
        <v>178</v>
      </c>
    </row>
    <row r="53" spans="1:52" x14ac:dyDescent="0.2">
      <c r="B53">
        <v>2010</v>
      </c>
      <c r="C53">
        <v>2011</v>
      </c>
      <c r="D53">
        <v>2012</v>
      </c>
      <c r="E53">
        <v>2013</v>
      </c>
      <c r="F53">
        <v>2014</v>
      </c>
      <c r="G53">
        <v>2015</v>
      </c>
      <c r="H53">
        <v>2016</v>
      </c>
      <c r="I53">
        <v>2017</v>
      </c>
      <c r="J53">
        <v>2018</v>
      </c>
      <c r="K53">
        <v>2019</v>
      </c>
      <c r="L53">
        <v>2020</v>
      </c>
      <c r="M53">
        <v>2021</v>
      </c>
      <c r="N53">
        <v>2022</v>
      </c>
      <c r="O53">
        <v>2023</v>
      </c>
      <c r="P53">
        <v>2024</v>
      </c>
      <c r="Q53">
        <v>2025</v>
      </c>
      <c r="R53">
        <v>2026</v>
      </c>
      <c r="S53">
        <v>2027</v>
      </c>
      <c r="T53">
        <v>2028</v>
      </c>
      <c r="U53">
        <v>2029</v>
      </c>
      <c r="V53">
        <v>2030</v>
      </c>
      <c r="W53">
        <v>2031</v>
      </c>
      <c r="X53">
        <v>2032</v>
      </c>
      <c r="Y53">
        <v>2033</v>
      </c>
      <c r="Z53">
        <v>2034</v>
      </c>
      <c r="AA53">
        <v>2035</v>
      </c>
      <c r="AB53">
        <v>2036</v>
      </c>
      <c r="AC53">
        <v>2037</v>
      </c>
      <c r="AD53">
        <v>2038</v>
      </c>
      <c r="AE53">
        <v>2039</v>
      </c>
      <c r="AF53">
        <v>2040</v>
      </c>
      <c r="AG53">
        <v>2041</v>
      </c>
      <c r="AH53">
        <v>2042</v>
      </c>
      <c r="AI53">
        <v>2043</v>
      </c>
      <c r="AJ53">
        <v>2044</v>
      </c>
      <c r="AK53">
        <v>2045</v>
      </c>
      <c r="AL53">
        <v>2046</v>
      </c>
      <c r="AM53">
        <v>2047</v>
      </c>
      <c r="AN53">
        <v>2048</v>
      </c>
      <c r="AO53">
        <v>2049</v>
      </c>
      <c r="AP53">
        <v>2050</v>
      </c>
      <c r="AQ53">
        <v>2051</v>
      </c>
      <c r="AR53">
        <v>2052</v>
      </c>
      <c r="AS53">
        <v>2053</v>
      </c>
      <c r="AT53">
        <v>2054</v>
      </c>
      <c r="AU53">
        <v>2055</v>
      </c>
      <c r="AV53">
        <v>2056</v>
      </c>
      <c r="AW53">
        <v>2057</v>
      </c>
      <c r="AX53">
        <v>2058</v>
      </c>
      <c r="AY53">
        <v>2059</v>
      </c>
      <c r="AZ53" t="s">
        <v>2</v>
      </c>
    </row>
    <row r="54" spans="1:52" x14ac:dyDescent="0.2">
      <c r="A54">
        <v>1</v>
      </c>
      <c r="B54">
        <v>3.03</v>
      </c>
      <c r="C54">
        <v>3.0169999999999999</v>
      </c>
      <c r="D54">
        <v>3.004</v>
      </c>
      <c r="E54">
        <v>2.9910000000000001</v>
      </c>
      <c r="F54">
        <v>2.9780000000000002</v>
      </c>
      <c r="G54">
        <v>2.9649999999999999</v>
      </c>
      <c r="H54">
        <v>2.952</v>
      </c>
      <c r="I54">
        <v>2.9390000000000001</v>
      </c>
      <c r="J54">
        <v>2.9260000000000002</v>
      </c>
      <c r="K54">
        <v>2.9129999999999998</v>
      </c>
      <c r="L54">
        <v>2.9</v>
      </c>
      <c r="M54">
        <v>2.8879999999999999</v>
      </c>
      <c r="N54">
        <v>2.8759999999999999</v>
      </c>
      <c r="O54">
        <v>2.8639999999999999</v>
      </c>
      <c r="P54">
        <v>2.8519999999999999</v>
      </c>
      <c r="Q54">
        <v>2.84</v>
      </c>
      <c r="R54">
        <v>2.8279999999999998</v>
      </c>
      <c r="S54">
        <v>2.8159999999999998</v>
      </c>
      <c r="T54">
        <v>2.8039999999999998</v>
      </c>
      <c r="U54">
        <v>2.7919999999999998</v>
      </c>
      <c r="V54">
        <v>2.78</v>
      </c>
      <c r="W54">
        <v>2.78</v>
      </c>
      <c r="X54">
        <v>2.78</v>
      </c>
      <c r="Y54">
        <v>2.78</v>
      </c>
      <c r="Z54">
        <v>2.78</v>
      </c>
      <c r="AA54">
        <v>2.78</v>
      </c>
      <c r="AB54">
        <v>2.78</v>
      </c>
      <c r="AC54">
        <v>2.78</v>
      </c>
      <c r="AD54">
        <v>2.78</v>
      </c>
      <c r="AE54">
        <v>2.78</v>
      </c>
      <c r="AF54">
        <v>2.78</v>
      </c>
      <c r="AG54">
        <v>2.78</v>
      </c>
      <c r="AH54">
        <v>2.78</v>
      </c>
      <c r="AI54">
        <v>2.78</v>
      </c>
      <c r="AJ54">
        <v>2.78</v>
      </c>
      <c r="AK54">
        <v>2.78</v>
      </c>
      <c r="AL54">
        <v>2.78</v>
      </c>
      <c r="AM54">
        <v>2.78</v>
      </c>
      <c r="AN54">
        <v>2.78</v>
      </c>
      <c r="AO54">
        <v>2.78</v>
      </c>
      <c r="AP54">
        <v>2.78</v>
      </c>
      <c r="AQ54">
        <v>2.78</v>
      </c>
      <c r="AR54">
        <v>2.78</v>
      </c>
      <c r="AS54">
        <v>2.78</v>
      </c>
      <c r="AT54">
        <v>2.78</v>
      </c>
      <c r="AU54">
        <v>2.78</v>
      </c>
      <c r="AV54">
        <v>2.78</v>
      </c>
      <c r="AW54">
        <v>2.78</v>
      </c>
      <c r="AX54">
        <v>2.78</v>
      </c>
      <c r="AY54">
        <v>2.78</v>
      </c>
      <c r="AZ54">
        <v>2.78</v>
      </c>
    </row>
    <row r="55" spans="1:52" x14ac:dyDescent="0.2">
      <c r="B55" s="3">
        <f>B54</f>
        <v>3.03</v>
      </c>
      <c r="C55" s="3">
        <f>B55</f>
        <v>3.03</v>
      </c>
      <c r="D55" s="3">
        <f t="shared" ref="D55:L55" si="54">C55</f>
        <v>3.03</v>
      </c>
      <c r="E55" s="3">
        <f t="shared" si="54"/>
        <v>3.03</v>
      </c>
      <c r="F55" s="3">
        <f t="shared" si="54"/>
        <v>3.03</v>
      </c>
      <c r="G55" s="3">
        <f t="shared" si="54"/>
        <v>3.03</v>
      </c>
      <c r="H55" s="3">
        <f t="shared" si="54"/>
        <v>3.03</v>
      </c>
      <c r="I55" s="3">
        <f t="shared" si="54"/>
        <v>3.03</v>
      </c>
      <c r="J55" s="3">
        <f t="shared" si="54"/>
        <v>3.03</v>
      </c>
      <c r="K55" s="3">
        <f t="shared" si="54"/>
        <v>3.03</v>
      </c>
      <c r="L55" s="3">
        <f t="shared" si="54"/>
        <v>3.03</v>
      </c>
      <c r="M55" s="3">
        <f>C54</f>
        <v>3.0169999999999999</v>
      </c>
      <c r="N55" s="3">
        <f t="shared" ref="N55:AP55" si="55">D54</f>
        <v>3.004</v>
      </c>
      <c r="O55" s="3">
        <f t="shared" si="55"/>
        <v>2.9910000000000001</v>
      </c>
      <c r="P55" s="3">
        <f t="shared" si="55"/>
        <v>2.9780000000000002</v>
      </c>
      <c r="Q55" s="3">
        <f t="shared" si="55"/>
        <v>2.9649999999999999</v>
      </c>
      <c r="R55" s="3">
        <f t="shared" si="55"/>
        <v>2.952</v>
      </c>
      <c r="S55" s="3">
        <f t="shared" si="55"/>
        <v>2.9390000000000001</v>
      </c>
      <c r="T55" s="3">
        <f t="shared" si="55"/>
        <v>2.9260000000000002</v>
      </c>
      <c r="U55" s="3">
        <f t="shared" si="55"/>
        <v>2.9129999999999998</v>
      </c>
      <c r="V55" s="3">
        <f t="shared" si="55"/>
        <v>2.9</v>
      </c>
      <c r="W55" s="3">
        <f t="shared" si="55"/>
        <v>2.8879999999999999</v>
      </c>
      <c r="X55" s="3">
        <f t="shared" si="55"/>
        <v>2.8759999999999999</v>
      </c>
      <c r="Y55" s="3">
        <f t="shared" si="55"/>
        <v>2.8639999999999999</v>
      </c>
      <c r="Z55" s="3">
        <f t="shared" si="55"/>
        <v>2.8519999999999999</v>
      </c>
      <c r="AA55" s="3">
        <f t="shared" si="55"/>
        <v>2.84</v>
      </c>
      <c r="AB55" s="3">
        <f t="shared" si="55"/>
        <v>2.8279999999999998</v>
      </c>
      <c r="AC55" s="3">
        <f t="shared" si="55"/>
        <v>2.8159999999999998</v>
      </c>
      <c r="AD55" s="3">
        <f t="shared" si="55"/>
        <v>2.8039999999999998</v>
      </c>
      <c r="AE55" s="3">
        <f t="shared" si="55"/>
        <v>2.7919999999999998</v>
      </c>
      <c r="AF55" s="3">
        <f t="shared" si="55"/>
        <v>2.78</v>
      </c>
      <c r="AG55" s="3">
        <f t="shared" si="55"/>
        <v>2.78</v>
      </c>
      <c r="AH55" s="3">
        <f t="shared" si="55"/>
        <v>2.78</v>
      </c>
      <c r="AI55" s="3">
        <f t="shared" si="55"/>
        <v>2.78</v>
      </c>
      <c r="AJ55" s="3">
        <f t="shared" si="55"/>
        <v>2.78</v>
      </c>
      <c r="AK55" s="3">
        <f t="shared" si="55"/>
        <v>2.78</v>
      </c>
      <c r="AL55" s="3">
        <f t="shared" si="55"/>
        <v>2.78</v>
      </c>
      <c r="AM55" s="3">
        <f t="shared" si="55"/>
        <v>2.78</v>
      </c>
      <c r="AN55" s="3">
        <f t="shared" si="55"/>
        <v>2.78</v>
      </c>
      <c r="AO55" s="3">
        <f t="shared" si="55"/>
        <v>2.78</v>
      </c>
      <c r="AP55" s="3">
        <f t="shared" si="55"/>
        <v>2.78</v>
      </c>
      <c r="AQ55" s="3">
        <f>AP55</f>
        <v>2.78</v>
      </c>
      <c r="AR55" s="3">
        <f t="shared" ref="AR55:AZ55" si="56">AQ55</f>
        <v>2.78</v>
      </c>
      <c r="AS55" s="3">
        <f t="shared" si="56"/>
        <v>2.78</v>
      </c>
      <c r="AT55" s="3">
        <f t="shared" si="56"/>
        <v>2.78</v>
      </c>
      <c r="AU55" s="3">
        <f t="shared" si="56"/>
        <v>2.78</v>
      </c>
      <c r="AV55" s="3">
        <f t="shared" si="56"/>
        <v>2.78</v>
      </c>
      <c r="AW55" s="3">
        <f t="shared" si="56"/>
        <v>2.78</v>
      </c>
      <c r="AX55" s="3">
        <f t="shared" si="56"/>
        <v>2.78</v>
      </c>
      <c r="AY55" s="3">
        <f t="shared" si="56"/>
        <v>2.78</v>
      </c>
      <c r="AZ55" s="3">
        <f t="shared" si="56"/>
        <v>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6A58-B8E4-EC40-A080-5E9574A23272}">
  <dimension ref="A1:AZ66"/>
  <sheetViews>
    <sheetView topLeftCell="A38" workbookViewId="0">
      <selection activeCell="A40" sqref="A40:XFD40"/>
    </sheetView>
  </sheetViews>
  <sheetFormatPr baseColWidth="10" defaultRowHeight="16" x14ac:dyDescent="0.2"/>
  <cols>
    <col min="1" max="1" width="14.33203125" customWidth="1"/>
  </cols>
  <sheetData>
    <row r="1" spans="1:52" x14ac:dyDescent="0.2">
      <c r="A1" s="2" t="s">
        <v>179</v>
      </c>
    </row>
    <row r="3" spans="1:52" x14ac:dyDescent="0.2">
      <c r="A3" t="s">
        <v>18</v>
      </c>
    </row>
    <row r="4" spans="1:52" x14ac:dyDescent="0.2">
      <c r="A4" t="s">
        <v>19</v>
      </c>
    </row>
    <row r="5" spans="1:52" s="15" customFormat="1" x14ac:dyDescent="0.2">
      <c r="A5" s="1"/>
      <c r="B5">
        <v>2010</v>
      </c>
      <c r="C5">
        <v>2011</v>
      </c>
      <c r="D5">
        <v>2012</v>
      </c>
      <c r="E5">
        <v>2013</v>
      </c>
      <c r="F5">
        <v>2014</v>
      </c>
      <c r="G5">
        <v>2015</v>
      </c>
      <c r="H5">
        <v>2016</v>
      </c>
      <c r="I5">
        <v>2017</v>
      </c>
      <c r="J5">
        <v>2018</v>
      </c>
      <c r="K5">
        <v>2019</v>
      </c>
      <c r="L5">
        <v>2020</v>
      </c>
      <c r="M5">
        <v>2021</v>
      </c>
      <c r="N5">
        <v>2022</v>
      </c>
      <c r="O5">
        <v>2023</v>
      </c>
      <c r="P5">
        <v>2024</v>
      </c>
      <c r="Q5">
        <v>2025</v>
      </c>
      <c r="R5">
        <v>2026</v>
      </c>
      <c r="S5">
        <v>2027</v>
      </c>
      <c r="T5">
        <v>2028</v>
      </c>
      <c r="U5">
        <v>2029</v>
      </c>
      <c r="V5">
        <v>2030</v>
      </c>
      <c r="W5">
        <v>2031</v>
      </c>
      <c r="X5">
        <v>2032</v>
      </c>
      <c r="Y5">
        <v>2033</v>
      </c>
      <c r="Z5">
        <v>2034</v>
      </c>
      <c r="AA5">
        <v>2035</v>
      </c>
      <c r="AB5">
        <v>2036</v>
      </c>
      <c r="AC5">
        <v>2037</v>
      </c>
      <c r="AD5">
        <v>2038</v>
      </c>
      <c r="AE5">
        <v>2039</v>
      </c>
      <c r="AF5">
        <v>2040</v>
      </c>
      <c r="AG5">
        <v>2041</v>
      </c>
      <c r="AH5">
        <v>2042</v>
      </c>
      <c r="AI5">
        <v>2043</v>
      </c>
      <c r="AJ5">
        <v>2044</v>
      </c>
      <c r="AK5">
        <v>2045</v>
      </c>
      <c r="AL5">
        <v>2046</v>
      </c>
      <c r="AM5">
        <v>2047</v>
      </c>
      <c r="AN5">
        <v>2048</v>
      </c>
      <c r="AO5">
        <v>2049</v>
      </c>
      <c r="AP5">
        <v>2050</v>
      </c>
      <c r="AQ5">
        <v>2051</v>
      </c>
      <c r="AR5">
        <v>2052</v>
      </c>
      <c r="AS5">
        <v>2053</v>
      </c>
      <c r="AT5">
        <v>2054</v>
      </c>
      <c r="AU5">
        <v>2055</v>
      </c>
      <c r="AV5">
        <v>2056</v>
      </c>
      <c r="AW5">
        <v>2057</v>
      </c>
      <c r="AX5">
        <v>2058</v>
      </c>
      <c r="AY5">
        <v>2059</v>
      </c>
      <c r="AZ5" t="s">
        <v>2</v>
      </c>
    </row>
    <row r="6" spans="1:52" s="15" customFormat="1" x14ac:dyDescent="0.2">
      <c r="A6" s="1" t="s">
        <v>167</v>
      </c>
    </row>
    <row r="7" spans="1:52" x14ac:dyDescent="0.2">
      <c r="A7" t="s">
        <v>47</v>
      </c>
      <c r="B7">
        <v>9.8900000000000002E-2</v>
      </c>
      <c r="C7">
        <v>9.8900000000000002E-2</v>
      </c>
      <c r="D7">
        <v>9.6500000000000002E-2</v>
      </c>
      <c r="E7">
        <v>9.4E-2</v>
      </c>
      <c r="F7">
        <v>9.1499999999999998E-2</v>
      </c>
      <c r="G7">
        <v>8.8999999999999996E-2</v>
      </c>
      <c r="H7">
        <v>8.6599999999999996E-2</v>
      </c>
      <c r="I7">
        <v>8.4099999999999994E-2</v>
      </c>
      <c r="J7">
        <v>8.1600000000000006E-2</v>
      </c>
      <c r="K7">
        <v>7.9200000000000007E-2</v>
      </c>
      <c r="L7">
        <v>7.6700000000000004E-2</v>
      </c>
      <c r="M7">
        <v>7.4200000000000002E-2</v>
      </c>
      <c r="N7">
        <v>7.17E-2</v>
      </c>
      <c r="O7">
        <v>6.93E-2</v>
      </c>
      <c r="P7">
        <v>6.6799999999999998E-2</v>
      </c>
      <c r="Q7">
        <v>6.4299999999999996E-2</v>
      </c>
      <c r="R7">
        <v>6.1800000000000001E-2</v>
      </c>
      <c r="S7">
        <v>5.9400000000000001E-2</v>
      </c>
      <c r="T7">
        <v>5.6899999999999999E-2</v>
      </c>
      <c r="U7">
        <v>5.4399999999999997E-2</v>
      </c>
      <c r="V7">
        <v>5.1900000000000002E-2</v>
      </c>
      <c r="W7">
        <v>4.9500000000000002E-2</v>
      </c>
      <c r="X7">
        <v>4.7E-2</v>
      </c>
      <c r="Y7">
        <v>4.4499999999999998E-2</v>
      </c>
      <c r="Z7">
        <v>4.2000000000000003E-2</v>
      </c>
      <c r="AA7">
        <v>3.9600000000000003E-2</v>
      </c>
      <c r="AB7">
        <v>3.7100000000000001E-2</v>
      </c>
      <c r="AC7">
        <v>3.4599999999999999E-2</v>
      </c>
      <c r="AD7">
        <v>3.2199999999999999E-2</v>
      </c>
      <c r="AE7">
        <v>2.9700000000000001E-2</v>
      </c>
      <c r="AF7">
        <v>2.7199999999999998E-2</v>
      </c>
      <c r="AG7">
        <v>2.47E-2</v>
      </c>
      <c r="AH7">
        <v>2.23E-2</v>
      </c>
      <c r="AI7">
        <v>1.9800000000000002E-2</v>
      </c>
      <c r="AJ7">
        <v>1.7299999999999999E-2</v>
      </c>
      <c r="AK7">
        <v>1.4800000000000001E-2</v>
      </c>
      <c r="AL7">
        <v>1.24E-2</v>
      </c>
      <c r="AM7">
        <v>9.9000000000000008E-3</v>
      </c>
      <c r="AN7">
        <v>7.4000000000000003E-3</v>
      </c>
      <c r="AO7">
        <v>4.8999999999999998E-3</v>
      </c>
      <c r="AP7">
        <v>2.5000000000000001E-3</v>
      </c>
      <c r="AQ7">
        <v>2.5000000000000001E-3</v>
      </c>
      <c r="AR7">
        <v>2.5000000000000001E-3</v>
      </c>
      <c r="AS7">
        <v>2.5000000000000001E-3</v>
      </c>
      <c r="AT7">
        <v>2.5000000000000001E-3</v>
      </c>
      <c r="AU7">
        <v>2.5000000000000001E-3</v>
      </c>
      <c r="AV7">
        <v>2.5000000000000001E-3</v>
      </c>
      <c r="AW7">
        <v>2.5000000000000001E-3</v>
      </c>
      <c r="AX7">
        <v>2.5000000000000001E-3</v>
      </c>
      <c r="AY7">
        <v>2.5000000000000001E-3</v>
      </c>
      <c r="AZ7">
        <v>2.5000000000000001E-3</v>
      </c>
    </row>
    <row r="8" spans="1:52" x14ac:dyDescent="0.2">
      <c r="A8" t="s">
        <v>49</v>
      </c>
      <c r="B8">
        <v>1E-3</v>
      </c>
      <c r="C8">
        <v>1E-3</v>
      </c>
      <c r="D8">
        <v>1E-3</v>
      </c>
      <c r="E8">
        <v>1E-3</v>
      </c>
      <c r="F8">
        <v>1E-3</v>
      </c>
      <c r="G8">
        <v>1E-3</v>
      </c>
      <c r="H8">
        <v>1E-3</v>
      </c>
      <c r="I8">
        <v>1E-3</v>
      </c>
      <c r="J8">
        <v>1E-3</v>
      </c>
      <c r="K8">
        <v>1E-3</v>
      </c>
      <c r="L8">
        <v>1E-3</v>
      </c>
      <c r="M8">
        <v>1E-3</v>
      </c>
      <c r="N8">
        <v>1E-3</v>
      </c>
      <c r="O8">
        <v>1E-3</v>
      </c>
      <c r="P8">
        <v>1E-3</v>
      </c>
      <c r="Q8">
        <v>1E-3</v>
      </c>
      <c r="R8">
        <v>1E-3</v>
      </c>
      <c r="S8">
        <v>1E-3</v>
      </c>
      <c r="T8">
        <v>1E-3</v>
      </c>
      <c r="U8">
        <v>1E-3</v>
      </c>
      <c r="V8">
        <v>1E-3</v>
      </c>
      <c r="W8">
        <v>1E-3</v>
      </c>
      <c r="X8">
        <v>1E-3</v>
      </c>
      <c r="Y8">
        <v>1E-3</v>
      </c>
      <c r="Z8">
        <v>1E-3</v>
      </c>
      <c r="AA8">
        <v>1E-3</v>
      </c>
      <c r="AB8">
        <v>1E-3</v>
      </c>
      <c r="AC8">
        <v>1E-3</v>
      </c>
      <c r="AD8">
        <v>1E-3</v>
      </c>
      <c r="AE8">
        <v>1E-3</v>
      </c>
      <c r="AF8">
        <v>1E-3</v>
      </c>
      <c r="AG8">
        <v>1E-3</v>
      </c>
      <c r="AH8">
        <v>1E-3</v>
      </c>
      <c r="AI8">
        <v>1E-3</v>
      </c>
      <c r="AJ8">
        <v>1E-3</v>
      </c>
      <c r="AK8">
        <v>1E-3</v>
      </c>
      <c r="AL8">
        <v>1E-3</v>
      </c>
      <c r="AM8">
        <v>1E-3</v>
      </c>
      <c r="AN8">
        <v>1E-3</v>
      </c>
      <c r="AO8">
        <v>1E-3</v>
      </c>
      <c r="AP8">
        <v>0</v>
      </c>
      <c r="AQ8">
        <v>0</v>
      </c>
      <c r="AR8">
        <v>0</v>
      </c>
      <c r="AS8">
        <v>0</v>
      </c>
      <c r="AT8">
        <v>0</v>
      </c>
      <c r="AU8">
        <v>0</v>
      </c>
      <c r="AV8">
        <v>0</v>
      </c>
      <c r="AW8">
        <v>0</v>
      </c>
      <c r="AX8">
        <v>0</v>
      </c>
      <c r="AY8">
        <v>0</v>
      </c>
      <c r="AZ8">
        <v>0</v>
      </c>
    </row>
    <row r="9" spans="1:52" x14ac:dyDescent="0.2">
      <c r="A9" t="s">
        <v>51</v>
      </c>
      <c r="B9">
        <v>1.4809000000000001</v>
      </c>
      <c r="C9">
        <v>1.4438</v>
      </c>
      <c r="D9">
        <v>1.4068000000000001</v>
      </c>
      <c r="E9">
        <v>1.3696999999999999</v>
      </c>
      <c r="F9">
        <v>1.3327</v>
      </c>
      <c r="G9">
        <v>1.2957000000000001</v>
      </c>
      <c r="H9">
        <v>1.2585999999999999</v>
      </c>
      <c r="I9">
        <v>1.2216</v>
      </c>
      <c r="J9">
        <v>1.1845000000000001</v>
      </c>
      <c r="K9">
        <v>1.1475</v>
      </c>
      <c r="L9">
        <v>1.1104000000000001</v>
      </c>
      <c r="M9">
        <v>1.0733999999999999</v>
      </c>
      <c r="N9">
        <v>1.0363</v>
      </c>
      <c r="O9">
        <v>0.99929999999999997</v>
      </c>
      <c r="P9">
        <v>0.96220000000000006</v>
      </c>
      <c r="Q9">
        <v>0.92520000000000002</v>
      </c>
      <c r="R9">
        <v>0.8881</v>
      </c>
      <c r="S9">
        <v>0.85109999999999997</v>
      </c>
      <c r="T9">
        <v>0.81399999999999995</v>
      </c>
      <c r="U9">
        <v>0.77700000000000002</v>
      </c>
      <c r="V9">
        <v>0.7399</v>
      </c>
      <c r="W9">
        <v>0.70289999999999997</v>
      </c>
      <c r="X9">
        <v>0.66590000000000005</v>
      </c>
      <c r="Y9">
        <v>0.62880000000000003</v>
      </c>
      <c r="Z9">
        <v>0.59179999999999999</v>
      </c>
      <c r="AA9">
        <v>0.55469999999999997</v>
      </c>
      <c r="AB9">
        <v>0.51770000000000005</v>
      </c>
      <c r="AC9">
        <v>0.48060000000000003</v>
      </c>
      <c r="AD9">
        <v>0.44359999999999999</v>
      </c>
      <c r="AE9">
        <v>0.40649999999999997</v>
      </c>
      <c r="AF9">
        <v>0.3695</v>
      </c>
      <c r="AG9">
        <v>0.33239999999999997</v>
      </c>
      <c r="AH9">
        <v>0.2954</v>
      </c>
      <c r="AI9">
        <v>0.25829999999999997</v>
      </c>
      <c r="AJ9">
        <v>0.2213</v>
      </c>
      <c r="AK9">
        <v>0.1842</v>
      </c>
      <c r="AL9">
        <v>0.1472</v>
      </c>
      <c r="AM9">
        <v>0.1101</v>
      </c>
      <c r="AN9">
        <v>7.3099999999999998E-2</v>
      </c>
      <c r="AO9">
        <v>3.5999999999999997E-2</v>
      </c>
      <c r="AP9">
        <v>0</v>
      </c>
      <c r="AQ9">
        <v>0</v>
      </c>
      <c r="AR9">
        <v>0</v>
      </c>
      <c r="AS9">
        <v>0</v>
      </c>
      <c r="AT9">
        <v>0</v>
      </c>
      <c r="AU9">
        <v>0</v>
      </c>
      <c r="AV9">
        <v>0</v>
      </c>
      <c r="AW9">
        <v>0</v>
      </c>
      <c r="AX9">
        <v>0</v>
      </c>
      <c r="AY9">
        <v>0</v>
      </c>
      <c r="AZ9">
        <v>0</v>
      </c>
    </row>
    <row r="10" spans="1:52" s="15" customFormat="1" x14ac:dyDescent="0.2">
      <c r="B10" s="8">
        <f>B7/SUM($B$7:$B$9)</f>
        <v>6.2563259109311736E-2</v>
      </c>
    </row>
    <row r="11" spans="1:52" s="15" customFormat="1" x14ac:dyDescent="0.2">
      <c r="B11" s="8">
        <f t="shared" ref="B11:B12" si="0">B8/SUM($B$7:$B$9)</f>
        <v>6.3259109311740881E-4</v>
      </c>
    </row>
    <row r="12" spans="1:52" s="15" customFormat="1" x14ac:dyDescent="0.2">
      <c r="B12" s="8">
        <f t="shared" si="0"/>
        <v>0.93680414979757076</v>
      </c>
    </row>
    <row r="13" spans="1:52" s="15" customFormat="1" x14ac:dyDescent="0.2">
      <c r="A13" s="1" t="s">
        <v>181</v>
      </c>
      <c r="B13" s="18">
        <v>1.5980000000000001</v>
      </c>
      <c r="C13" s="18">
        <f>1.679</f>
        <v>1.679</v>
      </c>
      <c r="D13" s="18">
        <v>1.74</v>
      </c>
      <c r="E13" s="18">
        <v>1.7989999999999999</v>
      </c>
      <c r="F13" s="18">
        <v>1.8480000000000001</v>
      </c>
      <c r="G13" s="18">
        <v>1.917</v>
      </c>
      <c r="H13" s="18">
        <v>1.9690000000000001</v>
      </c>
      <c r="I13" s="18">
        <v>2.0019999999999998</v>
      </c>
      <c r="J13" s="18">
        <v>2.0179999999999998</v>
      </c>
      <c r="K13" s="18">
        <v>2.044</v>
      </c>
    </row>
    <row r="14" spans="1:52" s="15" customFormat="1" x14ac:dyDescent="0.2">
      <c r="A14" s="3" t="s">
        <v>47</v>
      </c>
      <c r="B14" s="3">
        <v>0</v>
      </c>
      <c r="C14" s="19">
        <f t="shared" ref="C14:K14" si="1">C$13*$B10</f>
        <v>0.1050437120445344</v>
      </c>
      <c r="D14" s="19">
        <f t="shared" si="1"/>
        <v>0.10886007085020243</v>
      </c>
      <c r="E14" s="19">
        <f t="shared" si="1"/>
        <v>0.11255130313765181</v>
      </c>
      <c r="F14" s="19">
        <f t="shared" si="1"/>
        <v>0.11561690283400809</v>
      </c>
      <c r="G14" s="19">
        <f t="shared" si="1"/>
        <v>0.1199337677125506</v>
      </c>
      <c r="H14" s="19">
        <f t="shared" si="1"/>
        <v>0.12318705718623481</v>
      </c>
      <c r="I14" s="19">
        <f t="shared" si="1"/>
        <v>0.12525164473684208</v>
      </c>
      <c r="J14" s="19">
        <f t="shared" si="1"/>
        <v>0.12625265688259107</v>
      </c>
      <c r="K14" s="19">
        <f t="shared" si="1"/>
        <v>0.1278793016194332</v>
      </c>
    </row>
    <row r="15" spans="1:52" s="15" customFormat="1" x14ac:dyDescent="0.2">
      <c r="A15" s="3" t="s">
        <v>49</v>
      </c>
      <c r="B15" s="3">
        <v>0</v>
      </c>
      <c r="C15" s="19">
        <f t="shared" ref="C15:K15" si="2">C$13*$B11</f>
        <v>1.0621204453441294E-3</v>
      </c>
      <c r="D15" s="19">
        <f t="shared" si="2"/>
        <v>1.1007085020242912E-3</v>
      </c>
      <c r="E15" s="19">
        <f t="shared" si="2"/>
        <v>1.1380313765182184E-3</v>
      </c>
      <c r="F15" s="19">
        <f t="shared" si="2"/>
        <v>1.1690283400809715E-3</v>
      </c>
      <c r="G15" s="19">
        <f t="shared" si="2"/>
        <v>1.2126771255060727E-3</v>
      </c>
      <c r="H15" s="19">
        <f t="shared" si="2"/>
        <v>1.2455718623481779E-3</v>
      </c>
      <c r="I15" s="19">
        <f t="shared" si="2"/>
        <v>1.2664473684210523E-3</v>
      </c>
      <c r="J15" s="19">
        <f t="shared" si="2"/>
        <v>1.2765688259109309E-3</v>
      </c>
      <c r="K15" s="19">
        <f t="shared" si="2"/>
        <v>1.2930161943319836E-3</v>
      </c>
    </row>
    <row r="16" spans="1:52" s="15" customFormat="1" x14ac:dyDescent="0.2">
      <c r="A16" s="3" t="s">
        <v>51</v>
      </c>
      <c r="B16" s="3">
        <v>0</v>
      </c>
      <c r="C16" s="19">
        <f t="shared" ref="C16:K16" si="3">C$13*$B12</f>
        <v>1.5728941675101213</v>
      </c>
      <c r="D16" s="19">
        <f t="shared" si="3"/>
        <v>1.6300392206477732</v>
      </c>
      <c r="E16" s="19">
        <f t="shared" si="3"/>
        <v>1.6853106654858296</v>
      </c>
      <c r="F16" s="19">
        <f t="shared" si="3"/>
        <v>1.7312140688259108</v>
      </c>
      <c r="G16" s="19">
        <f t="shared" si="3"/>
        <v>1.7958535551619432</v>
      </c>
      <c r="H16" s="19">
        <f t="shared" si="3"/>
        <v>1.844567370951417</v>
      </c>
      <c r="I16" s="19">
        <f t="shared" si="3"/>
        <v>1.8754819078947365</v>
      </c>
      <c r="J16" s="19">
        <f t="shared" si="3"/>
        <v>1.8904707742914977</v>
      </c>
      <c r="K16" s="19">
        <f t="shared" si="3"/>
        <v>1.9148276821862347</v>
      </c>
    </row>
    <row r="17" spans="1:52" s="15" customFormat="1" x14ac:dyDescent="0.2">
      <c r="C17" s="17"/>
      <c r="D17" s="17"/>
      <c r="E17" s="17"/>
      <c r="F17" s="17"/>
      <c r="G17" s="17"/>
      <c r="H17" s="17"/>
      <c r="I17" s="17"/>
      <c r="J17" s="17"/>
      <c r="K17" s="17"/>
    </row>
    <row r="18" spans="1:52" s="15" customFormat="1" x14ac:dyDescent="0.2">
      <c r="A18" s="1" t="s">
        <v>169</v>
      </c>
    </row>
    <row r="19" spans="1:52" x14ac:dyDescent="0.2">
      <c r="A19" t="s">
        <v>57</v>
      </c>
      <c r="B19">
        <v>0.39860000000000001</v>
      </c>
      <c r="C19">
        <v>0.38529999999999998</v>
      </c>
      <c r="D19">
        <v>0.372</v>
      </c>
      <c r="E19">
        <v>0.35870000000000002</v>
      </c>
      <c r="F19">
        <v>0.34539999999999998</v>
      </c>
      <c r="G19">
        <v>0.33210000000000001</v>
      </c>
      <c r="H19">
        <v>0.31879999999999997</v>
      </c>
      <c r="I19">
        <v>0.30559999999999998</v>
      </c>
      <c r="J19">
        <v>0.2923</v>
      </c>
      <c r="K19">
        <v>0.27900000000000003</v>
      </c>
      <c r="L19">
        <v>0.26569999999999999</v>
      </c>
      <c r="M19">
        <v>0.25240000000000001</v>
      </c>
      <c r="N19">
        <v>0.23910000000000001</v>
      </c>
      <c r="O19">
        <v>0.2258</v>
      </c>
      <c r="P19">
        <v>0.21260000000000001</v>
      </c>
      <c r="Q19">
        <v>0.1993</v>
      </c>
      <c r="R19">
        <v>0.186</v>
      </c>
      <c r="S19">
        <v>0.17269999999999999</v>
      </c>
      <c r="T19">
        <v>0.15939999999999999</v>
      </c>
      <c r="U19">
        <v>0.14610000000000001</v>
      </c>
      <c r="V19">
        <v>0.13289999999999999</v>
      </c>
      <c r="W19">
        <v>0.1196</v>
      </c>
      <c r="X19">
        <v>0.10630000000000001</v>
      </c>
      <c r="Y19">
        <v>9.2999999999999999E-2</v>
      </c>
      <c r="Z19">
        <v>7.9699999999999993E-2</v>
      </c>
      <c r="AA19">
        <v>6.6400000000000001E-2</v>
      </c>
      <c r="AB19">
        <v>5.3100000000000001E-2</v>
      </c>
      <c r="AC19">
        <v>3.9899999999999998E-2</v>
      </c>
      <c r="AD19">
        <v>2.6599999999999999E-2</v>
      </c>
      <c r="AE19">
        <v>1.3299999999999999E-2</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row>
    <row r="20" spans="1:52" x14ac:dyDescent="0.2">
      <c r="A20" t="s">
        <v>58</v>
      </c>
      <c r="B20">
        <v>1.06E-2</v>
      </c>
      <c r="C20">
        <v>0.01</v>
      </c>
      <c r="D20">
        <v>9.4999999999999998E-3</v>
      </c>
      <c r="E20">
        <v>8.9999999999999993E-3</v>
      </c>
      <c r="F20">
        <v>8.5000000000000006E-3</v>
      </c>
      <c r="G20">
        <v>7.9000000000000008E-3</v>
      </c>
      <c r="H20">
        <v>7.4000000000000003E-3</v>
      </c>
      <c r="I20">
        <v>6.8999999999999999E-3</v>
      </c>
      <c r="J20">
        <v>6.3E-3</v>
      </c>
      <c r="K20">
        <v>5.7999999999999996E-3</v>
      </c>
      <c r="L20">
        <v>5.3E-3</v>
      </c>
      <c r="M20">
        <v>4.7999999999999996E-3</v>
      </c>
      <c r="N20">
        <v>4.1999999999999997E-3</v>
      </c>
      <c r="O20">
        <v>3.7000000000000002E-3</v>
      </c>
      <c r="P20">
        <v>3.2000000000000002E-3</v>
      </c>
      <c r="Q20">
        <v>2.5999999999999999E-3</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row>
    <row r="21" spans="1:52" s="15" customFormat="1" x14ac:dyDescent="0.2"/>
    <row r="22" spans="1:52" s="15" customFormat="1" x14ac:dyDescent="0.2">
      <c r="A22" s="1" t="s">
        <v>168</v>
      </c>
    </row>
    <row r="23" spans="1:52" x14ac:dyDescent="0.2">
      <c r="A23" t="s">
        <v>71</v>
      </c>
      <c r="B23">
        <v>0.69969999999999999</v>
      </c>
      <c r="C23">
        <v>0.6764</v>
      </c>
      <c r="D23">
        <v>0.65300000000000002</v>
      </c>
      <c r="E23">
        <v>0.62970000000000004</v>
      </c>
      <c r="F23">
        <v>0.60640000000000005</v>
      </c>
      <c r="G23">
        <v>0.58309999999999995</v>
      </c>
      <c r="H23">
        <v>0.55969999999999998</v>
      </c>
      <c r="I23">
        <v>0.53639999999999999</v>
      </c>
      <c r="J23">
        <v>0.5131</v>
      </c>
      <c r="K23">
        <v>0.48980000000000001</v>
      </c>
      <c r="L23">
        <v>0.46650000000000003</v>
      </c>
      <c r="M23">
        <v>0.44309999999999999</v>
      </c>
      <c r="N23">
        <v>0.41980000000000001</v>
      </c>
      <c r="O23">
        <v>0.39650000000000002</v>
      </c>
      <c r="P23">
        <v>0.37319999999999998</v>
      </c>
      <c r="Q23">
        <v>0.3498</v>
      </c>
      <c r="R23">
        <v>0.32650000000000001</v>
      </c>
      <c r="S23">
        <v>0.30320000000000003</v>
      </c>
      <c r="T23">
        <v>0.27989999999999998</v>
      </c>
      <c r="U23">
        <v>0.25650000000000001</v>
      </c>
      <c r="V23">
        <v>0.23319999999999999</v>
      </c>
      <c r="W23">
        <v>0.2099</v>
      </c>
      <c r="X23">
        <v>0.18659999999999999</v>
      </c>
      <c r="Y23">
        <v>0.1633</v>
      </c>
      <c r="Z23">
        <v>0.1399</v>
      </c>
      <c r="AA23">
        <v>0.1166</v>
      </c>
      <c r="AB23">
        <v>9.3299999999999994E-2</v>
      </c>
      <c r="AC23">
        <v>7.0000000000000007E-2</v>
      </c>
      <c r="AD23">
        <v>4.6600000000000003E-2</v>
      </c>
      <c r="AE23">
        <v>2.3300000000000001E-2</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row>
    <row r="24" spans="1:52" x14ac:dyDescent="0.2">
      <c r="A24" t="s">
        <v>72</v>
      </c>
      <c r="B24">
        <v>9.4600000000000004E-2</v>
      </c>
      <c r="C24">
        <v>9.06E-2</v>
      </c>
      <c r="D24">
        <v>8.6699999999999999E-2</v>
      </c>
      <c r="E24">
        <v>8.2799999999999999E-2</v>
      </c>
      <c r="F24">
        <v>7.8799999999999995E-2</v>
      </c>
      <c r="G24">
        <v>7.4899999999999994E-2</v>
      </c>
      <c r="H24">
        <v>7.0900000000000005E-2</v>
      </c>
      <c r="I24">
        <v>6.7000000000000004E-2</v>
      </c>
      <c r="J24">
        <v>6.3100000000000003E-2</v>
      </c>
      <c r="K24">
        <v>5.91E-2</v>
      </c>
      <c r="L24">
        <v>5.5199999999999999E-2</v>
      </c>
      <c r="M24">
        <v>5.1200000000000002E-2</v>
      </c>
      <c r="N24">
        <v>4.7300000000000002E-2</v>
      </c>
      <c r="O24">
        <v>4.3400000000000001E-2</v>
      </c>
      <c r="P24">
        <v>3.9399999999999998E-2</v>
      </c>
      <c r="Q24">
        <v>3.5499999999999997E-2</v>
      </c>
      <c r="R24">
        <v>3.15E-2</v>
      </c>
      <c r="S24">
        <v>2.76E-2</v>
      </c>
      <c r="T24">
        <v>2.3599999999999999E-2</v>
      </c>
      <c r="U24">
        <v>1.9699999999999999E-2</v>
      </c>
      <c r="V24">
        <v>1.5800000000000002E-2</v>
      </c>
      <c r="W24">
        <v>1.18E-2</v>
      </c>
      <c r="X24">
        <v>7.9000000000000008E-3</v>
      </c>
      <c r="Y24">
        <v>3.8999999999999998E-3</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row>
    <row r="25" spans="1:52" x14ac:dyDescent="0.2">
      <c r="A25" t="s">
        <v>74</v>
      </c>
      <c r="B25">
        <v>0.40129999999999999</v>
      </c>
      <c r="C25">
        <v>0.38800000000000001</v>
      </c>
      <c r="D25">
        <v>0.37459999999999999</v>
      </c>
      <c r="E25">
        <v>0.36120000000000002</v>
      </c>
      <c r="F25">
        <v>0.3478</v>
      </c>
      <c r="G25">
        <v>0.33450000000000002</v>
      </c>
      <c r="H25">
        <v>0.3211</v>
      </c>
      <c r="I25">
        <v>0.30769999999999997</v>
      </c>
      <c r="J25">
        <v>0.29430000000000001</v>
      </c>
      <c r="K25">
        <v>0.28089999999999998</v>
      </c>
      <c r="L25">
        <v>0.2676</v>
      </c>
      <c r="M25">
        <v>0.25419999999999998</v>
      </c>
      <c r="N25">
        <v>0.24079999999999999</v>
      </c>
      <c r="O25">
        <v>0.22739999999999999</v>
      </c>
      <c r="P25">
        <v>0.21410000000000001</v>
      </c>
      <c r="Q25">
        <v>0.20069999999999999</v>
      </c>
      <c r="R25">
        <v>0.18729999999999999</v>
      </c>
      <c r="S25">
        <v>0.1739</v>
      </c>
      <c r="T25">
        <v>0.1605</v>
      </c>
      <c r="U25">
        <v>0.1472</v>
      </c>
      <c r="V25">
        <v>0.1338</v>
      </c>
      <c r="W25">
        <v>0.12039999999999999</v>
      </c>
      <c r="X25">
        <v>0.107</v>
      </c>
      <c r="Y25">
        <v>9.3600000000000003E-2</v>
      </c>
      <c r="Z25">
        <v>8.0299999999999996E-2</v>
      </c>
      <c r="AA25">
        <v>6.6900000000000001E-2</v>
      </c>
      <c r="AB25">
        <v>5.3499999999999999E-2</v>
      </c>
      <c r="AC25">
        <v>4.0099999999999997E-2</v>
      </c>
      <c r="AD25">
        <v>2.6800000000000001E-2</v>
      </c>
      <c r="AE25">
        <v>1.34E-2</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row>
    <row r="26" spans="1:52" x14ac:dyDescent="0.2">
      <c r="A26" t="s">
        <v>75</v>
      </c>
      <c r="B26">
        <v>9.4600000000000004E-2</v>
      </c>
      <c r="C26">
        <v>9.06E-2</v>
      </c>
      <c r="D26">
        <v>8.6699999999999999E-2</v>
      </c>
      <c r="E26">
        <v>8.2799999999999999E-2</v>
      </c>
      <c r="F26">
        <v>7.8799999999999995E-2</v>
      </c>
      <c r="G26">
        <v>7.4899999999999994E-2</v>
      </c>
      <c r="H26">
        <v>7.0900000000000005E-2</v>
      </c>
      <c r="I26">
        <v>6.7000000000000004E-2</v>
      </c>
      <c r="J26">
        <v>6.3100000000000003E-2</v>
      </c>
      <c r="K26">
        <v>5.91E-2</v>
      </c>
      <c r="L26">
        <v>5.5199999999999999E-2</v>
      </c>
      <c r="M26">
        <v>5.1200000000000002E-2</v>
      </c>
      <c r="N26">
        <v>4.7300000000000002E-2</v>
      </c>
      <c r="O26">
        <v>4.3400000000000001E-2</v>
      </c>
      <c r="P26">
        <v>3.9399999999999998E-2</v>
      </c>
      <c r="Q26">
        <v>3.5499999999999997E-2</v>
      </c>
      <c r="R26">
        <v>3.15E-2</v>
      </c>
      <c r="S26">
        <v>2.76E-2</v>
      </c>
      <c r="T26">
        <v>2.3599999999999999E-2</v>
      </c>
      <c r="U26">
        <v>1.9699999999999999E-2</v>
      </c>
      <c r="V26">
        <v>1.5800000000000002E-2</v>
      </c>
      <c r="W26">
        <v>1.18E-2</v>
      </c>
      <c r="X26">
        <v>7.9000000000000008E-3</v>
      </c>
      <c r="Y26">
        <v>3.8999999999999998E-3</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row>
    <row r="28" spans="1:52" s="15" customFormat="1" x14ac:dyDescent="0.2"/>
    <row r="29" spans="1:52" x14ac:dyDescent="0.2">
      <c r="A29" t="s">
        <v>32</v>
      </c>
    </row>
    <row r="30" spans="1:52" x14ac:dyDescent="0.2">
      <c r="A30" t="s">
        <v>19</v>
      </c>
    </row>
    <row r="31" spans="1:52" x14ac:dyDescent="0.2">
      <c r="B31" s="15">
        <v>2010</v>
      </c>
      <c r="C31" s="15">
        <v>2011</v>
      </c>
      <c r="D31" s="15">
        <v>2012</v>
      </c>
      <c r="E31" s="15">
        <v>2013</v>
      </c>
      <c r="F31" s="15">
        <v>2014</v>
      </c>
      <c r="G31" s="15">
        <v>2015</v>
      </c>
      <c r="H31" s="15">
        <v>2016</v>
      </c>
      <c r="I31" s="15">
        <v>2017</v>
      </c>
      <c r="J31" s="15">
        <v>2018</v>
      </c>
      <c r="K31" s="15">
        <v>2019</v>
      </c>
      <c r="L31" s="15">
        <v>2020</v>
      </c>
      <c r="M31" s="15">
        <v>2021</v>
      </c>
      <c r="N31" s="15">
        <v>2022</v>
      </c>
      <c r="O31" s="15">
        <v>2023</v>
      </c>
      <c r="P31" s="15">
        <v>2024</v>
      </c>
      <c r="Q31" s="15">
        <v>2025</v>
      </c>
      <c r="R31" s="15">
        <v>2026</v>
      </c>
      <c r="S31" s="15">
        <v>2027</v>
      </c>
      <c r="T31" s="15">
        <v>2028</v>
      </c>
      <c r="U31" s="15">
        <v>2029</v>
      </c>
      <c r="V31" s="15">
        <v>2030</v>
      </c>
      <c r="W31" s="15">
        <v>2031</v>
      </c>
      <c r="X31" s="15">
        <v>2032</v>
      </c>
      <c r="Y31" s="15">
        <v>2033</v>
      </c>
      <c r="Z31" s="15">
        <v>2034</v>
      </c>
      <c r="AA31" s="15">
        <v>2035</v>
      </c>
      <c r="AB31" s="15">
        <v>2036</v>
      </c>
      <c r="AC31" s="15">
        <v>2037</v>
      </c>
      <c r="AD31" s="15">
        <v>2038</v>
      </c>
      <c r="AE31" s="15">
        <v>2039</v>
      </c>
      <c r="AF31" s="15">
        <v>2040</v>
      </c>
      <c r="AG31" s="15">
        <v>2041</v>
      </c>
      <c r="AH31" s="15">
        <v>2042</v>
      </c>
      <c r="AI31" s="15">
        <v>2043</v>
      </c>
      <c r="AJ31" s="15">
        <v>2044</v>
      </c>
      <c r="AK31" s="15">
        <v>2045</v>
      </c>
      <c r="AL31" s="15">
        <v>2046</v>
      </c>
      <c r="AM31" s="15">
        <v>2047</v>
      </c>
      <c r="AN31" s="15">
        <v>2048</v>
      </c>
      <c r="AO31" s="15">
        <v>2049</v>
      </c>
      <c r="AP31" s="15">
        <v>2050</v>
      </c>
      <c r="AQ31" s="15">
        <v>2051</v>
      </c>
      <c r="AR31" s="15">
        <v>2052</v>
      </c>
      <c r="AS31" s="15">
        <v>2053</v>
      </c>
      <c r="AT31" s="15">
        <v>2054</v>
      </c>
      <c r="AU31" s="15">
        <v>2055</v>
      </c>
      <c r="AV31" s="15">
        <v>2056</v>
      </c>
      <c r="AW31" s="15">
        <v>2057</v>
      </c>
      <c r="AX31" s="15">
        <v>2058</v>
      </c>
      <c r="AY31" s="15">
        <v>2059</v>
      </c>
      <c r="AZ31" s="15" t="s">
        <v>2</v>
      </c>
    </row>
    <row r="32" spans="1:52" x14ac:dyDescent="0.2">
      <c r="A32" s="1" t="s">
        <v>167</v>
      </c>
    </row>
    <row r="33" spans="1:52" x14ac:dyDescent="0.2">
      <c r="A33" t="s">
        <v>47</v>
      </c>
      <c r="B33">
        <v>0.1</v>
      </c>
      <c r="C33">
        <v>0.1</v>
      </c>
      <c r="D33">
        <v>0.1</v>
      </c>
      <c r="E33">
        <v>0.1</v>
      </c>
      <c r="F33">
        <v>0.1</v>
      </c>
      <c r="G33">
        <v>0.1</v>
      </c>
      <c r="H33">
        <v>0.1</v>
      </c>
      <c r="I33">
        <v>0.1</v>
      </c>
      <c r="J33">
        <v>0.1</v>
      </c>
      <c r="K33">
        <v>0.1</v>
      </c>
      <c r="L33">
        <v>0.1</v>
      </c>
      <c r="M33">
        <v>0.1</v>
      </c>
      <c r="N33">
        <v>0.1</v>
      </c>
      <c r="O33">
        <v>0.1</v>
      </c>
      <c r="P33">
        <v>0.1</v>
      </c>
      <c r="Q33">
        <v>0.1</v>
      </c>
      <c r="R33">
        <v>0.1</v>
      </c>
      <c r="S33">
        <v>0.1</v>
      </c>
      <c r="T33">
        <v>0.1</v>
      </c>
      <c r="U33">
        <v>0.1</v>
      </c>
      <c r="V33">
        <v>0.1</v>
      </c>
      <c r="W33">
        <v>0.1</v>
      </c>
      <c r="X33">
        <v>0.1</v>
      </c>
      <c r="Y33">
        <v>0.1</v>
      </c>
      <c r="Z33">
        <v>0.1</v>
      </c>
      <c r="AA33">
        <v>0.1</v>
      </c>
      <c r="AB33">
        <v>0.1</v>
      </c>
      <c r="AC33">
        <v>0.1</v>
      </c>
      <c r="AD33">
        <v>0.1</v>
      </c>
      <c r="AE33">
        <v>0.1</v>
      </c>
      <c r="AF33">
        <v>0.1</v>
      </c>
      <c r="AG33">
        <v>0.1</v>
      </c>
      <c r="AH33">
        <v>0.1</v>
      </c>
      <c r="AI33">
        <v>0.1</v>
      </c>
      <c r="AJ33">
        <v>0.1</v>
      </c>
      <c r="AK33">
        <v>0.1</v>
      </c>
      <c r="AL33">
        <v>0.1</v>
      </c>
      <c r="AM33">
        <v>0.1</v>
      </c>
      <c r="AN33">
        <v>0.1</v>
      </c>
      <c r="AO33">
        <v>0.1</v>
      </c>
      <c r="AP33">
        <v>0.1</v>
      </c>
      <c r="AQ33">
        <v>0.1</v>
      </c>
      <c r="AR33">
        <v>0.1</v>
      </c>
      <c r="AS33">
        <v>0.1</v>
      </c>
      <c r="AT33">
        <v>0.1</v>
      </c>
      <c r="AU33">
        <v>0.1</v>
      </c>
      <c r="AV33">
        <v>0.1</v>
      </c>
      <c r="AW33">
        <v>0.1</v>
      </c>
      <c r="AX33">
        <v>0.1</v>
      </c>
      <c r="AY33">
        <v>0.1</v>
      </c>
      <c r="AZ33">
        <v>0.1</v>
      </c>
    </row>
    <row r="34" spans="1:52" s="15" customFormat="1" x14ac:dyDescent="0.2">
      <c r="B34" s="3">
        <f>B33</f>
        <v>0.1</v>
      </c>
      <c r="C34" s="3">
        <v>99999</v>
      </c>
      <c r="D34" s="3">
        <v>99999</v>
      </c>
      <c r="E34" s="3">
        <v>99999</v>
      </c>
      <c r="F34" s="3">
        <v>99999</v>
      </c>
      <c r="G34" s="3">
        <v>99999</v>
      </c>
      <c r="H34" s="3">
        <v>99999</v>
      </c>
      <c r="I34" s="3">
        <v>99999</v>
      </c>
      <c r="J34" s="3">
        <v>99999</v>
      </c>
      <c r="K34" s="3">
        <v>99999</v>
      </c>
      <c r="L34" s="3">
        <f>L33</f>
        <v>0.1</v>
      </c>
      <c r="M34" s="3">
        <f t="shared" ref="M34:AZ34" si="4">M33</f>
        <v>0.1</v>
      </c>
      <c r="N34" s="3">
        <f t="shared" si="4"/>
        <v>0.1</v>
      </c>
      <c r="O34" s="3">
        <f t="shared" si="4"/>
        <v>0.1</v>
      </c>
      <c r="P34" s="3">
        <f t="shared" si="4"/>
        <v>0.1</v>
      </c>
      <c r="Q34" s="3">
        <f t="shared" si="4"/>
        <v>0.1</v>
      </c>
      <c r="R34" s="3">
        <f t="shared" si="4"/>
        <v>0.1</v>
      </c>
      <c r="S34" s="3">
        <f t="shared" si="4"/>
        <v>0.1</v>
      </c>
      <c r="T34" s="3">
        <f t="shared" si="4"/>
        <v>0.1</v>
      </c>
      <c r="U34" s="3">
        <f t="shared" si="4"/>
        <v>0.1</v>
      </c>
      <c r="V34" s="3">
        <f t="shared" si="4"/>
        <v>0.1</v>
      </c>
      <c r="W34" s="3">
        <f t="shared" si="4"/>
        <v>0.1</v>
      </c>
      <c r="X34" s="3">
        <f t="shared" si="4"/>
        <v>0.1</v>
      </c>
      <c r="Y34" s="3">
        <f t="shared" si="4"/>
        <v>0.1</v>
      </c>
      <c r="Z34" s="3">
        <f t="shared" si="4"/>
        <v>0.1</v>
      </c>
      <c r="AA34" s="3">
        <f t="shared" si="4"/>
        <v>0.1</v>
      </c>
      <c r="AB34" s="3">
        <f t="shared" si="4"/>
        <v>0.1</v>
      </c>
      <c r="AC34" s="3">
        <f t="shared" si="4"/>
        <v>0.1</v>
      </c>
      <c r="AD34" s="3">
        <f t="shared" si="4"/>
        <v>0.1</v>
      </c>
      <c r="AE34" s="3">
        <f t="shared" si="4"/>
        <v>0.1</v>
      </c>
      <c r="AF34" s="3">
        <f t="shared" si="4"/>
        <v>0.1</v>
      </c>
      <c r="AG34" s="3">
        <f t="shared" si="4"/>
        <v>0.1</v>
      </c>
      <c r="AH34" s="3">
        <f t="shared" si="4"/>
        <v>0.1</v>
      </c>
      <c r="AI34" s="3">
        <f t="shared" si="4"/>
        <v>0.1</v>
      </c>
      <c r="AJ34" s="3">
        <f t="shared" si="4"/>
        <v>0.1</v>
      </c>
      <c r="AK34" s="3">
        <f t="shared" si="4"/>
        <v>0.1</v>
      </c>
      <c r="AL34" s="3">
        <f t="shared" si="4"/>
        <v>0.1</v>
      </c>
      <c r="AM34" s="3">
        <f t="shared" si="4"/>
        <v>0.1</v>
      </c>
      <c r="AN34" s="3">
        <f t="shared" si="4"/>
        <v>0.1</v>
      </c>
      <c r="AO34" s="3">
        <f t="shared" si="4"/>
        <v>0.1</v>
      </c>
      <c r="AP34" s="3">
        <f t="shared" si="4"/>
        <v>0.1</v>
      </c>
      <c r="AQ34" s="3">
        <f t="shared" si="4"/>
        <v>0.1</v>
      </c>
      <c r="AR34" s="3">
        <f t="shared" si="4"/>
        <v>0.1</v>
      </c>
      <c r="AS34" s="3">
        <f t="shared" si="4"/>
        <v>0.1</v>
      </c>
      <c r="AT34" s="3">
        <f t="shared" si="4"/>
        <v>0.1</v>
      </c>
      <c r="AU34" s="3">
        <f t="shared" si="4"/>
        <v>0.1</v>
      </c>
      <c r="AV34" s="3">
        <f t="shared" si="4"/>
        <v>0.1</v>
      </c>
      <c r="AW34" s="3">
        <f t="shared" si="4"/>
        <v>0.1</v>
      </c>
      <c r="AX34" s="3">
        <f t="shared" si="4"/>
        <v>0.1</v>
      </c>
      <c r="AY34" s="3">
        <f t="shared" si="4"/>
        <v>0.1</v>
      </c>
      <c r="AZ34" s="3">
        <f t="shared" si="4"/>
        <v>0.1</v>
      </c>
    </row>
    <row r="35" spans="1:52" x14ac:dyDescent="0.2">
      <c r="A35" t="s">
        <v>49</v>
      </c>
      <c r="B35">
        <v>0.05</v>
      </c>
      <c r="C35">
        <v>0.05</v>
      </c>
      <c r="D35">
        <v>0.05</v>
      </c>
      <c r="E35">
        <v>0.05</v>
      </c>
      <c r="F35">
        <v>0.05</v>
      </c>
      <c r="G35">
        <v>0.05</v>
      </c>
      <c r="H35">
        <v>0.05</v>
      </c>
      <c r="I35">
        <v>0.05</v>
      </c>
      <c r="J35">
        <v>0.05</v>
      </c>
      <c r="K35">
        <v>0.05</v>
      </c>
      <c r="L35">
        <v>0.05</v>
      </c>
      <c r="M35">
        <v>0.05</v>
      </c>
      <c r="N35">
        <v>0.05</v>
      </c>
      <c r="O35">
        <v>0.05</v>
      </c>
      <c r="P35">
        <v>0.05</v>
      </c>
      <c r="Q35">
        <v>0.05</v>
      </c>
      <c r="R35">
        <v>0.05</v>
      </c>
      <c r="S35">
        <v>0.05</v>
      </c>
      <c r="T35">
        <v>0.05</v>
      </c>
      <c r="U35">
        <v>0.05</v>
      </c>
      <c r="V35">
        <v>0.05</v>
      </c>
      <c r="W35">
        <v>0.05</v>
      </c>
      <c r="X35">
        <v>0.05</v>
      </c>
      <c r="Y35">
        <v>0.05</v>
      </c>
      <c r="Z35">
        <v>0.05</v>
      </c>
      <c r="AA35">
        <v>0.05</v>
      </c>
      <c r="AB35">
        <v>0.05</v>
      </c>
      <c r="AC35">
        <v>0.05</v>
      </c>
      <c r="AD35">
        <v>0.05</v>
      </c>
      <c r="AE35">
        <v>0.05</v>
      </c>
      <c r="AF35">
        <v>0.05</v>
      </c>
      <c r="AG35">
        <v>0.05</v>
      </c>
      <c r="AH35">
        <v>0.05</v>
      </c>
      <c r="AI35">
        <v>0.05</v>
      </c>
      <c r="AJ35">
        <v>0.05</v>
      </c>
      <c r="AK35">
        <v>0.05</v>
      </c>
      <c r="AL35">
        <v>0.05</v>
      </c>
      <c r="AM35">
        <v>0.05</v>
      </c>
      <c r="AN35">
        <v>0.05</v>
      </c>
      <c r="AO35">
        <v>0.05</v>
      </c>
      <c r="AP35">
        <v>0.05</v>
      </c>
      <c r="AQ35">
        <v>0.05</v>
      </c>
      <c r="AR35">
        <v>0.05</v>
      </c>
      <c r="AS35">
        <v>0.05</v>
      </c>
      <c r="AT35">
        <v>0.05</v>
      </c>
      <c r="AU35">
        <v>0.05</v>
      </c>
      <c r="AV35">
        <v>0.05</v>
      </c>
      <c r="AW35">
        <v>0.05</v>
      </c>
      <c r="AX35">
        <v>0.05</v>
      </c>
      <c r="AY35">
        <v>0.05</v>
      </c>
      <c r="AZ35">
        <v>0.05</v>
      </c>
    </row>
    <row r="36" spans="1:52" s="15" customFormat="1" x14ac:dyDescent="0.2">
      <c r="B36" s="3">
        <f>B35</f>
        <v>0.05</v>
      </c>
      <c r="C36" s="3">
        <v>99999</v>
      </c>
      <c r="D36" s="3">
        <v>99999</v>
      </c>
      <c r="E36" s="3">
        <v>99999</v>
      </c>
      <c r="F36" s="3">
        <v>99999</v>
      </c>
      <c r="G36" s="3">
        <v>99999</v>
      </c>
      <c r="H36" s="3">
        <v>99999</v>
      </c>
      <c r="I36" s="3">
        <v>99999</v>
      </c>
      <c r="J36" s="3">
        <v>99999</v>
      </c>
      <c r="K36" s="3">
        <v>99999</v>
      </c>
      <c r="L36" s="3">
        <f>L35</f>
        <v>0.05</v>
      </c>
      <c r="M36" s="3">
        <f t="shared" ref="M36:AZ36" si="5">M35</f>
        <v>0.05</v>
      </c>
      <c r="N36" s="3">
        <f t="shared" si="5"/>
        <v>0.05</v>
      </c>
      <c r="O36" s="3">
        <f t="shared" si="5"/>
        <v>0.05</v>
      </c>
      <c r="P36" s="3">
        <f t="shared" si="5"/>
        <v>0.05</v>
      </c>
      <c r="Q36" s="3">
        <f t="shared" si="5"/>
        <v>0.05</v>
      </c>
      <c r="R36" s="3">
        <f t="shared" si="5"/>
        <v>0.05</v>
      </c>
      <c r="S36" s="3">
        <f t="shared" si="5"/>
        <v>0.05</v>
      </c>
      <c r="T36" s="3">
        <f t="shared" si="5"/>
        <v>0.05</v>
      </c>
      <c r="U36" s="3">
        <f t="shared" si="5"/>
        <v>0.05</v>
      </c>
      <c r="V36" s="3">
        <f t="shared" si="5"/>
        <v>0.05</v>
      </c>
      <c r="W36" s="3">
        <f t="shared" si="5"/>
        <v>0.05</v>
      </c>
      <c r="X36" s="3">
        <f t="shared" si="5"/>
        <v>0.05</v>
      </c>
      <c r="Y36" s="3">
        <f t="shared" si="5"/>
        <v>0.05</v>
      </c>
      <c r="Z36" s="3">
        <f t="shared" si="5"/>
        <v>0.05</v>
      </c>
      <c r="AA36" s="3">
        <f t="shared" si="5"/>
        <v>0.05</v>
      </c>
      <c r="AB36" s="3">
        <f t="shared" si="5"/>
        <v>0.05</v>
      </c>
      <c r="AC36" s="3">
        <f t="shared" si="5"/>
        <v>0.05</v>
      </c>
      <c r="AD36" s="3">
        <f t="shared" si="5"/>
        <v>0.05</v>
      </c>
      <c r="AE36" s="3">
        <f t="shared" si="5"/>
        <v>0.05</v>
      </c>
      <c r="AF36" s="3">
        <f t="shared" si="5"/>
        <v>0.05</v>
      </c>
      <c r="AG36" s="3">
        <f t="shared" si="5"/>
        <v>0.05</v>
      </c>
      <c r="AH36" s="3">
        <f t="shared" si="5"/>
        <v>0.05</v>
      </c>
      <c r="AI36" s="3">
        <f t="shared" si="5"/>
        <v>0.05</v>
      </c>
      <c r="AJ36" s="3">
        <f t="shared" si="5"/>
        <v>0.05</v>
      </c>
      <c r="AK36" s="3">
        <f t="shared" si="5"/>
        <v>0.05</v>
      </c>
      <c r="AL36" s="3">
        <f t="shared" si="5"/>
        <v>0.05</v>
      </c>
      <c r="AM36" s="3">
        <f t="shared" si="5"/>
        <v>0.05</v>
      </c>
      <c r="AN36" s="3">
        <f t="shared" si="5"/>
        <v>0.05</v>
      </c>
      <c r="AO36" s="3">
        <f t="shared" si="5"/>
        <v>0.05</v>
      </c>
      <c r="AP36" s="3">
        <f t="shared" si="5"/>
        <v>0.05</v>
      </c>
      <c r="AQ36" s="3">
        <f t="shared" si="5"/>
        <v>0.05</v>
      </c>
      <c r="AR36" s="3">
        <f t="shared" si="5"/>
        <v>0.05</v>
      </c>
      <c r="AS36" s="3">
        <f t="shared" si="5"/>
        <v>0.05</v>
      </c>
      <c r="AT36" s="3">
        <f t="shared" si="5"/>
        <v>0.05</v>
      </c>
      <c r="AU36" s="3">
        <f t="shared" si="5"/>
        <v>0.05</v>
      </c>
      <c r="AV36" s="3">
        <f t="shared" si="5"/>
        <v>0.05</v>
      </c>
      <c r="AW36" s="3">
        <f t="shared" si="5"/>
        <v>0.05</v>
      </c>
      <c r="AX36" s="3">
        <f t="shared" si="5"/>
        <v>0.05</v>
      </c>
      <c r="AY36" s="3">
        <f t="shared" si="5"/>
        <v>0.05</v>
      </c>
      <c r="AZ36" s="3">
        <f t="shared" si="5"/>
        <v>0.05</v>
      </c>
    </row>
    <row r="37" spans="1:52" x14ac:dyDescent="0.2">
      <c r="A37" t="s">
        <v>51</v>
      </c>
      <c r="B37">
        <v>0</v>
      </c>
      <c r="C37">
        <v>0.1</v>
      </c>
      <c r="D37">
        <v>0.1</v>
      </c>
      <c r="E37">
        <v>0.1</v>
      </c>
      <c r="F37">
        <v>0.1</v>
      </c>
      <c r="G37">
        <v>0.1</v>
      </c>
      <c r="H37">
        <v>0.1</v>
      </c>
      <c r="I37">
        <v>0.1</v>
      </c>
      <c r="J37">
        <v>0.1</v>
      </c>
      <c r="K37">
        <v>0.1</v>
      </c>
      <c r="L37">
        <v>0.1</v>
      </c>
      <c r="M37">
        <v>0.1</v>
      </c>
      <c r="N37">
        <v>0.1</v>
      </c>
      <c r="O37">
        <v>0.1</v>
      </c>
      <c r="P37">
        <v>0.1</v>
      </c>
      <c r="Q37">
        <v>0.1</v>
      </c>
      <c r="R37">
        <v>0.1</v>
      </c>
      <c r="S37">
        <v>0.1</v>
      </c>
      <c r="T37">
        <v>0.1</v>
      </c>
      <c r="U37">
        <v>0.1</v>
      </c>
      <c r="V37">
        <v>0.1</v>
      </c>
      <c r="W37">
        <v>0.1</v>
      </c>
      <c r="X37">
        <v>0.1</v>
      </c>
      <c r="Y37">
        <v>0.1</v>
      </c>
      <c r="Z37">
        <v>0.1</v>
      </c>
      <c r="AA37">
        <v>0.1</v>
      </c>
      <c r="AB37">
        <v>0.1</v>
      </c>
      <c r="AC37">
        <v>0.1</v>
      </c>
      <c r="AD37">
        <v>0.1</v>
      </c>
      <c r="AE37">
        <v>0.1</v>
      </c>
      <c r="AF37">
        <v>0.1</v>
      </c>
      <c r="AG37">
        <v>0.1</v>
      </c>
      <c r="AH37">
        <v>0.1</v>
      </c>
      <c r="AI37">
        <v>0.1</v>
      </c>
      <c r="AJ37">
        <v>0.1</v>
      </c>
      <c r="AK37">
        <v>0.1</v>
      </c>
      <c r="AL37">
        <v>0.1</v>
      </c>
      <c r="AM37">
        <v>0.1</v>
      </c>
      <c r="AN37">
        <v>0.1</v>
      </c>
      <c r="AO37">
        <v>0.1</v>
      </c>
      <c r="AP37">
        <v>0.1</v>
      </c>
      <c r="AQ37">
        <v>0.1</v>
      </c>
      <c r="AR37">
        <v>0.1</v>
      </c>
      <c r="AS37">
        <v>0.1</v>
      </c>
      <c r="AT37">
        <v>0.1</v>
      </c>
      <c r="AU37">
        <v>0.1</v>
      </c>
      <c r="AV37">
        <v>0.1</v>
      </c>
      <c r="AW37">
        <v>0.1</v>
      </c>
      <c r="AX37">
        <v>0.1</v>
      </c>
      <c r="AY37">
        <v>0.1</v>
      </c>
      <c r="AZ37">
        <v>0.1</v>
      </c>
    </row>
    <row r="38" spans="1:52" s="16" customFormat="1" x14ac:dyDescent="0.2">
      <c r="B38" s="3">
        <f>B37</f>
        <v>0</v>
      </c>
      <c r="C38" s="3">
        <v>99999</v>
      </c>
      <c r="D38" s="3">
        <v>99999</v>
      </c>
      <c r="E38" s="3">
        <v>99999</v>
      </c>
      <c r="F38" s="3">
        <v>99999</v>
      </c>
      <c r="G38" s="3">
        <v>99999</v>
      </c>
      <c r="H38" s="3">
        <v>99999</v>
      </c>
      <c r="I38" s="3">
        <v>99999</v>
      </c>
      <c r="J38" s="3">
        <v>99999</v>
      </c>
      <c r="K38" s="3">
        <v>99999</v>
      </c>
      <c r="L38" s="3">
        <f>L37</f>
        <v>0.1</v>
      </c>
      <c r="M38" s="3">
        <f t="shared" ref="M38" si="6">M37</f>
        <v>0.1</v>
      </c>
      <c r="N38" s="3">
        <f t="shared" ref="N38" si="7">N37</f>
        <v>0.1</v>
      </c>
      <c r="O38" s="3">
        <f t="shared" ref="O38" si="8">O37</f>
        <v>0.1</v>
      </c>
      <c r="P38" s="3">
        <f t="shared" ref="P38" si="9">P37</f>
        <v>0.1</v>
      </c>
      <c r="Q38" s="3">
        <f t="shared" ref="Q38" si="10">Q37</f>
        <v>0.1</v>
      </c>
      <c r="R38" s="3">
        <f t="shared" ref="R38" si="11">R37</f>
        <v>0.1</v>
      </c>
      <c r="S38" s="3">
        <f t="shared" ref="S38" si="12">S37</f>
        <v>0.1</v>
      </c>
      <c r="T38" s="3">
        <f t="shared" ref="T38" si="13">T37</f>
        <v>0.1</v>
      </c>
      <c r="U38" s="3">
        <f t="shared" ref="U38" si="14">U37</f>
        <v>0.1</v>
      </c>
      <c r="V38" s="3">
        <f t="shared" ref="V38" si="15">V37</f>
        <v>0.1</v>
      </c>
      <c r="W38" s="3">
        <f t="shared" ref="W38" si="16">W37</f>
        <v>0.1</v>
      </c>
      <c r="X38" s="3">
        <f t="shared" ref="X38" si="17">X37</f>
        <v>0.1</v>
      </c>
      <c r="Y38" s="3">
        <f t="shared" ref="Y38" si="18">Y37</f>
        <v>0.1</v>
      </c>
      <c r="Z38" s="3">
        <f t="shared" ref="Z38" si="19">Z37</f>
        <v>0.1</v>
      </c>
      <c r="AA38" s="3">
        <f t="shared" ref="AA38" si="20">AA37</f>
        <v>0.1</v>
      </c>
      <c r="AB38" s="3">
        <f t="shared" ref="AB38" si="21">AB37</f>
        <v>0.1</v>
      </c>
      <c r="AC38" s="3">
        <f t="shared" ref="AC38" si="22">AC37</f>
        <v>0.1</v>
      </c>
      <c r="AD38" s="3">
        <f t="shared" ref="AD38" si="23">AD37</f>
        <v>0.1</v>
      </c>
      <c r="AE38" s="3">
        <f t="shared" ref="AE38" si="24">AE37</f>
        <v>0.1</v>
      </c>
      <c r="AF38" s="3">
        <f t="shared" ref="AF38" si="25">AF37</f>
        <v>0.1</v>
      </c>
      <c r="AG38" s="3">
        <f t="shared" ref="AG38" si="26">AG37</f>
        <v>0.1</v>
      </c>
      <c r="AH38" s="3">
        <f t="shared" ref="AH38" si="27">AH37</f>
        <v>0.1</v>
      </c>
      <c r="AI38" s="3">
        <f t="shared" ref="AI38" si="28">AI37</f>
        <v>0.1</v>
      </c>
      <c r="AJ38" s="3">
        <f t="shared" ref="AJ38" si="29">AJ37</f>
        <v>0.1</v>
      </c>
      <c r="AK38" s="3">
        <f t="shared" ref="AK38" si="30">AK37</f>
        <v>0.1</v>
      </c>
      <c r="AL38" s="3">
        <f t="shared" ref="AL38" si="31">AL37</f>
        <v>0.1</v>
      </c>
      <c r="AM38" s="3">
        <f t="shared" ref="AM38" si="32">AM37</f>
        <v>0.1</v>
      </c>
      <c r="AN38" s="3">
        <f t="shared" ref="AN38" si="33">AN37</f>
        <v>0.1</v>
      </c>
      <c r="AO38" s="3">
        <f t="shared" ref="AO38" si="34">AO37</f>
        <v>0.1</v>
      </c>
      <c r="AP38" s="3">
        <f t="shared" ref="AP38" si="35">AP37</f>
        <v>0.1</v>
      </c>
      <c r="AQ38" s="3">
        <f t="shared" ref="AQ38" si="36">AQ37</f>
        <v>0.1</v>
      </c>
      <c r="AR38" s="3">
        <f t="shared" ref="AR38" si="37">AR37</f>
        <v>0.1</v>
      </c>
      <c r="AS38" s="3">
        <f t="shared" ref="AS38" si="38">AS37</f>
        <v>0.1</v>
      </c>
      <c r="AT38" s="3">
        <f t="shared" ref="AT38" si="39">AT37</f>
        <v>0.1</v>
      </c>
      <c r="AU38" s="3">
        <f t="shared" ref="AU38" si="40">AU37</f>
        <v>0.1</v>
      </c>
      <c r="AV38" s="3">
        <f t="shared" ref="AV38" si="41">AV37</f>
        <v>0.1</v>
      </c>
      <c r="AW38" s="3">
        <f t="shared" ref="AW38" si="42">AW37</f>
        <v>0.1</v>
      </c>
      <c r="AX38" s="3">
        <f t="shared" ref="AX38" si="43">AX37</f>
        <v>0.1</v>
      </c>
      <c r="AY38" s="3">
        <f t="shared" ref="AY38" si="44">AY37</f>
        <v>0.1</v>
      </c>
      <c r="AZ38" s="3">
        <f t="shared" ref="AZ38" si="45">AZ37</f>
        <v>0.1</v>
      </c>
    </row>
    <row r="39" spans="1:52" x14ac:dyDescent="0.2">
      <c r="A39" t="s">
        <v>52</v>
      </c>
      <c r="B39">
        <v>0</v>
      </c>
      <c r="C39">
        <v>0</v>
      </c>
      <c r="D39">
        <v>0</v>
      </c>
      <c r="E39">
        <v>0</v>
      </c>
      <c r="F39">
        <v>0</v>
      </c>
      <c r="G39">
        <v>0</v>
      </c>
      <c r="H39">
        <v>0</v>
      </c>
      <c r="I39">
        <v>0</v>
      </c>
      <c r="J39">
        <v>0</v>
      </c>
      <c r="K39">
        <v>0</v>
      </c>
      <c r="L39">
        <v>0</v>
      </c>
      <c r="M39">
        <v>99999</v>
      </c>
      <c r="N39">
        <v>99999</v>
      </c>
      <c r="O39">
        <v>99999</v>
      </c>
      <c r="P39">
        <v>99999</v>
      </c>
      <c r="Q39">
        <v>99999</v>
      </c>
      <c r="R39">
        <v>99999</v>
      </c>
      <c r="S39">
        <v>99999</v>
      </c>
      <c r="T39">
        <v>99999</v>
      </c>
      <c r="U39">
        <v>99999</v>
      </c>
      <c r="V39">
        <v>99999</v>
      </c>
      <c r="W39">
        <v>99999</v>
      </c>
      <c r="X39">
        <v>99999</v>
      </c>
      <c r="Y39">
        <v>99999</v>
      </c>
      <c r="Z39">
        <v>99999</v>
      </c>
      <c r="AA39">
        <v>99999</v>
      </c>
      <c r="AB39">
        <v>99999</v>
      </c>
      <c r="AC39">
        <v>99999</v>
      </c>
      <c r="AD39">
        <v>99999</v>
      </c>
      <c r="AE39">
        <v>99999</v>
      </c>
      <c r="AF39">
        <v>99999</v>
      </c>
      <c r="AG39">
        <v>99999</v>
      </c>
      <c r="AH39">
        <v>99999</v>
      </c>
      <c r="AI39">
        <v>99999</v>
      </c>
      <c r="AJ39">
        <v>99999</v>
      </c>
      <c r="AK39">
        <v>99999</v>
      </c>
      <c r="AL39">
        <v>99999</v>
      </c>
      <c r="AM39">
        <v>99999</v>
      </c>
      <c r="AN39">
        <v>99999</v>
      </c>
      <c r="AO39">
        <v>99999</v>
      </c>
      <c r="AP39">
        <v>99999</v>
      </c>
      <c r="AQ39">
        <v>99999</v>
      </c>
      <c r="AR39">
        <v>99999</v>
      </c>
      <c r="AS39">
        <v>99999</v>
      </c>
      <c r="AT39">
        <v>99999</v>
      </c>
      <c r="AU39">
        <v>99999</v>
      </c>
      <c r="AV39">
        <v>99999</v>
      </c>
      <c r="AW39">
        <v>99999</v>
      </c>
      <c r="AX39">
        <v>99999</v>
      </c>
      <c r="AY39">
        <v>99999</v>
      </c>
      <c r="AZ39">
        <v>99999</v>
      </c>
    </row>
    <row r="40" spans="1:52" s="15" customFormat="1" x14ac:dyDescent="0.2">
      <c r="B40" s="15">
        <f t="shared" ref="B40:L40" si="46">SUM(B7:B9)</f>
        <v>1.5808000000000002</v>
      </c>
      <c r="C40" s="15">
        <f t="shared" si="46"/>
        <v>1.5437000000000001</v>
      </c>
      <c r="D40" s="15">
        <f t="shared" si="46"/>
        <v>1.5043</v>
      </c>
      <c r="E40" s="15">
        <f t="shared" si="46"/>
        <v>1.4646999999999999</v>
      </c>
      <c r="F40" s="15">
        <f t="shared" si="46"/>
        <v>1.4252</v>
      </c>
      <c r="G40" s="15">
        <f t="shared" si="46"/>
        <v>1.3857000000000002</v>
      </c>
      <c r="H40" s="15">
        <f t="shared" si="46"/>
        <v>1.3461999999999998</v>
      </c>
      <c r="I40" s="15">
        <f t="shared" si="46"/>
        <v>1.3067</v>
      </c>
      <c r="J40" s="15">
        <f t="shared" si="46"/>
        <v>1.2671000000000001</v>
      </c>
      <c r="K40" s="15">
        <f t="shared" si="46"/>
        <v>1.2277</v>
      </c>
      <c r="L40" s="15">
        <f t="shared" si="46"/>
        <v>1.1881000000000002</v>
      </c>
    </row>
    <row r="41" spans="1:52" x14ac:dyDescent="0.2">
      <c r="A41" s="1" t="s">
        <v>169</v>
      </c>
    </row>
    <row r="42" spans="1:52" x14ac:dyDescent="0.2">
      <c r="A42" t="s">
        <v>57</v>
      </c>
      <c r="B42">
        <v>0</v>
      </c>
      <c r="C42">
        <v>0.1</v>
      </c>
      <c r="D42">
        <v>0.1</v>
      </c>
      <c r="E42">
        <v>0.1</v>
      </c>
      <c r="F42">
        <v>0.1</v>
      </c>
      <c r="G42">
        <v>0.1</v>
      </c>
      <c r="H42">
        <v>0.1</v>
      </c>
      <c r="I42">
        <v>0.1</v>
      </c>
      <c r="J42">
        <v>0.1</v>
      </c>
      <c r="K42">
        <v>0.1</v>
      </c>
      <c r="L42">
        <v>0.1</v>
      </c>
      <c r="M42">
        <v>0.1</v>
      </c>
      <c r="N42">
        <v>0.1</v>
      </c>
      <c r="O42">
        <v>0.1</v>
      </c>
      <c r="P42">
        <v>0.1</v>
      </c>
      <c r="Q42">
        <v>0.1</v>
      </c>
      <c r="R42">
        <v>0.1</v>
      </c>
      <c r="S42">
        <v>0.1</v>
      </c>
      <c r="T42">
        <v>0.1</v>
      </c>
      <c r="U42">
        <v>0.1</v>
      </c>
      <c r="V42">
        <v>0.1</v>
      </c>
      <c r="W42">
        <v>0.1</v>
      </c>
      <c r="X42">
        <v>0.1</v>
      </c>
      <c r="Y42">
        <v>0.1</v>
      </c>
      <c r="Z42">
        <v>0.1</v>
      </c>
      <c r="AA42">
        <v>0.1</v>
      </c>
      <c r="AB42">
        <v>0.1</v>
      </c>
      <c r="AC42">
        <v>0.1</v>
      </c>
      <c r="AD42">
        <v>0.1</v>
      </c>
      <c r="AE42">
        <v>0.1</v>
      </c>
      <c r="AF42">
        <v>0.1</v>
      </c>
      <c r="AG42">
        <v>0.1</v>
      </c>
      <c r="AH42">
        <v>0.1</v>
      </c>
      <c r="AI42">
        <v>0.1</v>
      </c>
      <c r="AJ42">
        <v>0.1</v>
      </c>
      <c r="AK42">
        <v>0.1</v>
      </c>
      <c r="AL42">
        <v>0.1</v>
      </c>
      <c r="AM42">
        <v>0.1</v>
      </c>
      <c r="AN42">
        <v>0.1</v>
      </c>
      <c r="AO42">
        <v>0.1</v>
      </c>
      <c r="AP42">
        <v>0.1</v>
      </c>
      <c r="AQ42">
        <v>0.1</v>
      </c>
      <c r="AR42">
        <v>0.1</v>
      </c>
      <c r="AS42">
        <v>0.1</v>
      </c>
      <c r="AT42">
        <v>0.1</v>
      </c>
      <c r="AU42">
        <v>0.1</v>
      </c>
      <c r="AV42">
        <v>0.1</v>
      </c>
      <c r="AW42">
        <v>0.1</v>
      </c>
      <c r="AX42">
        <v>0.1</v>
      </c>
      <c r="AY42">
        <v>0.1</v>
      </c>
      <c r="AZ42">
        <v>0.1</v>
      </c>
    </row>
    <row r="43" spans="1:52" x14ac:dyDescent="0.2">
      <c r="A43" t="s">
        <v>58</v>
      </c>
      <c r="B43">
        <v>0.02</v>
      </c>
      <c r="C43">
        <v>0.02</v>
      </c>
      <c r="D43">
        <v>0.02</v>
      </c>
      <c r="E43">
        <v>0.02</v>
      </c>
      <c r="F43">
        <v>0.02</v>
      </c>
      <c r="G43">
        <v>0.02</v>
      </c>
      <c r="H43">
        <v>0.02</v>
      </c>
      <c r="I43">
        <v>0.02</v>
      </c>
      <c r="J43">
        <v>0.02</v>
      </c>
      <c r="K43">
        <v>0.02</v>
      </c>
      <c r="L43">
        <v>0.02</v>
      </c>
      <c r="M43">
        <v>0.02</v>
      </c>
      <c r="N43">
        <v>0.02</v>
      </c>
      <c r="O43">
        <v>0.02</v>
      </c>
      <c r="P43">
        <v>0.02</v>
      </c>
      <c r="Q43">
        <v>0.02</v>
      </c>
      <c r="R43">
        <v>0.02</v>
      </c>
      <c r="S43">
        <v>0.02</v>
      </c>
      <c r="T43">
        <v>0.02</v>
      </c>
      <c r="U43">
        <v>0.02</v>
      </c>
      <c r="V43">
        <v>0.02</v>
      </c>
      <c r="W43">
        <v>0.02</v>
      </c>
      <c r="X43">
        <v>0.02</v>
      </c>
      <c r="Y43">
        <v>0.02</v>
      </c>
      <c r="Z43">
        <v>0.02</v>
      </c>
      <c r="AA43">
        <v>0.02</v>
      </c>
      <c r="AB43">
        <v>0.02</v>
      </c>
      <c r="AC43">
        <v>0.02</v>
      </c>
      <c r="AD43">
        <v>0.02</v>
      </c>
      <c r="AE43">
        <v>0.02</v>
      </c>
      <c r="AF43">
        <v>0.02</v>
      </c>
      <c r="AG43">
        <v>0.02</v>
      </c>
      <c r="AH43">
        <v>0.02</v>
      </c>
      <c r="AI43">
        <v>0.02</v>
      </c>
      <c r="AJ43">
        <v>0.02</v>
      </c>
      <c r="AK43">
        <v>0.02</v>
      </c>
      <c r="AL43">
        <v>0.02</v>
      </c>
      <c r="AM43">
        <v>0.02</v>
      </c>
      <c r="AN43">
        <v>0.02</v>
      </c>
      <c r="AO43">
        <v>0.02</v>
      </c>
      <c r="AP43">
        <v>0.02</v>
      </c>
      <c r="AQ43">
        <v>0.02</v>
      </c>
      <c r="AR43">
        <v>0.02</v>
      </c>
      <c r="AS43">
        <v>0.02</v>
      </c>
      <c r="AT43">
        <v>0.02</v>
      </c>
      <c r="AU43">
        <v>0.02</v>
      </c>
      <c r="AV43">
        <v>0.02</v>
      </c>
      <c r="AW43">
        <v>0.02</v>
      </c>
      <c r="AX43">
        <v>0.02</v>
      </c>
      <c r="AY43">
        <v>0.02</v>
      </c>
      <c r="AZ43">
        <v>0.02</v>
      </c>
    </row>
    <row r="44" spans="1:52" s="15" customFormat="1" x14ac:dyDescent="0.2"/>
    <row r="45" spans="1:52" x14ac:dyDescent="0.2">
      <c r="A45" s="1" t="s">
        <v>168</v>
      </c>
    </row>
    <row r="46" spans="1:52" x14ac:dyDescent="0.2">
      <c r="A46" t="s">
        <v>71</v>
      </c>
      <c r="B46">
        <v>0</v>
      </c>
      <c r="C46">
        <v>0.1</v>
      </c>
      <c r="D46">
        <v>0.1</v>
      </c>
      <c r="E46">
        <v>0.1</v>
      </c>
      <c r="F46">
        <v>0.1</v>
      </c>
      <c r="G46">
        <v>0.1</v>
      </c>
      <c r="H46">
        <v>0.1</v>
      </c>
      <c r="I46">
        <v>0.1</v>
      </c>
      <c r="J46">
        <v>0.1</v>
      </c>
      <c r="K46">
        <v>0.1</v>
      </c>
      <c r="L46">
        <v>0.1</v>
      </c>
      <c r="M46">
        <v>0.1</v>
      </c>
      <c r="N46">
        <v>0.1</v>
      </c>
      <c r="O46">
        <v>0.1</v>
      </c>
      <c r="P46">
        <v>0.1</v>
      </c>
      <c r="Q46">
        <v>0.1</v>
      </c>
      <c r="R46">
        <v>0.1</v>
      </c>
      <c r="S46">
        <v>0.1</v>
      </c>
      <c r="T46">
        <v>0.1</v>
      </c>
      <c r="U46">
        <v>0.1</v>
      </c>
      <c r="V46">
        <v>0.1</v>
      </c>
      <c r="W46">
        <v>0.1</v>
      </c>
      <c r="X46">
        <v>0.1</v>
      </c>
      <c r="Y46">
        <v>0.1</v>
      </c>
      <c r="Z46">
        <v>0.1</v>
      </c>
      <c r="AA46">
        <v>0.1</v>
      </c>
      <c r="AB46">
        <v>0.1</v>
      </c>
      <c r="AC46">
        <v>0.1</v>
      </c>
      <c r="AD46">
        <v>0.1</v>
      </c>
      <c r="AE46">
        <v>0.1</v>
      </c>
      <c r="AF46">
        <v>0.1</v>
      </c>
      <c r="AG46">
        <v>0.1</v>
      </c>
      <c r="AH46">
        <v>0.1</v>
      </c>
      <c r="AI46">
        <v>0.1</v>
      </c>
      <c r="AJ46">
        <v>0.1</v>
      </c>
      <c r="AK46">
        <v>0.1</v>
      </c>
      <c r="AL46">
        <v>0.1</v>
      </c>
      <c r="AM46">
        <v>0.1</v>
      </c>
      <c r="AN46">
        <v>0.1</v>
      </c>
      <c r="AO46">
        <v>0.1</v>
      </c>
      <c r="AP46">
        <v>0.1</v>
      </c>
      <c r="AQ46">
        <v>0.1</v>
      </c>
      <c r="AR46">
        <v>0.1</v>
      </c>
      <c r="AS46">
        <v>0.1</v>
      </c>
      <c r="AT46">
        <v>0.1</v>
      </c>
      <c r="AU46">
        <v>0.1</v>
      </c>
      <c r="AV46">
        <v>0.1</v>
      </c>
      <c r="AW46">
        <v>0.1</v>
      </c>
      <c r="AX46">
        <v>0.1</v>
      </c>
      <c r="AY46">
        <v>0.1</v>
      </c>
      <c r="AZ46">
        <v>0.1</v>
      </c>
    </row>
    <row r="47" spans="1:52" x14ac:dyDescent="0.2">
      <c r="A47" t="s">
        <v>72</v>
      </c>
      <c r="B47">
        <v>0.1</v>
      </c>
      <c r="C47">
        <v>0.1</v>
      </c>
      <c r="D47">
        <v>0.1</v>
      </c>
      <c r="E47">
        <v>0.1</v>
      </c>
      <c r="F47">
        <v>0.1</v>
      </c>
      <c r="G47">
        <v>0.1</v>
      </c>
      <c r="H47">
        <v>0.1</v>
      </c>
      <c r="I47">
        <v>0.1</v>
      </c>
      <c r="J47">
        <v>0.1</v>
      </c>
      <c r="K47">
        <v>0.1</v>
      </c>
      <c r="L47">
        <v>0.1</v>
      </c>
      <c r="M47">
        <v>0.1</v>
      </c>
      <c r="N47">
        <v>0.1</v>
      </c>
      <c r="O47">
        <v>0.1</v>
      </c>
      <c r="P47">
        <v>0.1</v>
      </c>
      <c r="Q47">
        <v>0.1</v>
      </c>
      <c r="R47">
        <v>0.1</v>
      </c>
      <c r="S47">
        <v>0.1</v>
      </c>
      <c r="T47">
        <v>0.1</v>
      </c>
      <c r="U47">
        <v>0.1</v>
      </c>
      <c r="V47">
        <v>0.1</v>
      </c>
      <c r="W47">
        <v>0.1</v>
      </c>
      <c r="X47">
        <v>0.1</v>
      </c>
      <c r="Y47">
        <v>0.1</v>
      </c>
      <c r="Z47">
        <v>0.1</v>
      </c>
      <c r="AA47">
        <v>0.1</v>
      </c>
      <c r="AB47">
        <v>0.1</v>
      </c>
      <c r="AC47">
        <v>0.1</v>
      </c>
      <c r="AD47">
        <v>0.1</v>
      </c>
      <c r="AE47">
        <v>0.1</v>
      </c>
      <c r="AF47">
        <v>0.1</v>
      </c>
      <c r="AG47">
        <v>0.1</v>
      </c>
      <c r="AH47">
        <v>0.1</v>
      </c>
      <c r="AI47">
        <v>0.1</v>
      </c>
      <c r="AJ47">
        <v>0.1</v>
      </c>
      <c r="AK47">
        <v>0.1</v>
      </c>
      <c r="AL47">
        <v>0.1</v>
      </c>
      <c r="AM47">
        <v>0.1</v>
      </c>
      <c r="AN47">
        <v>0.1</v>
      </c>
      <c r="AO47">
        <v>0.1</v>
      </c>
      <c r="AP47">
        <v>0.1</v>
      </c>
      <c r="AQ47">
        <v>0.1</v>
      </c>
      <c r="AR47">
        <v>0.1</v>
      </c>
      <c r="AS47">
        <v>0.1</v>
      </c>
      <c r="AT47">
        <v>0.1</v>
      </c>
      <c r="AU47">
        <v>0.1</v>
      </c>
      <c r="AV47">
        <v>0.1</v>
      </c>
      <c r="AW47">
        <v>0.1</v>
      </c>
      <c r="AX47">
        <v>0.1</v>
      </c>
      <c r="AY47">
        <v>0.1</v>
      </c>
      <c r="AZ47">
        <v>0.1</v>
      </c>
    </row>
    <row r="48" spans="1:52" x14ac:dyDescent="0.2">
      <c r="A48" t="s">
        <v>73</v>
      </c>
      <c r="B48">
        <v>0</v>
      </c>
      <c r="C48">
        <v>0</v>
      </c>
      <c r="D48">
        <v>0</v>
      </c>
      <c r="E48">
        <v>0</v>
      </c>
      <c r="F48">
        <v>0</v>
      </c>
      <c r="G48">
        <v>0</v>
      </c>
      <c r="H48">
        <v>0</v>
      </c>
      <c r="I48">
        <v>0</v>
      </c>
      <c r="J48">
        <v>0</v>
      </c>
      <c r="K48">
        <v>0</v>
      </c>
      <c r="L48">
        <v>0</v>
      </c>
      <c r="M48">
        <v>99999</v>
      </c>
      <c r="N48">
        <v>99999</v>
      </c>
      <c r="O48">
        <v>99999</v>
      </c>
      <c r="P48">
        <v>99999</v>
      </c>
      <c r="Q48">
        <v>99999</v>
      </c>
      <c r="R48">
        <v>99999</v>
      </c>
      <c r="S48">
        <v>99999</v>
      </c>
      <c r="T48">
        <v>99999</v>
      </c>
      <c r="U48">
        <v>99999</v>
      </c>
      <c r="V48">
        <v>99999</v>
      </c>
      <c r="W48">
        <v>99999</v>
      </c>
      <c r="X48">
        <v>99999</v>
      </c>
      <c r="Y48">
        <v>99999</v>
      </c>
      <c r="Z48">
        <v>99999</v>
      </c>
      <c r="AA48">
        <v>99999</v>
      </c>
      <c r="AB48">
        <v>99999</v>
      </c>
      <c r="AC48">
        <v>99999</v>
      </c>
      <c r="AD48">
        <v>99999</v>
      </c>
      <c r="AE48">
        <v>99999</v>
      </c>
      <c r="AF48">
        <v>99999</v>
      </c>
      <c r="AG48">
        <v>99999</v>
      </c>
      <c r="AH48">
        <v>99999</v>
      </c>
      <c r="AI48">
        <v>99999</v>
      </c>
      <c r="AJ48">
        <v>99999</v>
      </c>
      <c r="AK48">
        <v>99999</v>
      </c>
      <c r="AL48">
        <v>99999</v>
      </c>
      <c r="AM48">
        <v>99999</v>
      </c>
      <c r="AN48">
        <v>99999</v>
      </c>
      <c r="AO48">
        <v>99999</v>
      </c>
      <c r="AP48">
        <v>99999</v>
      </c>
      <c r="AQ48">
        <v>99999</v>
      </c>
      <c r="AR48">
        <v>99999</v>
      </c>
      <c r="AS48">
        <v>99999</v>
      </c>
      <c r="AT48">
        <v>99999</v>
      </c>
      <c r="AU48">
        <v>99999</v>
      </c>
      <c r="AV48">
        <v>99999</v>
      </c>
      <c r="AW48">
        <v>99999</v>
      </c>
      <c r="AX48">
        <v>99999</v>
      </c>
      <c r="AY48">
        <v>99999</v>
      </c>
      <c r="AZ48">
        <v>99999</v>
      </c>
    </row>
    <row r="49" spans="1:52" x14ac:dyDescent="0.2">
      <c r="A49" t="s">
        <v>74</v>
      </c>
      <c r="B49">
        <v>0.1</v>
      </c>
      <c r="C49">
        <v>0.1</v>
      </c>
      <c r="D49">
        <v>0.1</v>
      </c>
      <c r="E49">
        <v>0.1</v>
      </c>
      <c r="F49">
        <v>0.1</v>
      </c>
      <c r="G49">
        <v>0.1</v>
      </c>
      <c r="H49">
        <v>0.1</v>
      </c>
      <c r="I49">
        <v>0.1</v>
      </c>
      <c r="J49">
        <v>0.1</v>
      </c>
      <c r="K49">
        <v>0.1</v>
      </c>
      <c r="L49">
        <v>0.1</v>
      </c>
      <c r="M49">
        <v>0.1</v>
      </c>
      <c r="N49">
        <v>0.1</v>
      </c>
      <c r="O49">
        <v>0.1</v>
      </c>
      <c r="P49">
        <v>0.1</v>
      </c>
      <c r="Q49">
        <v>0.1</v>
      </c>
      <c r="R49">
        <v>0.1</v>
      </c>
      <c r="S49">
        <v>0.1</v>
      </c>
      <c r="T49">
        <v>0.1</v>
      </c>
      <c r="U49">
        <v>0.1</v>
      </c>
      <c r="V49">
        <v>0.1</v>
      </c>
      <c r="W49">
        <v>0.1</v>
      </c>
      <c r="X49">
        <v>0.1</v>
      </c>
      <c r="Y49">
        <v>0.1</v>
      </c>
      <c r="Z49">
        <v>0.1</v>
      </c>
      <c r="AA49">
        <v>0.1</v>
      </c>
      <c r="AB49">
        <v>0.1</v>
      </c>
      <c r="AC49">
        <v>0.1</v>
      </c>
      <c r="AD49">
        <v>0.1</v>
      </c>
      <c r="AE49">
        <v>0.1</v>
      </c>
      <c r="AF49">
        <v>0.1</v>
      </c>
      <c r="AG49">
        <v>0.1</v>
      </c>
      <c r="AH49">
        <v>0.1</v>
      </c>
      <c r="AI49">
        <v>0.1</v>
      </c>
      <c r="AJ49">
        <v>0.1</v>
      </c>
      <c r="AK49">
        <v>0.1</v>
      </c>
      <c r="AL49">
        <v>0.1</v>
      </c>
      <c r="AM49">
        <v>0.1</v>
      </c>
      <c r="AN49">
        <v>0.1</v>
      </c>
      <c r="AO49">
        <v>0.1</v>
      </c>
      <c r="AP49">
        <v>0.1</v>
      </c>
      <c r="AQ49">
        <v>0.1</v>
      </c>
      <c r="AR49">
        <v>0.1</v>
      </c>
      <c r="AS49">
        <v>0.1</v>
      </c>
      <c r="AT49">
        <v>0.1</v>
      </c>
      <c r="AU49">
        <v>0.1</v>
      </c>
      <c r="AV49">
        <v>0.1</v>
      </c>
      <c r="AW49">
        <v>0.1</v>
      </c>
      <c r="AX49">
        <v>0.1</v>
      </c>
      <c r="AY49">
        <v>0.1</v>
      </c>
      <c r="AZ49">
        <v>0.1</v>
      </c>
    </row>
    <row r="50" spans="1:52" x14ac:dyDescent="0.2">
      <c r="A50" t="s">
        <v>75</v>
      </c>
      <c r="B50">
        <v>0.1</v>
      </c>
      <c r="C50">
        <v>0.1</v>
      </c>
      <c r="D50">
        <v>0.1</v>
      </c>
      <c r="E50">
        <v>0.1</v>
      </c>
      <c r="F50">
        <v>0.1</v>
      </c>
      <c r="G50">
        <v>0.1</v>
      </c>
      <c r="H50">
        <v>0.1</v>
      </c>
      <c r="I50">
        <v>0.1</v>
      </c>
      <c r="J50">
        <v>0.1</v>
      </c>
      <c r="K50">
        <v>0.1</v>
      </c>
      <c r="L50">
        <v>0.1</v>
      </c>
      <c r="M50">
        <v>0.1</v>
      </c>
      <c r="N50">
        <v>0.1</v>
      </c>
      <c r="O50">
        <v>0.1</v>
      </c>
      <c r="P50">
        <v>0.1</v>
      </c>
      <c r="Q50">
        <v>0.1</v>
      </c>
      <c r="R50">
        <v>0.1</v>
      </c>
      <c r="S50">
        <v>0.1</v>
      </c>
      <c r="T50">
        <v>0.1</v>
      </c>
      <c r="U50">
        <v>0.1</v>
      </c>
      <c r="V50">
        <v>0.1</v>
      </c>
      <c r="W50">
        <v>0.1</v>
      </c>
      <c r="X50">
        <v>0.1</v>
      </c>
      <c r="Y50">
        <v>0.1</v>
      </c>
      <c r="Z50">
        <v>0.1</v>
      </c>
      <c r="AA50">
        <v>0.1</v>
      </c>
      <c r="AB50">
        <v>0.1</v>
      </c>
      <c r="AC50">
        <v>0.1</v>
      </c>
      <c r="AD50">
        <v>0.1</v>
      </c>
      <c r="AE50">
        <v>0.1</v>
      </c>
      <c r="AF50">
        <v>0.1</v>
      </c>
      <c r="AG50">
        <v>0.1</v>
      </c>
      <c r="AH50">
        <v>0.1</v>
      </c>
      <c r="AI50">
        <v>0.1</v>
      </c>
      <c r="AJ50">
        <v>0.1</v>
      </c>
      <c r="AK50">
        <v>0.1</v>
      </c>
      <c r="AL50">
        <v>0.1</v>
      </c>
      <c r="AM50">
        <v>0.1</v>
      </c>
      <c r="AN50">
        <v>0.1</v>
      </c>
      <c r="AO50">
        <v>0.1</v>
      </c>
      <c r="AP50">
        <v>0.1</v>
      </c>
      <c r="AQ50">
        <v>0.1</v>
      </c>
      <c r="AR50">
        <v>0.1</v>
      </c>
      <c r="AS50">
        <v>0.1</v>
      </c>
      <c r="AT50">
        <v>0.1</v>
      </c>
      <c r="AU50">
        <v>0.1</v>
      </c>
      <c r="AV50">
        <v>0.1</v>
      </c>
      <c r="AW50">
        <v>0.1</v>
      </c>
      <c r="AX50">
        <v>0.1</v>
      </c>
      <c r="AY50">
        <v>0.1</v>
      </c>
      <c r="AZ50">
        <v>0.1</v>
      </c>
    </row>
    <row r="52" spans="1:52" x14ac:dyDescent="0.2">
      <c r="C52" s="15"/>
      <c r="D52" s="15"/>
      <c r="E52" s="15"/>
      <c r="F52" s="15"/>
      <c r="G52" s="15"/>
      <c r="H52" s="17"/>
      <c r="I52" s="17"/>
      <c r="J52" s="17"/>
      <c r="K52" s="17"/>
      <c r="L52" s="17"/>
    </row>
    <row r="53" spans="1:52" x14ac:dyDescent="0.2">
      <c r="A53" t="s">
        <v>31</v>
      </c>
    </row>
    <row r="54" spans="1:52" s="15" customFormat="1" x14ac:dyDescent="0.2">
      <c r="A54" s="15" t="s">
        <v>19</v>
      </c>
    </row>
    <row r="55" spans="1:52" s="15" customFormat="1" x14ac:dyDescent="0.2">
      <c r="B55" s="15">
        <v>2010</v>
      </c>
      <c r="C55" s="15">
        <v>2011</v>
      </c>
      <c r="D55" s="15">
        <v>2012</v>
      </c>
      <c r="E55" s="15">
        <v>2013</v>
      </c>
      <c r="F55" s="15">
        <v>2014</v>
      </c>
      <c r="G55" s="15">
        <v>2015</v>
      </c>
      <c r="H55" s="15">
        <v>2016</v>
      </c>
      <c r="I55" s="15">
        <v>2017</v>
      </c>
      <c r="J55" s="15">
        <v>2018</v>
      </c>
      <c r="K55" s="15">
        <v>2019</v>
      </c>
      <c r="L55" s="15">
        <v>2020</v>
      </c>
      <c r="M55" s="15">
        <v>2021</v>
      </c>
      <c r="N55" s="15">
        <v>2022</v>
      </c>
      <c r="O55" s="15">
        <v>2023</v>
      </c>
      <c r="P55" s="15">
        <v>2024</v>
      </c>
      <c r="Q55" s="15">
        <v>2025</v>
      </c>
      <c r="R55" s="15">
        <v>2026</v>
      </c>
      <c r="S55" s="15">
        <v>2027</v>
      </c>
      <c r="T55" s="15">
        <v>2028</v>
      </c>
      <c r="U55" s="15">
        <v>2029</v>
      </c>
      <c r="V55" s="15">
        <v>2030</v>
      </c>
      <c r="W55" s="15">
        <v>2031</v>
      </c>
      <c r="X55" s="15">
        <v>2032</v>
      </c>
      <c r="Y55" s="15">
        <v>2033</v>
      </c>
      <c r="Z55" s="15">
        <v>2034</v>
      </c>
      <c r="AA55" s="15">
        <v>2035</v>
      </c>
      <c r="AB55" s="15">
        <v>2036</v>
      </c>
      <c r="AC55" s="15">
        <v>2037</v>
      </c>
      <c r="AD55" s="15">
        <v>2038</v>
      </c>
      <c r="AE55" s="15">
        <v>2039</v>
      </c>
      <c r="AF55" s="15">
        <v>2040</v>
      </c>
      <c r="AG55" s="15">
        <v>2041</v>
      </c>
      <c r="AH55" s="15">
        <v>2042</v>
      </c>
      <c r="AI55" s="15">
        <v>2043</v>
      </c>
      <c r="AJ55" s="15">
        <v>2044</v>
      </c>
      <c r="AK55" s="15">
        <v>2045</v>
      </c>
      <c r="AL55" s="15">
        <v>2046</v>
      </c>
      <c r="AM55" s="15">
        <v>2047</v>
      </c>
      <c r="AN55" s="15">
        <v>2048</v>
      </c>
      <c r="AO55" s="15">
        <v>2049</v>
      </c>
      <c r="AP55" s="15">
        <v>2050</v>
      </c>
      <c r="AQ55" s="15">
        <v>2051</v>
      </c>
      <c r="AR55" s="15">
        <v>2052</v>
      </c>
      <c r="AS55" s="15">
        <v>2053</v>
      </c>
      <c r="AT55" s="15">
        <v>2054</v>
      </c>
      <c r="AU55" s="15">
        <v>2055</v>
      </c>
      <c r="AV55" s="15">
        <v>2056</v>
      </c>
      <c r="AW55" s="15">
        <v>2057</v>
      </c>
      <c r="AX55" s="15">
        <v>2058</v>
      </c>
      <c r="AY55" s="15">
        <v>2059</v>
      </c>
      <c r="AZ55" s="15" t="s">
        <v>2</v>
      </c>
    </row>
    <row r="56" spans="1:52" x14ac:dyDescent="0.2">
      <c r="A56" s="3" t="s">
        <v>47</v>
      </c>
      <c r="B56" s="20">
        <v>99999</v>
      </c>
      <c r="C56" s="19">
        <f t="shared" ref="C56:K56" si="47">C14</f>
        <v>0.1050437120445344</v>
      </c>
      <c r="D56" s="19">
        <f t="shared" si="47"/>
        <v>0.10886007085020243</v>
      </c>
      <c r="E56" s="19">
        <f t="shared" si="47"/>
        <v>0.11255130313765181</v>
      </c>
      <c r="F56" s="19">
        <f t="shared" si="47"/>
        <v>0.11561690283400809</v>
      </c>
      <c r="G56" s="19">
        <f t="shared" si="47"/>
        <v>0.1199337677125506</v>
      </c>
      <c r="H56" s="19">
        <f t="shared" si="47"/>
        <v>0.12318705718623481</v>
      </c>
      <c r="I56" s="19">
        <f t="shared" si="47"/>
        <v>0.12525164473684208</v>
      </c>
      <c r="J56" s="19">
        <f t="shared" si="47"/>
        <v>0.12625265688259107</v>
      </c>
      <c r="K56" s="19">
        <f t="shared" si="47"/>
        <v>0.1278793016194332</v>
      </c>
      <c r="L56" s="20">
        <v>99999</v>
      </c>
      <c r="M56" s="20">
        <v>99999</v>
      </c>
      <c r="N56" s="20">
        <v>99999</v>
      </c>
      <c r="O56" s="20">
        <v>99999</v>
      </c>
      <c r="P56" s="20">
        <v>99999</v>
      </c>
      <c r="Q56" s="20">
        <v>99999</v>
      </c>
      <c r="R56" s="20">
        <v>99999</v>
      </c>
      <c r="S56" s="20">
        <v>99999</v>
      </c>
      <c r="T56" s="20">
        <v>99999</v>
      </c>
      <c r="U56" s="20">
        <v>99999</v>
      </c>
      <c r="V56" s="20">
        <v>99999</v>
      </c>
      <c r="W56" s="20">
        <v>99999</v>
      </c>
      <c r="X56" s="20">
        <v>99999</v>
      </c>
      <c r="Y56" s="20">
        <v>99999</v>
      </c>
      <c r="Z56" s="20">
        <v>99999</v>
      </c>
      <c r="AA56" s="20">
        <v>99999</v>
      </c>
      <c r="AB56" s="20">
        <v>99999</v>
      </c>
      <c r="AC56" s="20">
        <v>99999</v>
      </c>
      <c r="AD56" s="20">
        <v>99999</v>
      </c>
      <c r="AE56" s="20">
        <v>99999</v>
      </c>
      <c r="AF56" s="20">
        <v>99999</v>
      </c>
      <c r="AG56" s="20">
        <v>99999</v>
      </c>
      <c r="AH56" s="20">
        <v>99999</v>
      </c>
      <c r="AI56" s="20">
        <v>99999</v>
      </c>
      <c r="AJ56" s="20">
        <v>99999</v>
      </c>
      <c r="AK56" s="20">
        <v>99999</v>
      </c>
      <c r="AL56" s="20">
        <v>99999</v>
      </c>
      <c r="AM56" s="20">
        <v>99999</v>
      </c>
      <c r="AN56" s="20">
        <v>99999</v>
      </c>
      <c r="AO56" s="20">
        <v>99999</v>
      </c>
      <c r="AP56" s="20">
        <v>99999</v>
      </c>
      <c r="AQ56" s="20">
        <v>99999</v>
      </c>
      <c r="AR56" s="20">
        <v>99999</v>
      </c>
      <c r="AS56" s="20">
        <v>99999</v>
      </c>
      <c r="AT56" s="20">
        <v>99999</v>
      </c>
      <c r="AU56" s="20">
        <v>99999</v>
      </c>
      <c r="AV56" s="20">
        <v>99999</v>
      </c>
      <c r="AW56" s="20">
        <v>99999</v>
      </c>
      <c r="AX56" s="20">
        <v>99999</v>
      </c>
      <c r="AY56" s="20">
        <v>99999</v>
      </c>
      <c r="AZ56" s="20">
        <v>99999</v>
      </c>
    </row>
    <row r="57" spans="1:52" x14ac:dyDescent="0.2">
      <c r="A57" s="3" t="s">
        <v>49</v>
      </c>
      <c r="B57" s="20">
        <v>99999</v>
      </c>
      <c r="C57" s="19">
        <f t="shared" ref="C57:K57" si="48">C15</f>
        <v>1.0621204453441294E-3</v>
      </c>
      <c r="D57" s="19">
        <f t="shared" si="48"/>
        <v>1.1007085020242912E-3</v>
      </c>
      <c r="E57" s="19">
        <f t="shared" si="48"/>
        <v>1.1380313765182184E-3</v>
      </c>
      <c r="F57" s="19">
        <f t="shared" si="48"/>
        <v>1.1690283400809715E-3</v>
      </c>
      <c r="G57" s="19">
        <f t="shared" si="48"/>
        <v>1.2126771255060727E-3</v>
      </c>
      <c r="H57" s="19">
        <f t="shared" si="48"/>
        <v>1.2455718623481779E-3</v>
      </c>
      <c r="I57" s="19">
        <f t="shared" si="48"/>
        <v>1.2664473684210523E-3</v>
      </c>
      <c r="J57" s="19">
        <f t="shared" si="48"/>
        <v>1.2765688259109309E-3</v>
      </c>
      <c r="K57" s="19">
        <f t="shared" si="48"/>
        <v>1.2930161943319836E-3</v>
      </c>
      <c r="L57" s="20">
        <v>99999</v>
      </c>
      <c r="M57" s="20">
        <v>99999</v>
      </c>
      <c r="N57" s="20">
        <v>99999</v>
      </c>
      <c r="O57" s="20">
        <v>99999</v>
      </c>
      <c r="P57" s="20">
        <v>99999</v>
      </c>
      <c r="Q57" s="20">
        <v>99999</v>
      </c>
      <c r="R57" s="20">
        <v>99999</v>
      </c>
      <c r="S57" s="20">
        <v>99999</v>
      </c>
      <c r="T57" s="20">
        <v>99999</v>
      </c>
      <c r="U57" s="20">
        <v>99999</v>
      </c>
      <c r="V57" s="20">
        <v>99999</v>
      </c>
      <c r="W57" s="20">
        <v>99999</v>
      </c>
      <c r="X57" s="20">
        <v>99999</v>
      </c>
      <c r="Y57" s="20">
        <v>99999</v>
      </c>
      <c r="Z57" s="20">
        <v>99999</v>
      </c>
      <c r="AA57" s="20">
        <v>99999</v>
      </c>
      <c r="AB57" s="20">
        <v>99999</v>
      </c>
      <c r="AC57" s="20">
        <v>99999</v>
      </c>
      <c r="AD57" s="20">
        <v>99999</v>
      </c>
      <c r="AE57" s="20">
        <v>99999</v>
      </c>
      <c r="AF57" s="20">
        <v>99999</v>
      </c>
      <c r="AG57" s="20">
        <v>99999</v>
      </c>
      <c r="AH57" s="20">
        <v>99999</v>
      </c>
      <c r="AI57" s="20">
        <v>99999</v>
      </c>
      <c r="AJ57" s="20">
        <v>99999</v>
      </c>
      <c r="AK57" s="20">
        <v>99999</v>
      </c>
      <c r="AL57" s="20">
        <v>99999</v>
      </c>
      <c r="AM57" s="20">
        <v>99999</v>
      </c>
      <c r="AN57" s="20">
        <v>99999</v>
      </c>
      <c r="AO57" s="20">
        <v>99999</v>
      </c>
      <c r="AP57" s="20">
        <v>99999</v>
      </c>
      <c r="AQ57" s="20">
        <v>99999</v>
      </c>
      <c r="AR57" s="20">
        <v>99999</v>
      </c>
      <c r="AS57" s="20">
        <v>99999</v>
      </c>
      <c r="AT57" s="20">
        <v>99999</v>
      </c>
      <c r="AU57" s="20">
        <v>99999</v>
      </c>
      <c r="AV57" s="20">
        <v>99999</v>
      </c>
      <c r="AW57" s="20">
        <v>99999</v>
      </c>
      <c r="AX57" s="20">
        <v>99999</v>
      </c>
      <c r="AY57" s="20">
        <v>99999</v>
      </c>
      <c r="AZ57" s="20">
        <v>99999</v>
      </c>
    </row>
    <row r="58" spans="1:52" x14ac:dyDescent="0.2">
      <c r="A58" s="3" t="s">
        <v>51</v>
      </c>
      <c r="B58" s="20">
        <v>99999</v>
      </c>
      <c r="C58" s="19">
        <f t="shared" ref="C58:K58" si="49">C16</f>
        <v>1.5728941675101213</v>
      </c>
      <c r="D58" s="19">
        <f t="shared" si="49"/>
        <v>1.6300392206477732</v>
      </c>
      <c r="E58" s="19">
        <f t="shared" si="49"/>
        <v>1.6853106654858296</v>
      </c>
      <c r="F58" s="19">
        <f t="shared" si="49"/>
        <v>1.7312140688259108</v>
      </c>
      <c r="G58" s="19">
        <f t="shared" si="49"/>
        <v>1.7958535551619432</v>
      </c>
      <c r="H58" s="19">
        <f t="shared" si="49"/>
        <v>1.844567370951417</v>
      </c>
      <c r="I58" s="19">
        <f t="shared" si="49"/>
        <v>1.8754819078947365</v>
      </c>
      <c r="J58" s="19">
        <f t="shared" si="49"/>
        <v>1.8904707742914977</v>
      </c>
      <c r="K58" s="19">
        <f t="shared" si="49"/>
        <v>1.9148276821862347</v>
      </c>
      <c r="L58" s="20">
        <v>99999</v>
      </c>
      <c r="M58" s="20">
        <v>99999</v>
      </c>
      <c r="N58" s="20">
        <v>99999</v>
      </c>
      <c r="O58" s="20">
        <v>99999</v>
      </c>
      <c r="P58" s="20">
        <v>99999</v>
      </c>
      <c r="Q58" s="20">
        <v>99999</v>
      </c>
      <c r="R58" s="20">
        <v>99999</v>
      </c>
      <c r="S58" s="20">
        <v>99999</v>
      </c>
      <c r="T58" s="20">
        <v>99999</v>
      </c>
      <c r="U58" s="20">
        <v>99999</v>
      </c>
      <c r="V58" s="20">
        <v>99999</v>
      </c>
      <c r="W58" s="20">
        <v>99999</v>
      </c>
      <c r="X58" s="20">
        <v>99999</v>
      </c>
      <c r="Y58" s="20">
        <v>99999</v>
      </c>
      <c r="Z58" s="20">
        <v>99999</v>
      </c>
      <c r="AA58" s="20">
        <v>99999</v>
      </c>
      <c r="AB58" s="20">
        <v>99999</v>
      </c>
      <c r="AC58" s="20">
        <v>99999</v>
      </c>
      <c r="AD58" s="20">
        <v>99999</v>
      </c>
      <c r="AE58" s="20">
        <v>99999</v>
      </c>
      <c r="AF58" s="20">
        <v>99999</v>
      </c>
      <c r="AG58" s="20">
        <v>99999</v>
      </c>
      <c r="AH58" s="20">
        <v>99999</v>
      </c>
      <c r="AI58" s="20">
        <v>99999</v>
      </c>
      <c r="AJ58" s="20">
        <v>99999</v>
      </c>
      <c r="AK58" s="20">
        <v>99999</v>
      </c>
      <c r="AL58" s="20">
        <v>99999</v>
      </c>
      <c r="AM58" s="20">
        <v>99999</v>
      </c>
      <c r="AN58" s="20">
        <v>99999</v>
      </c>
      <c r="AO58" s="20">
        <v>99999</v>
      </c>
      <c r="AP58" s="20">
        <v>99999</v>
      </c>
      <c r="AQ58" s="20">
        <v>99999</v>
      </c>
      <c r="AR58" s="20">
        <v>99999</v>
      </c>
      <c r="AS58" s="20">
        <v>99999</v>
      </c>
      <c r="AT58" s="20">
        <v>99999</v>
      </c>
      <c r="AU58" s="20">
        <v>99999</v>
      </c>
      <c r="AV58" s="20">
        <v>99999</v>
      </c>
      <c r="AW58" s="20">
        <v>99999</v>
      </c>
      <c r="AX58" s="20">
        <v>99999</v>
      </c>
      <c r="AY58" s="20">
        <v>99999</v>
      </c>
      <c r="AZ58" s="20">
        <v>99999</v>
      </c>
    </row>
    <row r="60" spans="1:52" x14ac:dyDescent="0.2">
      <c r="A60" t="s">
        <v>180</v>
      </c>
    </row>
    <row r="61" spans="1:52" x14ac:dyDescent="0.2">
      <c r="A61" t="s">
        <v>19</v>
      </c>
    </row>
    <row r="62" spans="1:52" x14ac:dyDescent="0.2">
      <c r="B62" s="15">
        <v>2010</v>
      </c>
      <c r="C62" s="15">
        <v>2011</v>
      </c>
      <c r="D62" s="15">
        <v>2012</v>
      </c>
      <c r="E62" s="15">
        <v>2013</v>
      </c>
      <c r="F62" s="15">
        <v>2014</v>
      </c>
      <c r="G62" s="15">
        <v>2015</v>
      </c>
      <c r="H62" s="15">
        <v>2016</v>
      </c>
      <c r="I62" s="15">
        <v>2017</v>
      </c>
      <c r="J62" s="15">
        <v>2018</v>
      </c>
      <c r="K62" s="15">
        <v>2019</v>
      </c>
      <c r="L62" s="15">
        <v>2020</v>
      </c>
      <c r="M62" s="15">
        <v>2021</v>
      </c>
      <c r="N62" s="15">
        <v>2022</v>
      </c>
      <c r="O62" s="15">
        <v>2023</v>
      </c>
      <c r="P62" s="15">
        <v>2024</v>
      </c>
      <c r="Q62" s="15">
        <v>2025</v>
      </c>
      <c r="R62" s="15">
        <v>2026</v>
      </c>
      <c r="S62" s="15">
        <v>2027</v>
      </c>
      <c r="T62" s="15">
        <v>2028</v>
      </c>
      <c r="U62" s="15">
        <v>2029</v>
      </c>
      <c r="V62" s="15">
        <v>2030</v>
      </c>
      <c r="W62" s="15">
        <v>2031</v>
      </c>
      <c r="X62" s="15">
        <v>2032</v>
      </c>
      <c r="Y62" s="15">
        <v>2033</v>
      </c>
      <c r="Z62" s="15">
        <v>2034</v>
      </c>
      <c r="AA62" s="15">
        <v>2035</v>
      </c>
      <c r="AB62" s="15">
        <v>2036</v>
      </c>
      <c r="AC62" s="15">
        <v>2037</v>
      </c>
      <c r="AD62" s="15">
        <v>2038</v>
      </c>
      <c r="AE62" s="15">
        <v>2039</v>
      </c>
      <c r="AF62" s="15">
        <v>2040</v>
      </c>
      <c r="AG62" s="15">
        <v>2041</v>
      </c>
      <c r="AH62" s="15">
        <v>2042</v>
      </c>
      <c r="AI62" s="15">
        <v>2043</v>
      </c>
      <c r="AJ62" s="15">
        <v>2044</v>
      </c>
      <c r="AK62" s="15">
        <v>2045</v>
      </c>
      <c r="AL62" s="15">
        <v>2046</v>
      </c>
      <c r="AM62" s="15">
        <v>2047</v>
      </c>
      <c r="AN62" s="15">
        <v>2048</v>
      </c>
      <c r="AO62" s="15">
        <v>2049</v>
      </c>
      <c r="AP62" s="15">
        <v>2050</v>
      </c>
      <c r="AQ62" s="15">
        <v>2051</v>
      </c>
      <c r="AR62" s="15">
        <v>2052</v>
      </c>
      <c r="AS62" s="15">
        <v>2053</v>
      </c>
      <c r="AT62" s="15">
        <v>2054</v>
      </c>
      <c r="AU62" s="15">
        <v>2055</v>
      </c>
      <c r="AV62" s="15">
        <v>2056</v>
      </c>
      <c r="AW62" s="15">
        <v>2057</v>
      </c>
      <c r="AX62" s="15">
        <v>2058</v>
      </c>
      <c r="AY62" s="15">
        <v>2059</v>
      </c>
      <c r="AZ62" s="15" t="s">
        <v>2</v>
      </c>
    </row>
    <row r="63" spans="1:52" x14ac:dyDescent="0.2">
      <c r="A63" s="3" t="s">
        <v>47</v>
      </c>
      <c r="B63" s="20">
        <v>0</v>
      </c>
      <c r="C63" s="19">
        <f t="shared" ref="C63:H65" si="50">C14-0.001</f>
        <v>0.1040437120445344</v>
      </c>
      <c r="D63" s="19">
        <f t="shared" si="50"/>
        <v>0.10786007085020242</v>
      </c>
      <c r="E63" s="19">
        <f t="shared" si="50"/>
        <v>0.11155130313765181</v>
      </c>
      <c r="F63" s="19">
        <f t="shared" si="50"/>
        <v>0.11461690283400809</v>
      </c>
      <c r="G63" s="19">
        <f t="shared" si="50"/>
        <v>0.1189337677125506</v>
      </c>
      <c r="H63" s="19">
        <f t="shared" si="50"/>
        <v>0.12218705718623481</v>
      </c>
      <c r="I63" s="19">
        <f>H63</f>
        <v>0.12218705718623481</v>
      </c>
      <c r="J63" s="19">
        <f t="shared" ref="J63:K63" si="51">I63</f>
        <v>0.12218705718623481</v>
      </c>
      <c r="K63" s="19">
        <f t="shared" si="51"/>
        <v>0.12218705718623481</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20">
        <v>0</v>
      </c>
      <c r="AI63" s="20">
        <v>0</v>
      </c>
      <c r="AJ63" s="20">
        <v>0</v>
      </c>
      <c r="AK63" s="20">
        <v>0</v>
      </c>
      <c r="AL63" s="20">
        <v>0</v>
      </c>
      <c r="AM63" s="20">
        <v>0</v>
      </c>
      <c r="AN63" s="20">
        <v>0</v>
      </c>
      <c r="AO63" s="20">
        <v>0</v>
      </c>
      <c r="AP63" s="20">
        <v>0</v>
      </c>
      <c r="AQ63" s="20">
        <v>0</v>
      </c>
      <c r="AR63" s="20">
        <v>0</v>
      </c>
      <c r="AS63" s="20">
        <v>0</v>
      </c>
      <c r="AT63" s="20">
        <v>0</v>
      </c>
      <c r="AU63" s="20">
        <v>0</v>
      </c>
      <c r="AV63" s="20">
        <v>0</v>
      </c>
      <c r="AW63" s="20">
        <v>0</v>
      </c>
      <c r="AX63" s="20">
        <v>0</v>
      </c>
      <c r="AY63" s="20">
        <v>0</v>
      </c>
      <c r="AZ63" s="20">
        <v>0</v>
      </c>
    </row>
    <row r="64" spans="1:52" x14ac:dyDescent="0.2">
      <c r="A64" s="3" t="s">
        <v>49</v>
      </c>
      <c r="B64" s="20">
        <v>0</v>
      </c>
      <c r="C64" s="19">
        <f t="shared" si="50"/>
        <v>6.2120445344129339E-5</v>
      </c>
      <c r="D64" s="19">
        <f t="shared" si="50"/>
        <v>1.007085020242912E-4</v>
      </c>
      <c r="E64" s="19">
        <f t="shared" si="50"/>
        <v>1.3803137651821834E-4</v>
      </c>
      <c r="F64" s="19">
        <f t="shared" si="50"/>
        <v>1.6902834008097152E-4</v>
      </c>
      <c r="G64" s="19">
        <f t="shared" si="50"/>
        <v>2.1267712550607264E-4</v>
      </c>
      <c r="H64" s="19">
        <f t="shared" si="50"/>
        <v>2.4557186234817788E-4</v>
      </c>
      <c r="I64" s="19">
        <f t="shared" ref="I64:K65" si="52">H64</f>
        <v>2.4557186234817788E-4</v>
      </c>
      <c r="J64" s="19">
        <f t="shared" si="52"/>
        <v>2.4557186234817788E-4</v>
      </c>
      <c r="K64" s="19">
        <f t="shared" si="52"/>
        <v>2.4557186234817788E-4</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20">
        <v>0</v>
      </c>
      <c r="AI64" s="20">
        <v>0</v>
      </c>
      <c r="AJ64" s="20">
        <v>0</v>
      </c>
      <c r="AK64" s="20">
        <v>0</v>
      </c>
      <c r="AL64" s="20">
        <v>0</v>
      </c>
      <c r="AM64" s="20">
        <v>0</v>
      </c>
      <c r="AN64" s="20">
        <v>0</v>
      </c>
      <c r="AO64" s="20">
        <v>0</v>
      </c>
      <c r="AP64" s="20">
        <v>0</v>
      </c>
      <c r="AQ64" s="20">
        <v>0</v>
      </c>
      <c r="AR64" s="20">
        <v>0</v>
      </c>
      <c r="AS64" s="20">
        <v>0</v>
      </c>
      <c r="AT64" s="20">
        <v>0</v>
      </c>
      <c r="AU64" s="20">
        <v>0</v>
      </c>
      <c r="AV64" s="20">
        <v>0</v>
      </c>
      <c r="AW64" s="20">
        <v>0</v>
      </c>
      <c r="AX64" s="20">
        <v>0</v>
      </c>
      <c r="AY64" s="20">
        <v>0</v>
      </c>
      <c r="AZ64" s="20">
        <v>0</v>
      </c>
    </row>
    <row r="65" spans="1:52" x14ac:dyDescent="0.2">
      <c r="A65" s="3" t="s">
        <v>51</v>
      </c>
      <c r="B65" s="20">
        <v>0</v>
      </c>
      <c r="C65" s="19">
        <f t="shared" si="50"/>
        <v>1.5718941675101215</v>
      </c>
      <c r="D65" s="19">
        <f t="shared" si="50"/>
        <v>1.6290392206477733</v>
      </c>
      <c r="E65" s="19">
        <f t="shared" si="50"/>
        <v>1.6843106654858297</v>
      </c>
      <c r="F65" s="19">
        <f t="shared" si="50"/>
        <v>1.7302140688259109</v>
      </c>
      <c r="G65" s="19">
        <f t="shared" si="50"/>
        <v>1.7948535551619433</v>
      </c>
      <c r="H65" s="19">
        <f t="shared" si="50"/>
        <v>1.8435673709514171</v>
      </c>
      <c r="I65" s="19">
        <f t="shared" si="52"/>
        <v>1.8435673709514171</v>
      </c>
      <c r="J65" s="19">
        <f t="shared" si="52"/>
        <v>1.8435673709514171</v>
      </c>
      <c r="K65" s="19">
        <f t="shared" si="52"/>
        <v>1.8435673709514171</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20">
        <v>0</v>
      </c>
      <c r="AI65" s="20">
        <v>0</v>
      </c>
      <c r="AJ65" s="20">
        <v>0</v>
      </c>
      <c r="AK65" s="20">
        <v>0</v>
      </c>
      <c r="AL65" s="20">
        <v>0</v>
      </c>
      <c r="AM65" s="20">
        <v>0</v>
      </c>
      <c r="AN65" s="20">
        <v>0</v>
      </c>
      <c r="AO65" s="20">
        <v>0</v>
      </c>
      <c r="AP65" s="20">
        <v>0</v>
      </c>
      <c r="AQ65" s="20">
        <v>0</v>
      </c>
      <c r="AR65" s="20">
        <v>0</v>
      </c>
      <c r="AS65" s="20">
        <v>0</v>
      </c>
      <c r="AT65" s="20">
        <v>0</v>
      </c>
      <c r="AU65" s="20">
        <v>0</v>
      </c>
      <c r="AV65" s="20">
        <v>0</v>
      </c>
      <c r="AW65" s="20">
        <v>0</v>
      </c>
      <c r="AX65" s="20">
        <v>0</v>
      </c>
      <c r="AY65" s="20">
        <v>0</v>
      </c>
      <c r="AZ65" s="20">
        <v>0</v>
      </c>
    </row>
    <row r="66" spans="1:52" x14ac:dyDescent="0.2">
      <c r="E66" s="17"/>
      <c r="F66" s="17"/>
      <c r="G66" s="17"/>
      <c r="H66" s="17"/>
      <c r="I66" s="17"/>
      <c r="J66" s="17"/>
      <c r="K66"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C1A89-9C31-9C4D-AD63-5D949828C101}">
  <dimension ref="A1:CM77"/>
  <sheetViews>
    <sheetView topLeftCell="A68" workbookViewId="0">
      <selection activeCell="A55" sqref="A55:AZ56"/>
    </sheetView>
  </sheetViews>
  <sheetFormatPr baseColWidth="10" defaultRowHeight="16" x14ac:dyDescent="0.2"/>
  <cols>
    <col min="1" max="1" width="13.1640625" customWidth="1"/>
  </cols>
  <sheetData>
    <row r="1" spans="1:52" x14ac:dyDescent="0.2">
      <c r="A1" s="2" t="s">
        <v>115</v>
      </c>
    </row>
    <row r="2" spans="1:52" x14ac:dyDescent="0.2">
      <c r="A2" t="s">
        <v>18</v>
      </c>
    </row>
    <row r="3" spans="1:52" x14ac:dyDescent="0.2">
      <c r="A3" t="s">
        <v>19</v>
      </c>
    </row>
    <row r="4" spans="1:52" x14ac:dyDescent="0.2">
      <c r="B4">
        <v>2010</v>
      </c>
      <c r="C4">
        <v>2011</v>
      </c>
      <c r="D4">
        <v>2012</v>
      </c>
      <c r="E4">
        <v>2013</v>
      </c>
      <c r="F4">
        <v>2014</v>
      </c>
      <c r="G4">
        <v>2015</v>
      </c>
      <c r="H4">
        <v>2016</v>
      </c>
      <c r="I4">
        <v>2017</v>
      </c>
      <c r="J4">
        <v>2018</v>
      </c>
      <c r="K4">
        <v>2019</v>
      </c>
      <c r="L4">
        <v>2020</v>
      </c>
      <c r="M4">
        <v>2021</v>
      </c>
      <c r="N4">
        <v>2022</v>
      </c>
      <c r="O4">
        <v>2023</v>
      </c>
      <c r="P4">
        <v>2024</v>
      </c>
      <c r="Q4">
        <v>2025</v>
      </c>
      <c r="R4">
        <v>2026</v>
      </c>
      <c r="S4">
        <v>2027</v>
      </c>
      <c r="T4">
        <v>2028</v>
      </c>
      <c r="U4">
        <v>2029</v>
      </c>
      <c r="V4">
        <v>2030</v>
      </c>
      <c r="W4">
        <v>2031</v>
      </c>
      <c r="X4">
        <v>2032</v>
      </c>
      <c r="Y4">
        <v>2033</v>
      </c>
      <c r="Z4">
        <v>2034</v>
      </c>
      <c r="AA4">
        <v>2035</v>
      </c>
      <c r="AB4">
        <v>2036</v>
      </c>
      <c r="AC4">
        <v>2037</v>
      </c>
      <c r="AD4">
        <v>2038</v>
      </c>
      <c r="AE4">
        <v>2039</v>
      </c>
      <c r="AF4">
        <v>2040</v>
      </c>
      <c r="AG4">
        <v>2041</v>
      </c>
      <c r="AH4">
        <v>2042</v>
      </c>
      <c r="AI4">
        <v>2043</v>
      </c>
      <c r="AJ4">
        <v>2044</v>
      </c>
      <c r="AK4">
        <v>2045</v>
      </c>
      <c r="AL4">
        <v>2046</v>
      </c>
      <c r="AM4">
        <v>2047</v>
      </c>
      <c r="AN4">
        <v>2048</v>
      </c>
      <c r="AO4">
        <v>2049</v>
      </c>
      <c r="AP4">
        <v>2050</v>
      </c>
      <c r="AQ4">
        <v>2051</v>
      </c>
      <c r="AR4">
        <v>2052</v>
      </c>
      <c r="AS4">
        <v>2053</v>
      </c>
      <c r="AT4">
        <v>2054</v>
      </c>
      <c r="AU4">
        <v>2055</v>
      </c>
      <c r="AV4">
        <v>2056</v>
      </c>
      <c r="AW4">
        <v>2057</v>
      </c>
      <c r="AX4">
        <v>2058</v>
      </c>
      <c r="AY4">
        <v>2059</v>
      </c>
      <c r="AZ4" t="s">
        <v>2</v>
      </c>
    </row>
    <row r="5" spans="1:52" x14ac:dyDescent="0.2">
      <c r="A5" t="s">
        <v>20</v>
      </c>
      <c r="B5">
        <v>1.1299999999999999E-2</v>
      </c>
      <c r="C5">
        <v>1.0999999999999999E-2</v>
      </c>
      <c r="D5">
        <v>1.0699999999999999E-2</v>
      </c>
      <c r="E5">
        <v>1.04E-2</v>
      </c>
      <c r="F5">
        <v>1.01E-2</v>
      </c>
      <c r="G5">
        <v>9.9000000000000008E-3</v>
      </c>
      <c r="H5">
        <v>9.5999999999999992E-3</v>
      </c>
      <c r="I5">
        <v>9.2999999999999992E-3</v>
      </c>
      <c r="J5">
        <v>8.9999999999999993E-3</v>
      </c>
      <c r="K5">
        <v>8.6999999999999994E-3</v>
      </c>
      <c r="L5">
        <v>8.5000000000000006E-3</v>
      </c>
      <c r="M5">
        <v>8.2000000000000007E-3</v>
      </c>
      <c r="N5">
        <v>7.9000000000000008E-3</v>
      </c>
      <c r="O5">
        <v>7.6E-3</v>
      </c>
      <c r="P5">
        <v>7.3000000000000001E-3</v>
      </c>
      <c r="Q5">
        <v>7.0000000000000001E-3</v>
      </c>
      <c r="R5">
        <v>6.7999999999999996E-3</v>
      </c>
      <c r="S5">
        <v>6.4999999999999997E-3</v>
      </c>
      <c r="T5">
        <v>6.1999999999999998E-3</v>
      </c>
      <c r="U5">
        <v>5.8999999999999999E-3</v>
      </c>
      <c r="V5">
        <v>5.5999999999999999E-3</v>
      </c>
      <c r="W5">
        <v>5.4000000000000003E-3</v>
      </c>
      <c r="X5">
        <v>5.1000000000000004E-3</v>
      </c>
      <c r="Y5">
        <v>4.7999999999999996E-3</v>
      </c>
      <c r="Z5">
        <v>4.4999999999999997E-3</v>
      </c>
      <c r="AA5">
        <v>4.1999999999999997E-3</v>
      </c>
      <c r="AB5">
        <v>3.8999999999999998E-3</v>
      </c>
      <c r="AC5">
        <v>3.7000000000000002E-3</v>
      </c>
      <c r="AD5">
        <v>3.3999999999999998E-3</v>
      </c>
      <c r="AE5">
        <v>3.0999999999999999E-3</v>
      </c>
      <c r="AF5">
        <v>2.8E-3</v>
      </c>
      <c r="AG5">
        <v>2.5000000000000001E-3</v>
      </c>
      <c r="AH5">
        <v>2.3E-3</v>
      </c>
      <c r="AI5">
        <v>2E-3</v>
      </c>
      <c r="AJ5">
        <v>1.6999999999999999E-3</v>
      </c>
      <c r="AK5">
        <v>1.4E-3</v>
      </c>
      <c r="AL5">
        <v>1.1000000000000001E-3</v>
      </c>
      <c r="AM5">
        <v>8.0000000000000004E-4</v>
      </c>
      <c r="AN5">
        <v>5.9999999999999995E-4</v>
      </c>
      <c r="AO5">
        <v>2.9999999999999997E-4</v>
      </c>
      <c r="AP5">
        <v>0</v>
      </c>
      <c r="AQ5">
        <v>0</v>
      </c>
      <c r="AR5">
        <v>0</v>
      </c>
      <c r="AS5">
        <v>0</v>
      </c>
      <c r="AT5">
        <v>0</v>
      </c>
      <c r="AU5">
        <v>0</v>
      </c>
      <c r="AV5">
        <v>0</v>
      </c>
      <c r="AW5">
        <v>0</v>
      </c>
      <c r="AX5">
        <v>0</v>
      </c>
      <c r="AY5">
        <v>0</v>
      </c>
      <c r="AZ5">
        <v>0</v>
      </c>
    </row>
    <row r="6" spans="1:52" x14ac:dyDescent="0.2">
      <c r="A6" t="s">
        <v>21</v>
      </c>
      <c r="B6">
        <v>1.7299999999999999E-2</v>
      </c>
      <c r="C6">
        <v>1.66E-2</v>
      </c>
      <c r="D6">
        <v>1.5800000000000002E-2</v>
      </c>
      <c r="E6">
        <v>1.5100000000000001E-2</v>
      </c>
      <c r="F6">
        <v>1.44E-2</v>
      </c>
      <c r="G6">
        <v>1.37E-2</v>
      </c>
      <c r="H6">
        <v>1.2999999999999999E-2</v>
      </c>
      <c r="I6">
        <v>1.2200000000000001E-2</v>
      </c>
      <c r="J6">
        <v>1.15E-2</v>
      </c>
      <c r="K6">
        <v>1.0800000000000001E-2</v>
      </c>
      <c r="L6">
        <v>1.01E-2</v>
      </c>
      <c r="M6">
        <v>9.4000000000000004E-3</v>
      </c>
      <c r="N6">
        <v>8.6E-3</v>
      </c>
      <c r="O6">
        <v>7.9000000000000008E-3</v>
      </c>
      <c r="P6">
        <v>7.1999999999999998E-3</v>
      </c>
      <c r="Q6">
        <v>6.4999999999999997E-3</v>
      </c>
      <c r="R6">
        <v>5.7999999999999996E-3</v>
      </c>
      <c r="S6">
        <v>5.0000000000000001E-3</v>
      </c>
      <c r="T6">
        <v>4.3E-3</v>
      </c>
      <c r="U6">
        <v>3.5999999999999999E-3</v>
      </c>
      <c r="V6">
        <v>2.8999999999999998E-3</v>
      </c>
      <c r="W6">
        <v>2.2000000000000001E-3</v>
      </c>
      <c r="X6">
        <v>1.4E-3</v>
      </c>
      <c r="Y6">
        <v>6.9999999999999999E-4</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row>
    <row r="7" spans="1:52" x14ac:dyDescent="0.2">
      <c r="A7" t="s">
        <v>28</v>
      </c>
      <c r="B7">
        <v>0.94399999999999995</v>
      </c>
      <c r="C7">
        <v>0.93220000000000003</v>
      </c>
      <c r="D7">
        <v>0.9204</v>
      </c>
      <c r="E7">
        <v>0.90859999999999996</v>
      </c>
      <c r="F7">
        <v>0.89680000000000004</v>
      </c>
      <c r="G7">
        <v>0.88500000000000001</v>
      </c>
      <c r="H7">
        <v>0.87319999999999998</v>
      </c>
      <c r="I7">
        <v>0.86140000000000005</v>
      </c>
      <c r="J7">
        <v>0.84960000000000002</v>
      </c>
      <c r="K7">
        <v>0.83779999999999999</v>
      </c>
      <c r="L7">
        <v>0.82599999999999996</v>
      </c>
      <c r="M7">
        <v>0.81420000000000003</v>
      </c>
      <c r="N7">
        <v>0.8024</v>
      </c>
      <c r="O7">
        <v>0.79059999999999997</v>
      </c>
      <c r="P7">
        <v>0.77880000000000005</v>
      </c>
      <c r="Q7">
        <v>0.76700000000000002</v>
      </c>
      <c r="R7">
        <v>0.75519999999999998</v>
      </c>
      <c r="S7">
        <v>0.74339999999999995</v>
      </c>
      <c r="T7">
        <v>0.73160000000000003</v>
      </c>
      <c r="U7">
        <v>0.7198</v>
      </c>
      <c r="V7">
        <v>0.70799999999999996</v>
      </c>
      <c r="W7">
        <v>0.69620000000000004</v>
      </c>
      <c r="X7">
        <v>0.68440000000000001</v>
      </c>
      <c r="Y7">
        <v>0.67259999999999998</v>
      </c>
      <c r="Z7">
        <v>0.66080000000000005</v>
      </c>
      <c r="AA7">
        <v>0.64900000000000002</v>
      </c>
      <c r="AB7">
        <v>0.63719999999999999</v>
      </c>
      <c r="AC7">
        <v>0.62539999999999996</v>
      </c>
      <c r="AD7">
        <v>0.61360000000000003</v>
      </c>
      <c r="AE7">
        <v>0.6018</v>
      </c>
      <c r="AF7">
        <v>0.59</v>
      </c>
      <c r="AG7">
        <v>0.57820000000000005</v>
      </c>
      <c r="AH7">
        <v>0.56640000000000001</v>
      </c>
      <c r="AI7">
        <v>0.55459999999999998</v>
      </c>
      <c r="AJ7">
        <v>0.54279999999999995</v>
      </c>
      <c r="AK7">
        <v>0.53100000000000003</v>
      </c>
      <c r="AL7">
        <v>0.51919999999999999</v>
      </c>
      <c r="AM7">
        <v>0.50739999999999996</v>
      </c>
      <c r="AN7">
        <v>0.49559999999999998</v>
      </c>
      <c r="AO7">
        <v>0.48380000000000001</v>
      </c>
      <c r="AP7">
        <v>0.47199999999999998</v>
      </c>
      <c r="AQ7">
        <v>0.47199999999999998</v>
      </c>
      <c r="AR7">
        <v>0.47199999999999998</v>
      </c>
      <c r="AS7">
        <v>0.47199999999999998</v>
      </c>
      <c r="AT7">
        <v>0.47199999999999998</v>
      </c>
      <c r="AU7">
        <v>0.47199999999999998</v>
      </c>
      <c r="AV7">
        <v>0.47199999999999998</v>
      </c>
      <c r="AW7">
        <v>0.47199999999999998</v>
      </c>
      <c r="AX7">
        <v>0.47199999999999998</v>
      </c>
      <c r="AY7">
        <v>0.47199999999999998</v>
      </c>
      <c r="AZ7">
        <v>0.47199999999999998</v>
      </c>
    </row>
    <row r="8" spans="1:52" x14ac:dyDescent="0.2">
      <c r="A8" t="s">
        <v>29</v>
      </c>
      <c r="B8">
        <v>6.2700000000000006E-2</v>
      </c>
      <c r="C8">
        <v>6.1899999999999997E-2</v>
      </c>
      <c r="D8">
        <v>6.1199999999999997E-2</v>
      </c>
      <c r="E8">
        <v>6.0400000000000002E-2</v>
      </c>
      <c r="F8">
        <v>5.96E-2</v>
      </c>
      <c r="G8">
        <v>5.8799999999999998E-2</v>
      </c>
      <c r="H8">
        <v>5.8000000000000003E-2</v>
      </c>
      <c r="I8">
        <v>5.7200000000000001E-2</v>
      </c>
      <c r="J8">
        <v>5.6399999999999999E-2</v>
      </c>
      <c r="K8">
        <v>5.57E-2</v>
      </c>
      <c r="L8">
        <v>5.4899999999999997E-2</v>
      </c>
      <c r="M8">
        <v>5.4100000000000002E-2</v>
      </c>
      <c r="N8">
        <v>5.33E-2</v>
      </c>
      <c r="O8">
        <v>5.2499999999999998E-2</v>
      </c>
      <c r="P8">
        <v>5.1700000000000003E-2</v>
      </c>
      <c r="Q8">
        <v>5.0999999999999997E-2</v>
      </c>
      <c r="R8">
        <v>5.0200000000000002E-2</v>
      </c>
      <c r="S8">
        <v>4.9399999999999999E-2</v>
      </c>
      <c r="T8">
        <v>4.8599999999999997E-2</v>
      </c>
      <c r="U8">
        <v>4.7800000000000002E-2</v>
      </c>
      <c r="V8">
        <v>4.7E-2</v>
      </c>
      <c r="W8">
        <v>4.6300000000000001E-2</v>
      </c>
      <c r="X8">
        <v>4.5499999999999999E-2</v>
      </c>
      <c r="Y8">
        <v>4.4699999999999997E-2</v>
      </c>
      <c r="Z8">
        <v>4.3900000000000002E-2</v>
      </c>
      <c r="AA8">
        <v>4.3099999999999999E-2</v>
      </c>
      <c r="AB8">
        <v>4.2299999999999997E-2</v>
      </c>
      <c r="AC8">
        <v>4.1599999999999998E-2</v>
      </c>
      <c r="AD8">
        <v>4.0800000000000003E-2</v>
      </c>
      <c r="AE8">
        <v>0.04</v>
      </c>
      <c r="AF8">
        <v>3.9199999999999999E-2</v>
      </c>
      <c r="AG8">
        <v>3.8399999999999997E-2</v>
      </c>
      <c r="AH8">
        <v>3.7600000000000001E-2</v>
      </c>
      <c r="AI8">
        <v>3.6799999999999999E-2</v>
      </c>
      <c r="AJ8">
        <v>3.61E-2</v>
      </c>
      <c r="AK8">
        <v>3.5299999999999998E-2</v>
      </c>
      <c r="AL8">
        <v>3.4500000000000003E-2</v>
      </c>
      <c r="AM8">
        <v>3.3700000000000001E-2</v>
      </c>
      <c r="AN8">
        <v>3.2899999999999999E-2</v>
      </c>
      <c r="AO8">
        <v>3.2099999999999997E-2</v>
      </c>
      <c r="AP8">
        <v>3.1399999999999997E-2</v>
      </c>
      <c r="AQ8">
        <v>3.1399999999999997E-2</v>
      </c>
      <c r="AR8">
        <v>3.1399999999999997E-2</v>
      </c>
      <c r="AS8">
        <v>3.1399999999999997E-2</v>
      </c>
      <c r="AT8">
        <v>3.1399999999999997E-2</v>
      </c>
      <c r="AU8">
        <v>3.1399999999999997E-2</v>
      </c>
      <c r="AV8">
        <v>3.1399999999999997E-2</v>
      </c>
      <c r="AW8">
        <v>3.1399999999999997E-2</v>
      </c>
      <c r="AX8">
        <v>3.1399999999999997E-2</v>
      </c>
      <c r="AY8">
        <v>3.1399999999999997E-2</v>
      </c>
      <c r="AZ8">
        <v>3.1399999999999997E-2</v>
      </c>
    </row>
    <row r="9" spans="1:52" x14ac:dyDescent="0.2">
      <c r="A9" t="s">
        <v>22</v>
      </c>
      <c r="B9">
        <v>5.9999999999999995E-4</v>
      </c>
      <c r="C9">
        <v>5.9999999999999995E-4</v>
      </c>
      <c r="D9">
        <v>5.0000000000000001E-4</v>
      </c>
      <c r="E9">
        <v>5.0000000000000001E-4</v>
      </c>
      <c r="F9">
        <v>5.0000000000000001E-4</v>
      </c>
      <c r="G9">
        <v>5.0000000000000001E-4</v>
      </c>
      <c r="H9">
        <v>4.0000000000000002E-4</v>
      </c>
      <c r="I9">
        <v>4.0000000000000002E-4</v>
      </c>
      <c r="J9">
        <v>4.0000000000000002E-4</v>
      </c>
      <c r="K9">
        <v>4.0000000000000002E-4</v>
      </c>
      <c r="L9">
        <v>4.0000000000000002E-4</v>
      </c>
      <c r="M9">
        <v>2.9999999999999997E-4</v>
      </c>
      <c r="N9">
        <v>2.9999999999999997E-4</v>
      </c>
      <c r="O9">
        <v>2.9999999999999997E-4</v>
      </c>
      <c r="P9">
        <v>2.9999999999999997E-4</v>
      </c>
      <c r="Q9">
        <v>2.0000000000000001E-4</v>
      </c>
      <c r="R9">
        <v>2.0000000000000001E-4</v>
      </c>
      <c r="S9">
        <v>2.0000000000000001E-4</v>
      </c>
      <c r="T9">
        <v>2.0000000000000001E-4</v>
      </c>
      <c r="U9">
        <v>1E-4</v>
      </c>
      <c r="V9">
        <v>1E-4</v>
      </c>
      <c r="W9">
        <v>1E-4</v>
      </c>
      <c r="X9">
        <v>1E-4</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row>
    <row r="10" spans="1:52" x14ac:dyDescent="0.2">
      <c r="A10" t="s">
        <v>23</v>
      </c>
      <c r="B10">
        <v>0.17100000000000001</v>
      </c>
      <c r="C10">
        <v>0.16200000000000001</v>
      </c>
      <c r="D10">
        <v>0.153</v>
      </c>
      <c r="E10">
        <v>0.14399999999999999</v>
      </c>
      <c r="F10">
        <v>0.13500000000000001</v>
      </c>
      <c r="G10">
        <v>0.126</v>
      </c>
      <c r="H10">
        <v>0.11700000000000001</v>
      </c>
      <c r="I10">
        <v>0.108</v>
      </c>
      <c r="J10">
        <v>9.9000000000000005E-2</v>
      </c>
      <c r="K10">
        <v>0.09</v>
      </c>
      <c r="L10">
        <v>8.1000000000000003E-2</v>
      </c>
      <c r="M10">
        <v>7.1999999999999995E-2</v>
      </c>
      <c r="N10">
        <v>6.3E-2</v>
      </c>
      <c r="O10">
        <v>5.3999999999999999E-2</v>
      </c>
      <c r="P10">
        <v>4.4999999999999998E-2</v>
      </c>
      <c r="Q10">
        <v>3.5999999999999997E-2</v>
      </c>
      <c r="R10">
        <v>2.7E-2</v>
      </c>
      <c r="S10">
        <v>1.7999999999999999E-2</v>
      </c>
      <c r="T10">
        <v>8.9999999999999993E-3</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row>
    <row r="11" spans="1:52" x14ac:dyDescent="0.2">
      <c r="A11" t="s">
        <v>24</v>
      </c>
      <c r="B11">
        <v>2.4E-2</v>
      </c>
      <c r="C11">
        <v>4.2000000000000003E-2</v>
      </c>
      <c r="D11">
        <v>0.06</v>
      </c>
      <c r="E11">
        <v>5.8999999999999997E-2</v>
      </c>
      <c r="F11">
        <v>5.8099999999999999E-2</v>
      </c>
      <c r="G11">
        <v>5.7099999999999998E-2</v>
      </c>
      <c r="H11">
        <v>5.62E-2</v>
      </c>
      <c r="I11">
        <v>5.5199999999999999E-2</v>
      </c>
      <c r="J11">
        <v>5.4199999999999998E-2</v>
      </c>
      <c r="K11">
        <v>5.33E-2</v>
      </c>
      <c r="L11">
        <v>5.2299999999999999E-2</v>
      </c>
      <c r="M11">
        <v>5.1400000000000001E-2</v>
      </c>
      <c r="N11">
        <v>5.04E-2</v>
      </c>
      <c r="O11">
        <v>4.9399999999999999E-2</v>
      </c>
      <c r="P11">
        <v>4.8500000000000001E-2</v>
      </c>
      <c r="Q11">
        <v>4.7500000000000001E-2</v>
      </c>
      <c r="R11">
        <v>4.6600000000000003E-2</v>
      </c>
      <c r="S11">
        <v>4.5600000000000002E-2</v>
      </c>
      <c r="T11">
        <v>4.4600000000000001E-2</v>
      </c>
      <c r="U11">
        <v>4.3700000000000003E-2</v>
      </c>
      <c r="V11">
        <v>4.2700000000000002E-2</v>
      </c>
      <c r="W11">
        <v>4.1799999999999997E-2</v>
      </c>
      <c r="X11">
        <v>4.0800000000000003E-2</v>
      </c>
      <c r="Y11">
        <v>3.9800000000000002E-2</v>
      </c>
      <c r="Z11">
        <v>3.8899999999999997E-2</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row>
    <row r="12" spans="1:52" x14ac:dyDescent="0.2">
      <c r="A12" t="s">
        <v>25</v>
      </c>
      <c r="B12">
        <v>1.6E-2</v>
      </c>
      <c r="C12">
        <v>2.8000000000000001E-2</v>
      </c>
      <c r="D12">
        <v>0.04</v>
      </c>
      <c r="E12">
        <v>3.9399999999999998E-2</v>
      </c>
      <c r="F12">
        <v>3.8699999999999998E-2</v>
      </c>
      <c r="G12">
        <v>3.8100000000000002E-2</v>
      </c>
      <c r="H12">
        <v>3.7400000000000003E-2</v>
      </c>
      <c r="I12">
        <v>3.6799999999999999E-2</v>
      </c>
      <c r="J12">
        <v>3.6200000000000003E-2</v>
      </c>
      <c r="K12">
        <v>3.5499999999999997E-2</v>
      </c>
      <c r="L12">
        <v>3.49E-2</v>
      </c>
      <c r="M12">
        <v>3.4200000000000001E-2</v>
      </c>
      <c r="N12">
        <v>3.3599999999999998E-2</v>
      </c>
      <c r="O12">
        <v>3.3000000000000002E-2</v>
      </c>
      <c r="P12">
        <v>3.2300000000000002E-2</v>
      </c>
      <c r="Q12">
        <v>3.1699999999999999E-2</v>
      </c>
      <c r="R12">
        <v>3.1E-2</v>
      </c>
      <c r="S12">
        <v>3.04E-2</v>
      </c>
      <c r="T12">
        <v>2.98E-2</v>
      </c>
      <c r="U12">
        <v>2.9100000000000001E-2</v>
      </c>
      <c r="V12">
        <v>2.8500000000000001E-2</v>
      </c>
      <c r="W12">
        <v>2.7799999999999998E-2</v>
      </c>
      <c r="X12">
        <v>2.7199999999999998E-2</v>
      </c>
      <c r="Y12">
        <v>2.6599999999999999E-2</v>
      </c>
      <c r="Z12">
        <v>2.5899999999999999E-2</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row>
    <row r="13" spans="1:52" x14ac:dyDescent="0.2">
      <c r="A13" t="s">
        <v>26</v>
      </c>
      <c r="B13">
        <v>1E-3</v>
      </c>
      <c r="C13">
        <v>1E-3</v>
      </c>
      <c r="D13">
        <v>8.9999999999999998E-4</v>
      </c>
      <c r="E13">
        <v>8.9999999999999998E-4</v>
      </c>
      <c r="F13">
        <v>8.0000000000000004E-4</v>
      </c>
      <c r="G13">
        <v>8.0000000000000004E-4</v>
      </c>
      <c r="H13">
        <v>8.0000000000000004E-4</v>
      </c>
      <c r="I13">
        <v>6.9999999999999999E-4</v>
      </c>
      <c r="J13">
        <v>6.9999999999999999E-4</v>
      </c>
      <c r="K13">
        <v>5.9999999999999995E-4</v>
      </c>
      <c r="L13">
        <v>5.9999999999999995E-4</v>
      </c>
      <c r="M13">
        <v>5.9999999999999995E-4</v>
      </c>
      <c r="N13">
        <v>5.0000000000000001E-4</v>
      </c>
      <c r="O13">
        <v>5.0000000000000001E-4</v>
      </c>
      <c r="P13">
        <v>4.0000000000000002E-4</v>
      </c>
      <c r="Q13">
        <v>4.0000000000000002E-4</v>
      </c>
      <c r="R13">
        <v>4.0000000000000002E-4</v>
      </c>
      <c r="S13">
        <v>2.9999999999999997E-4</v>
      </c>
      <c r="T13">
        <v>2.9999999999999997E-4</v>
      </c>
      <c r="U13">
        <v>2.0000000000000001E-4</v>
      </c>
      <c r="V13">
        <v>2.0000000000000001E-4</v>
      </c>
      <c r="W13">
        <v>2.0000000000000001E-4</v>
      </c>
      <c r="X13">
        <v>1E-4</v>
      </c>
      <c r="Y13">
        <v>1E-4</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row>
    <row r="14" spans="1:52" x14ac:dyDescent="0.2">
      <c r="A14" t="s">
        <v>27</v>
      </c>
      <c r="B14">
        <v>0.15820000000000001</v>
      </c>
      <c r="C14">
        <v>0.15179999999999999</v>
      </c>
      <c r="D14">
        <v>0.14549999999999999</v>
      </c>
      <c r="E14">
        <v>0.13919999999999999</v>
      </c>
      <c r="F14">
        <v>0.13289999999999999</v>
      </c>
      <c r="G14">
        <v>0.1265</v>
      </c>
      <c r="H14">
        <v>0.1202</v>
      </c>
      <c r="I14">
        <v>0.1139</v>
      </c>
      <c r="J14">
        <v>0.1076</v>
      </c>
      <c r="K14">
        <v>0.1012</v>
      </c>
      <c r="L14">
        <v>9.4899999999999998E-2</v>
      </c>
      <c r="M14">
        <v>8.8599999999999998E-2</v>
      </c>
      <c r="N14">
        <v>8.2199999999999995E-2</v>
      </c>
      <c r="O14">
        <v>7.5899999999999995E-2</v>
      </c>
      <c r="P14">
        <v>6.9599999999999995E-2</v>
      </c>
      <c r="Q14">
        <v>6.3299999999999995E-2</v>
      </c>
      <c r="R14">
        <v>5.6899999999999999E-2</v>
      </c>
      <c r="S14">
        <v>5.0599999999999999E-2</v>
      </c>
      <c r="T14">
        <v>4.4299999999999999E-2</v>
      </c>
      <c r="U14">
        <v>3.7999999999999999E-2</v>
      </c>
      <c r="V14">
        <v>3.1600000000000003E-2</v>
      </c>
      <c r="W14">
        <v>2.53E-2</v>
      </c>
      <c r="X14">
        <v>1.9E-2</v>
      </c>
      <c r="Y14">
        <v>1.2699999999999999E-2</v>
      </c>
      <c r="Z14">
        <v>6.3E-3</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row>
    <row r="17" spans="1:52" x14ac:dyDescent="0.2">
      <c r="A17" t="s">
        <v>31</v>
      </c>
    </row>
    <row r="18" spans="1:52" x14ac:dyDescent="0.2">
      <c r="A18" t="s">
        <v>19</v>
      </c>
    </row>
    <row r="19" spans="1:52" s="1" customFormat="1" x14ac:dyDescent="0.2">
      <c r="B19" s="1">
        <v>2010</v>
      </c>
      <c r="C19" s="1">
        <v>2011</v>
      </c>
      <c r="D19" s="1">
        <v>2012</v>
      </c>
      <c r="E19" s="1">
        <v>2013</v>
      </c>
      <c r="F19" s="1">
        <v>2014</v>
      </c>
      <c r="G19" s="1">
        <v>2015</v>
      </c>
      <c r="H19" s="1">
        <v>2016</v>
      </c>
      <c r="I19" s="1">
        <v>2017</v>
      </c>
      <c r="J19" s="1">
        <v>2018</v>
      </c>
      <c r="K19" s="1">
        <v>2019</v>
      </c>
      <c r="L19" s="1">
        <v>2020</v>
      </c>
      <c r="M19" s="1">
        <v>2021</v>
      </c>
      <c r="N19" s="1">
        <v>2022</v>
      </c>
      <c r="O19" s="1">
        <v>2023</v>
      </c>
      <c r="P19" s="1">
        <v>2024</v>
      </c>
      <c r="Q19" s="1">
        <v>2025</v>
      </c>
      <c r="R19" s="1">
        <v>2026</v>
      </c>
      <c r="S19" s="1">
        <v>2027</v>
      </c>
      <c r="T19" s="1">
        <v>2028</v>
      </c>
      <c r="U19" s="1">
        <v>2029</v>
      </c>
      <c r="V19" s="1">
        <v>2030</v>
      </c>
      <c r="W19" s="1">
        <v>2031</v>
      </c>
      <c r="X19" s="1">
        <v>2032</v>
      </c>
      <c r="Y19" s="1">
        <v>2033</v>
      </c>
      <c r="Z19" s="1">
        <v>2034</v>
      </c>
      <c r="AA19" s="1">
        <v>2035</v>
      </c>
      <c r="AB19" s="1">
        <v>2036</v>
      </c>
      <c r="AC19" s="1">
        <v>2037</v>
      </c>
      <c r="AD19" s="1">
        <v>2038</v>
      </c>
      <c r="AE19" s="1">
        <v>2039</v>
      </c>
      <c r="AF19" s="1">
        <v>2040</v>
      </c>
      <c r="AG19" s="1">
        <v>2041</v>
      </c>
      <c r="AH19" s="1">
        <v>2042</v>
      </c>
      <c r="AI19" s="1">
        <v>2043</v>
      </c>
      <c r="AJ19" s="1">
        <v>2044</v>
      </c>
      <c r="AK19" s="1">
        <v>2045</v>
      </c>
      <c r="AL19" s="1">
        <v>2046</v>
      </c>
      <c r="AM19" s="1">
        <v>2047</v>
      </c>
      <c r="AN19" s="1">
        <v>2048</v>
      </c>
      <c r="AO19" s="1">
        <v>2049</v>
      </c>
      <c r="AP19" s="1">
        <v>2050</v>
      </c>
      <c r="AQ19" s="1">
        <v>2051</v>
      </c>
      <c r="AR19" s="1">
        <v>2052</v>
      </c>
      <c r="AS19" s="1">
        <v>2053</v>
      </c>
      <c r="AT19" s="1">
        <v>2054</v>
      </c>
      <c r="AU19" s="1">
        <v>2055</v>
      </c>
      <c r="AV19" s="1">
        <v>2056</v>
      </c>
      <c r="AW19" s="1">
        <v>2057</v>
      </c>
      <c r="AX19" s="1">
        <v>2058</v>
      </c>
      <c r="AY19" s="1">
        <v>2059</v>
      </c>
      <c r="AZ19" s="1" t="s">
        <v>2</v>
      </c>
    </row>
    <row r="20" spans="1:52" x14ac:dyDescent="0.2">
      <c r="A20" t="s">
        <v>20</v>
      </c>
      <c r="B20">
        <v>1.23E-2</v>
      </c>
      <c r="C20">
        <v>1.3299999999999999E-2</v>
      </c>
      <c r="D20">
        <v>1.44E-2</v>
      </c>
      <c r="E20">
        <v>1.54E-2</v>
      </c>
      <c r="F20">
        <v>1.6500000000000001E-2</v>
      </c>
      <c r="G20">
        <v>1.7500000000000002E-2</v>
      </c>
      <c r="H20">
        <v>1.8499999999999999E-2</v>
      </c>
      <c r="I20">
        <v>1.9599999999999999E-2</v>
      </c>
      <c r="J20">
        <v>2.06E-2</v>
      </c>
      <c r="K20">
        <v>2.1600000000000001E-2</v>
      </c>
      <c r="L20">
        <v>2.2700000000000001E-2</v>
      </c>
      <c r="M20">
        <v>2.5399999999999999E-2</v>
      </c>
      <c r="N20">
        <v>2.8199999999999999E-2</v>
      </c>
      <c r="O20">
        <v>3.09E-2</v>
      </c>
      <c r="P20">
        <v>3.3700000000000001E-2</v>
      </c>
      <c r="Q20">
        <v>3.6400000000000002E-2</v>
      </c>
      <c r="R20">
        <v>3.9199999999999999E-2</v>
      </c>
      <c r="S20">
        <v>4.2000000000000003E-2</v>
      </c>
      <c r="T20">
        <v>4.48E-2</v>
      </c>
      <c r="U20">
        <v>4.7600000000000003E-2</v>
      </c>
      <c r="V20">
        <v>5.04E-2</v>
      </c>
      <c r="W20">
        <v>5.3600000000000002E-2</v>
      </c>
      <c r="X20">
        <v>5.6800000000000003E-2</v>
      </c>
      <c r="Y20">
        <v>6.0100000000000001E-2</v>
      </c>
      <c r="Z20">
        <v>6.3299999999999995E-2</v>
      </c>
      <c r="AA20">
        <v>6.6500000000000004E-2</v>
      </c>
      <c r="AB20">
        <v>7.0400000000000004E-2</v>
      </c>
      <c r="AC20">
        <v>7.4300000000000005E-2</v>
      </c>
      <c r="AD20">
        <v>7.8200000000000006E-2</v>
      </c>
      <c r="AE20">
        <v>8.2100000000000006E-2</v>
      </c>
      <c r="AF20">
        <v>8.5999999999999993E-2</v>
      </c>
      <c r="AG20">
        <v>9.1899999999999996E-2</v>
      </c>
      <c r="AH20">
        <v>9.7799999999999998E-2</v>
      </c>
      <c r="AI20">
        <v>0.1037</v>
      </c>
      <c r="AJ20">
        <v>0.1096</v>
      </c>
      <c r="AK20">
        <v>0.11550000000000001</v>
      </c>
      <c r="AL20">
        <v>0.1202</v>
      </c>
      <c r="AM20">
        <v>0.1249</v>
      </c>
      <c r="AN20">
        <v>0.12970000000000001</v>
      </c>
      <c r="AO20">
        <v>0.13439999999999999</v>
      </c>
      <c r="AP20">
        <v>0.1391</v>
      </c>
      <c r="AQ20">
        <v>0.1391</v>
      </c>
      <c r="AR20">
        <v>0.1391</v>
      </c>
      <c r="AS20">
        <v>0.1391</v>
      </c>
      <c r="AT20">
        <v>0.1391</v>
      </c>
      <c r="AU20">
        <v>0.1391</v>
      </c>
      <c r="AV20">
        <v>0.1391</v>
      </c>
      <c r="AW20">
        <v>0.1391</v>
      </c>
      <c r="AX20">
        <v>0.1391</v>
      </c>
      <c r="AY20">
        <v>0.1391</v>
      </c>
      <c r="AZ20">
        <v>0.1391</v>
      </c>
    </row>
    <row r="21" spans="1:52" x14ac:dyDescent="0.2">
      <c r="A21" t="s">
        <v>28</v>
      </c>
      <c r="B21">
        <v>0.96260000000000001</v>
      </c>
      <c r="C21">
        <v>0.98899999999999999</v>
      </c>
      <c r="D21">
        <v>1.0153000000000001</v>
      </c>
      <c r="E21">
        <v>1.0417000000000001</v>
      </c>
      <c r="F21">
        <v>1.0681</v>
      </c>
      <c r="G21">
        <v>1.0944</v>
      </c>
      <c r="H21">
        <v>1.1208</v>
      </c>
      <c r="I21">
        <v>1.1472</v>
      </c>
      <c r="J21">
        <v>1.1735</v>
      </c>
      <c r="K21">
        <v>1.1999</v>
      </c>
      <c r="L21">
        <v>1.2262999999999999</v>
      </c>
      <c r="M21">
        <v>1.2582</v>
      </c>
      <c r="N21">
        <v>1.2902</v>
      </c>
      <c r="O21">
        <v>1.3221000000000001</v>
      </c>
      <c r="P21">
        <v>1.3541000000000001</v>
      </c>
      <c r="Q21">
        <v>1.3859999999999999</v>
      </c>
      <c r="R21">
        <v>1.4145000000000001</v>
      </c>
      <c r="S21">
        <v>1.4430000000000001</v>
      </c>
      <c r="T21">
        <v>1.4716</v>
      </c>
      <c r="U21">
        <v>1.5001</v>
      </c>
      <c r="V21">
        <v>1.5286</v>
      </c>
      <c r="W21">
        <v>1.5491999999999999</v>
      </c>
      <c r="X21">
        <v>1.5698000000000001</v>
      </c>
      <c r="Y21">
        <v>1.5903</v>
      </c>
      <c r="Z21">
        <v>1.6109</v>
      </c>
      <c r="AA21">
        <v>1.6315</v>
      </c>
      <c r="AB21">
        <v>1.6484000000000001</v>
      </c>
      <c r="AC21">
        <v>1.6653</v>
      </c>
      <c r="AD21">
        <v>1.6822999999999999</v>
      </c>
      <c r="AE21">
        <v>1.6992</v>
      </c>
      <c r="AF21">
        <v>1.7161</v>
      </c>
      <c r="AG21">
        <v>1.7311000000000001</v>
      </c>
      <c r="AH21">
        <v>1.7461</v>
      </c>
      <c r="AI21">
        <v>1.7611000000000001</v>
      </c>
      <c r="AJ21">
        <v>1.7761</v>
      </c>
      <c r="AK21">
        <v>1.7910999999999999</v>
      </c>
      <c r="AL21">
        <v>1.8013999999999999</v>
      </c>
      <c r="AM21">
        <v>1.8117000000000001</v>
      </c>
      <c r="AN21">
        <v>1.8220000000000001</v>
      </c>
      <c r="AO21">
        <v>1.8323</v>
      </c>
      <c r="AP21">
        <v>1.8426</v>
      </c>
      <c r="AQ21">
        <v>1.8426</v>
      </c>
      <c r="AR21">
        <v>1.8426</v>
      </c>
      <c r="AS21">
        <v>1.8426</v>
      </c>
      <c r="AT21">
        <v>1.8426</v>
      </c>
      <c r="AU21">
        <v>1.8426</v>
      </c>
      <c r="AV21">
        <v>1.8426</v>
      </c>
      <c r="AW21">
        <v>1.8426</v>
      </c>
      <c r="AX21">
        <v>1.8426</v>
      </c>
      <c r="AY21">
        <v>1.8426</v>
      </c>
      <c r="AZ21">
        <v>1.8426</v>
      </c>
    </row>
    <row r="22" spans="1:52" x14ac:dyDescent="0.2">
      <c r="A22" t="s">
        <v>29</v>
      </c>
      <c r="B22">
        <v>7.2499999999999995E-2</v>
      </c>
      <c r="C22">
        <v>7.4399999999999994E-2</v>
      </c>
      <c r="D22">
        <v>7.6399999999999996E-2</v>
      </c>
      <c r="E22">
        <v>7.8399999999999997E-2</v>
      </c>
      <c r="F22">
        <v>8.0399999999999999E-2</v>
      </c>
      <c r="G22">
        <v>8.2400000000000001E-2</v>
      </c>
      <c r="H22">
        <v>8.4400000000000003E-2</v>
      </c>
      <c r="I22">
        <v>8.6300000000000002E-2</v>
      </c>
      <c r="J22">
        <v>8.8300000000000003E-2</v>
      </c>
      <c r="K22">
        <v>9.0300000000000005E-2</v>
      </c>
      <c r="L22">
        <v>9.2299999999999993E-2</v>
      </c>
      <c r="M22">
        <v>9.4700000000000006E-2</v>
      </c>
      <c r="N22">
        <v>9.7100000000000006E-2</v>
      </c>
      <c r="O22">
        <v>9.9500000000000005E-2</v>
      </c>
      <c r="P22">
        <v>0.1019</v>
      </c>
      <c r="Q22">
        <v>0.1043</v>
      </c>
      <c r="R22">
        <v>0.1065</v>
      </c>
      <c r="S22">
        <v>0.1086</v>
      </c>
      <c r="T22">
        <v>0.1108</v>
      </c>
      <c r="U22">
        <v>0.1129</v>
      </c>
      <c r="V22">
        <v>0.11509999999999999</v>
      </c>
      <c r="W22">
        <v>0.1166</v>
      </c>
      <c r="X22">
        <v>0.1182</v>
      </c>
      <c r="Y22">
        <v>0.1197</v>
      </c>
      <c r="Z22">
        <v>0.12130000000000001</v>
      </c>
      <c r="AA22">
        <v>0.12280000000000001</v>
      </c>
      <c r="AB22">
        <v>0.1241</v>
      </c>
      <c r="AC22">
        <v>0.12540000000000001</v>
      </c>
      <c r="AD22">
        <v>0.12659999999999999</v>
      </c>
      <c r="AE22">
        <v>0.12790000000000001</v>
      </c>
      <c r="AF22">
        <v>0.12920000000000001</v>
      </c>
      <c r="AG22">
        <v>0.1303</v>
      </c>
      <c r="AH22">
        <v>0.13139999999999999</v>
      </c>
      <c r="AI22">
        <v>0.1326</v>
      </c>
      <c r="AJ22">
        <v>0.13370000000000001</v>
      </c>
      <c r="AK22">
        <v>0.1348</v>
      </c>
      <c r="AL22">
        <v>0.1356</v>
      </c>
      <c r="AM22">
        <v>0.13639999999999999</v>
      </c>
      <c r="AN22">
        <v>0.1371</v>
      </c>
      <c r="AO22">
        <v>0.13789999999999999</v>
      </c>
      <c r="AP22">
        <v>0.13869999999999999</v>
      </c>
      <c r="AQ22">
        <v>0.13869999999999999</v>
      </c>
      <c r="AR22">
        <v>0.13869999999999999</v>
      </c>
      <c r="AS22">
        <v>0.13869999999999999</v>
      </c>
      <c r="AT22">
        <v>0.13869999999999999</v>
      </c>
      <c r="AU22">
        <v>0.13869999999999999</v>
      </c>
      <c r="AV22">
        <v>0.13869999999999999</v>
      </c>
      <c r="AW22">
        <v>0.13869999999999999</v>
      </c>
      <c r="AX22">
        <v>0.13869999999999999</v>
      </c>
      <c r="AY22">
        <v>0.13869999999999999</v>
      </c>
      <c r="AZ22">
        <v>0.13869999999999999</v>
      </c>
    </row>
    <row r="23" spans="1:52" x14ac:dyDescent="0.2">
      <c r="A23" t="s">
        <v>30</v>
      </c>
      <c r="B23">
        <v>4.0000000000000002E-4</v>
      </c>
      <c r="C23">
        <v>5.0000000000000001E-4</v>
      </c>
      <c r="D23">
        <v>5.9999999999999995E-4</v>
      </c>
      <c r="E23">
        <v>6.9999999999999999E-4</v>
      </c>
      <c r="F23">
        <v>8.0000000000000004E-4</v>
      </c>
      <c r="G23">
        <v>8.9999999999999998E-4</v>
      </c>
      <c r="H23">
        <v>1E-3</v>
      </c>
      <c r="I23">
        <v>1.1999999999999999E-3</v>
      </c>
      <c r="J23">
        <v>1.2999999999999999E-3</v>
      </c>
      <c r="K23">
        <v>1.4E-3</v>
      </c>
      <c r="L23">
        <v>1.5E-3</v>
      </c>
      <c r="M23">
        <v>2.0999999999999999E-3</v>
      </c>
      <c r="N23">
        <v>2.8E-3</v>
      </c>
      <c r="O23">
        <v>3.3999999999999998E-3</v>
      </c>
      <c r="P23">
        <v>4.1000000000000003E-3</v>
      </c>
      <c r="Q23">
        <v>4.7000000000000002E-3</v>
      </c>
      <c r="R23">
        <v>6.8999999999999999E-3</v>
      </c>
      <c r="S23">
        <v>9.1000000000000004E-3</v>
      </c>
      <c r="T23">
        <v>1.12E-2</v>
      </c>
      <c r="U23">
        <v>1.34E-2</v>
      </c>
      <c r="V23">
        <v>1.5599999999999999E-2</v>
      </c>
      <c r="W23">
        <v>2.0199999999999999E-2</v>
      </c>
      <c r="X23">
        <v>2.4799999999999999E-2</v>
      </c>
      <c r="Y23">
        <v>2.9499999999999998E-2</v>
      </c>
      <c r="Z23">
        <v>3.4099999999999998E-2</v>
      </c>
      <c r="AA23">
        <v>3.8699999999999998E-2</v>
      </c>
      <c r="AB23">
        <v>4.5699999999999998E-2</v>
      </c>
      <c r="AC23">
        <v>5.2699999999999997E-2</v>
      </c>
      <c r="AD23">
        <v>5.96E-2</v>
      </c>
      <c r="AE23">
        <v>6.6600000000000006E-2</v>
      </c>
      <c r="AF23">
        <v>7.3599999999999999E-2</v>
      </c>
      <c r="AG23">
        <v>8.5400000000000004E-2</v>
      </c>
      <c r="AH23">
        <v>9.7199999999999995E-2</v>
      </c>
      <c r="AI23">
        <v>0.1091</v>
      </c>
      <c r="AJ23">
        <v>0.12089999999999999</v>
      </c>
      <c r="AK23">
        <v>0.13270000000000001</v>
      </c>
      <c r="AL23">
        <v>0.15190000000000001</v>
      </c>
      <c r="AM23">
        <v>0.1711</v>
      </c>
      <c r="AN23">
        <v>0.1903</v>
      </c>
      <c r="AO23">
        <v>0.20949999999999999</v>
      </c>
      <c r="AP23">
        <v>0.22869999999999999</v>
      </c>
      <c r="AQ23">
        <v>0.22869999999999999</v>
      </c>
      <c r="AR23">
        <v>0.22869999999999999</v>
      </c>
      <c r="AS23">
        <v>0.22869999999999999</v>
      </c>
      <c r="AT23">
        <v>0.22869999999999999</v>
      </c>
      <c r="AU23">
        <v>0.22869999999999999</v>
      </c>
      <c r="AV23">
        <v>0.22869999999999999</v>
      </c>
      <c r="AW23">
        <v>0.22869999999999999</v>
      </c>
      <c r="AX23">
        <v>0.22869999999999999</v>
      </c>
      <c r="AY23">
        <v>0.22869999999999999</v>
      </c>
      <c r="AZ23">
        <v>0.22869999999999999</v>
      </c>
    </row>
    <row r="24" spans="1:52" x14ac:dyDescent="0.2">
      <c r="A24" t="s">
        <v>22</v>
      </c>
      <c r="B24">
        <v>3.3E-3</v>
      </c>
      <c r="C24">
        <v>6.0000000000000001E-3</v>
      </c>
      <c r="D24">
        <v>8.6999999999999994E-3</v>
      </c>
      <c r="E24">
        <v>1.14E-2</v>
      </c>
      <c r="F24">
        <v>1.41E-2</v>
      </c>
      <c r="G24">
        <v>1.6799999999999999E-2</v>
      </c>
      <c r="H24">
        <v>1.95E-2</v>
      </c>
      <c r="I24">
        <v>2.2200000000000001E-2</v>
      </c>
      <c r="J24">
        <v>2.4899999999999999E-2</v>
      </c>
      <c r="K24">
        <v>2.76E-2</v>
      </c>
      <c r="L24">
        <v>3.0300000000000001E-2</v>
      </c>
      <c r="M24">
        <v>3.78E-2</v>
      </c>
      <c r="N24">
        <v>4.53E-2</v>
      </c>
      <c r="O24">
        <v>5.2699999999999997E-2</v>
      </c>
      <c r="P24">
        <v>6.0199999999999997E-2</v>
      </c>
      <c r="Q24">
        <v>6.7699999999999996E-2</v>
      </c>
      <c r="R24">
        <v>8.2000000000000003E-2</v>
      </c>
      <c r="S24">
        <v>9.6299999999999997E-2</v>
      </c>
      <c r="T24">
        <v>0.1106</v>
      </c>
      <c r="U24">
        <v>0.1249</v>
      </c>
      <c r="V24">
        <v>0.13919999999999999</v>
      </c>
      <c r="W24">
        <v>0.15740000000000001</v>
      </c>
      <c r="X24">
        <v>0.17549999999999999</v>
      </c>
      <c r="Y24">
        <v>0.19370000000000001</v>
      </c>
      <c r="Z24">
        <v>0.21179999999999999</v>
      </c>
      <c r="AA24">
        <v>0.23</v>
      </c>
      <c r="AB24">
        <v>0.26079999999999998</v>
      </c>
      <c r="AC24">
        <v>0.29170000000000001</v>
      </c>
      <c r="AD24">
        <v>0.32250000000000001</v>
      </c>
      <c r="AE24">
        <v>0.35339999999999999</v>
      </c>
      <c r="AF24">
        <v>0.38419999999999999</v>
      </c>
      <c r="AG24">
        <v>0.42230000000000001</v>
      </c>
      <c r="AH24">
        <v>0.46039999999999998</v>
      </c>
      <c r="AI24">
        <v>0.49840000000000001</v>
      </c>
      <c r="AJ24">
        <v>0.53649999999999998</v>
      </c>
      <c r="AK24">
        <v>0.5746</v>
      </c>
      <c r="AL24">
        <v>0.63149999999999995</v>
      </c>
      <c r="AM24">
        <v>0.68840000000000001</v>
      </c>
      <c r="AN24">
        <v>0.74519999999999997</v>
      </c>
      <c r="AO24">
        <v>0.80210000000000004</v>
      </c>
      <c r="AP24">
        <v>0.85899999999999999</v>
      </c>
      <c r="AQ24">
        <v>0.85899999999999999</v>
      </c>
      <c r="AR24">
        <v>0.85899999999999999</v>
      </c>
      <c r="AS24">
        <v>0.85899999999999999</v>
      </c>
      <c r="AT24">
        <v>0.85899999999999999</v>
      </c>
      <c r="AU24">
        <v>0.85899999999999999</v>
      </c>
      <c r="AV24">
        <v>0.85899999999999999</v>
      </c>
      <c r="AW24">
        <v>0.85899999999999999</v>
      </c>
      <c r="AX24">
        <v>0.85899999999999999</v>
      </c>
      <c r="AY24">
        <v>0.85899999999999999</v>
      </c>
      <c r="AZ24">
        <v>0.85899999999999999</v>
      </c>
    </row>
    <row r="25" spans="1:52" s="21" customFormat="1" x14ac:dyDescent="0.2">
      <c r="C25" s="30">
        <f>C24/B24-1</f>
        <v>0.81818181818181812</v>
      </c>
      <c r="D25" s="30">
        <f t="shared" ref="D25:AZ25" si="0">D24/C24-1</f>
        <v>0.44999999999999996</v>
      </c>
      <c r="E25" s="30">
        <f t="shared" si="0"/>
        <v>0.31034482758620707</v>
      </c>
      <c r="F25" s="30">
        <f t="shared" si="0"/>
        <v>0.23684210526315774</v>
      </c>
      <c r="G25" s="30">
        <f t="shared" si="0"/>
        <v>0.1914893617021276</v>
      </c>
      <c r="H25" s="30">
        <f t="shared" si="0"/>
        <v>0.16071428571428581</v>
      </c>
      <c r="I25" s="30">
        <f t="shared" si="0"/>
        <v>0.13846153846153841</v>
      </c>
      <c r="J25" s="30">
        <f t="shared" si="0"/>
        <v>0.12162162162162149</v>
      </c>
      <c r="K25" s="30">
        <f t="shared" si="0"/>
        <v>0.10843373493975905</v>
      </c>
      <c r="L25" s="30">
        <f t="shared" si="0"/>
        <v>9.7826086956521729E-2</v>
      </c>
      <c r="M25" s="30">
        <f t="shared" si="0"/>
        <v>0.24752475247524752</v>
      </c>
      <c r="N25" s="30">
        <f t="shared" si="0"/>
        <v>0.19841269841269837</v>
      </c>
      <c r="O25" s="30">
        <f t="shared" si="0"/>
        <v>0.16335540838852092</v>
      </c>
      <c r="P25" s="30">
        <f t="shared" si="0"/>
        <v>0.14231499051233398</v>
      </c>
      <c r="Q25" s="30">
        <f t="shared" si="0"/>
        <v>0.12458471760797352</v>
      </c>
      <c r="R25" s="30">
        <f t="shared" si="0"/>
        <v>0.21122599704579037</v>
      </c>
      <c r="S25" s="30">
        <f t="shared" si="0"/>
        <v>0.17439024390243896</v>
      </c>
      <c r="T25" s="30">
        <f t="shared" si="0"/>
        <v>0.14849428868120462</v>
      </c>
      <c r="U25" s="30">
        <f t="shared" si="0"/>
        <v>0.12929475587703432</v>
      </c>
      <c r="V25" s="30">
        <f t="shared" si="0"/>
        <v>0.11449159327461955</v>
      </c>
      <c r="W25" s="30">
        <f t="shared" si="0"/>
        <v>0.13074712643678188</v>
      </c>
      <c r="X25" s="30">
        <f t="shared" si="0"/>
        <v>0.11499364675984736</v>
      </c>
      <c r="Y25" s="30">
        <f t="shared" si="0"/>
        <v>0.10370370370370385</v>
      </c>
      <c r="Z25" s="30">
        <f t="shared" si="0"/>
        <v>9.3443469282395331E-2</v>
      </c>
      <c r="AA25" s="30">
        <f t="shared" si="0"/>
        <v>8.5930122757318372E-2</v>
      </c>
      <c r="AB25" s="30">
        <f t="shared" si="0"/>
        <v>0.13391304347826072</v>
      </c>
      <c r="AC25" s="30">
        <f t="shared" si="0"/>
        <v>0.11848159509202461</v>
      </c>
      <c r="AD25" s="30">
        <f t="shared" si="0"/>
        <v>0.1055879328076792</v>
      </c>
      <c r="AE25" s="30">
        <f t="shared" si="0"/>
        <v>9.5813953488371961E-2</v>
      </c>
      <c r="AF25" s="30">
        <f t="shared" si="0"/>
        <v>8.7153367289190653E-2</v>
      </c>
      <c r="AG25" s="30">
        <f t="shared" si="0"/>
        <v>9.9167100468505964E-2</v>
      </c>
      <c r="AH25" s="30">
        <f t="shared" si="0"/>
        <v>9.0220222590575272E-2</v>
      </c>
      <c r="AI25" s="30">
        <f t="shared" si="0"/>
        <v>8.2536924413553425E-2</v>
      </c>
      <c r="AJ25" s="30">
        <f t="shared" si="0"/>
        <v>7.64446227929374E-2</v>
      </c>
      <c r="AK25" s="30">
        <f t="shared" si="0"/>
        <v>7.1015843429636627E-2</v>
      </c>
      <c r="AL25" s="30">
        <f t="shared" si="0"/>
        <v>9.9025408980160101E-2</v>
      </c>
      <c r="AM25" s="30">
        <f t="shared" si="0"/>
        <v>9.0102929532858367E-2</v>
      </c>
      <c r="AN25" s="30">
        <f t="shared" si="0"/>
        <v>8.2510168506682025E-2</v>
      </c>
      <c r="AO25" s="30">
        <f t="shared" si="0"/>
        <v>7.6355340848094588E-2</v>
      </c>
      <c r="AP25" s="30">
        <f t="shared" si="0"/>
        <v>7.0938785687570061E-2</v>
      </c>
      <c r="AQ25" s="30">
        <f t="shared" si="0"/>
        <v>0</v>
      </c>
      <c r="AR25" s="30">
        <f t="shared" si="0"/>
        <v>0</v>
      </c>
      <c r="AS25" s="30">
        <f t="shared" si="0"/>
        <v>0</v>
      </c>
      <c r="AT25" s="30">
        <f t="shared" si="0"/>
        <v>0</v>
      </c>
      <c r="AU25" s="30">
        <f t="shared" si="0"/>
        <v>0</v>
      </c>
      <c r="AV25" s="30">
        <f t="shared" si="0"/>
        <v>0</v>
      </c>
      <c r="AW25" s="30">
        <f t="shared" si="0"/>
        <v>0</v>
      </c>
      <c r="AX25" s="30">
        <f t="shared" si="0"/>
        <v>0</v>
      </c>
      <c r="AY25" s="30">
        <f t="shared" si="0"/>
        <v>0</v>
      </c>
      <c r="AZ25" s="30">
        <f t="shared" si="0"/>
        <v>0</v>
      </c>
    </row>
    <row r="26" spans="1:52" s="3" customFormat="1" x14ac:dyDescent="0.2">
      <c r="B26" s="19">
        <f>B24</f>
        <v>3.3E-3</v>
      </c>
      <c r="C26" s="19">
        <f t="shared" ref="C26:L26" si="1">C24</f>
        <v>6.0000000000000001E-3</v>
      </c>
      <c r="D26" s="19">
        <f t="shared" si="1"/>
        <v>8.6999999999999994E-3</v>
      </c>
      <c r="E26" s="19">
        <f t="shared" si="1"/>
        <v>1.14E-2</v>
      </c>
      <c r="F26" s="19">
        <f t="shared" si="1"/>
        <v>1.41E-2</v>
      </c>
      <c r="G26" s="19">
        <f t="shared" si="1"/>
        <v>1.6799999999999999E-2</v>
      </c>
      <c r="H26" s="19">
        <f t="shared" si="1"/>
        <v>1.95E-2</v>
      </c>
      <c r="I26" s="19">
        <f t="shared" si="1"/>
        <v>2.2200000000000001E-2</v>
      </c>
      <c r="J26" s="19">
        <f t="shared" si="1"/>
        <v>2.4899999999999999E-2</v>
      </c>
      <c r="K26" s="19">
        <f t="shared" si="1"/>
        <v>2.76E-2</v>
      </c>
      <c r="L26" s="19">
        <f t="shared" si="1"/>
        <v>3.0300000000000001E-2</v>
      </c>
      <c r="M26" s="19">
        <f>L26*(1+0.1)</f>
        <v>3.3330000000000005E-2</v>
      </c>
      <c r="N26" s="19">
        <f t="shared" ref="N26:AO26" si="2">M26*(1+0.1)</f>
        <v>3.6663000000000008E-2</v>
      </c>
      <c r="O26" s="19">
        <f t="shared" si="2"/>
        <v>4.0329300000000012E-2</v>
      </c>
      <c r="P26" s="19">
        <f t="shared" si="2"/>
        <v>4.4362230000000016E-2</v>
      </c>
      <c r="Q26" s="19">
        <f t="shared" si="2"/>
        <v>4.8798453000000019E-2</v>
      </c>
      <c r="R26" s="19">
        <f t="shared" si="2"/>
        <v>5.3678298300000024E-2</v>
      </c>
      <c r="S26" s="19">
        <f t="shared" si="2"/>
        <v>5.9046128130000028E-2</v>
      </c>
      <c r="T26" s="19">
        <f t="shared" si="2"/>
        <v>6.4950740943000032E-2</v>
      </c>
      <c r="U26" s="19">
        <f t="shared" si="2"/>
        <v>7.1445815037300048E-2</v>
      </c>
      <c r="V26" s="19">
        <f t="shared" si="2"/>
        <v>7.8590396541030061E-2</v>
      </c>
      <c r="W26" s="19">
        <f t="shared" si="2"/>
        <v>8.6449436195133081E-2</v>
      </c>
      <c r="X26" s="19">
        <f t="shared" si="2"/>
        <v>9.5094379814646399E-2</v>
      </c>
      <c r="Y26" s="19">
        <f t="shared" si="2"/>
        <v>0.10460381779611105</v>
      </c>
      <c r="Z26" s="19">
        <f t="shared" si="2"/>
        <v>0.11506419957572217</v>
      </c>
      <c r="AA26" s="19">
        <f t="shared" si="2"/>
        <v>0.1265706195332944</v>
      </c>
      <c r="AB26" s="19">
        <f t="shared" si="2"/>
        <v>0.13922768148662384</v>
      </c>
      <c r="AC26" s="19">
        <f t="shared" si="2"/>
        <v>0.15315044963528623</v>
      </c>
      <c r="AD26" s="19">
        <f t="shared" si="2"/>
        <v>0.16846549459881488</v>
      </c>
      <c r="AE26" s="19">
        <f t="shared" si="2"/>
        <v>0.18531204405869639</v>
      </c>
      <c r="AF26" s="19">
        <f t="shared" si="2"/>
        <v>0.20384324846456606</v>
      </c>
      <c r="AG26" s="19">
        <f t="shared" si="2"/>
        <v>0.22422757331102269</v>
      </c>
      <c r="AH26" s="19">
        <f t="shared" si="2"/>
        <v>0.24665033064212499</v>
      </c>
      <c r="AI26" s="19">
        <f t="shared" si="2"/>
        <v>0.27131536370633752</v>
      </c>
      <c r="AJ26" s="19">
        <f t="shared" si="2"/>
        <v>0.29844690007697128</v>
      </c>
      <c r="AK26" s="19">
        <f t="shared" si="2"/>
        <v>0.32829159008466841</v>
      </c>
      <c r="AL26" s="19">
        <f t="shared" si="2"/>
        <v>0.3611207490931353</v>
      </c>
      <c r="AM26" s="19">
        <f t="shared" si="2"/>
        <v>0.39723282400244886</v>
      </c>
      <c r="AN26" s="19">
        <f t="shared" si="2"/>
        <v>0.43695610640269378</v>
      </c>
      <c r="AO26" s="19">
        <f t="shared" si="2"/>
        <v>0.48065171704296317</v>
      </c>
      <c r="AP26" s="19">
        <f>AO26*(1+0.1)</f>
        <v>0.52871688874725953</v>
      </c>
      <c r="AQ26" s="19">
        <f>AP26</f>
        <v>0.52871688874725953</v>
      </c>
      <c r="AR26" s="19">
        <f t="shared" ref="AR26:AZ26" si="3">AQ26</f>
        <v>0.52871688874725953</v>
      </c>
      <c r="AS26" s="19">
        <f t="shared" si="3"/>
        <v>0.52871688874725953</v>
      </c>
      <c r="AT26" s="19">
        <f t="shared" si="3"/>
        <v>0.52871688874725953</v>
      </c>
      <c r="AU26" s="19">
        <f t="shared" si="3"/>
        <v>0.52871688874725953</v>
      </c>
      <c r="AV26" s="19">
        <f t="shared" si="3"/>
        <v>0.52871688874725953</v>
      </c>
      <c r="AW26" s="19">
        <f t="shared" si="3"/>
        <v>0.52871688874725953</v>
      </c>
      <c r="AX26" s="19">
        <f t="shared" si="3"/>
        <v>0.52871688874725953</v>
      </c>
      <c r="AY26" s="19">
        <f t="shared" si="3"/>
        <v>0.52871688874725953</v>
      </c>
      <c r="AZ26" s="19">
        <f t="shared" si="3"/>
        <v>0.52871688874725953</v>
      </c>
    </row>
    <row r="27" spans="1:52" x14ac:dyDescent="0.2">
      <c r="A27" t="s">
        <v>24</v>
      </c>
      <c r="B27">
        <v>2.7E-2</v>
      </c>
      <c r="C27">
        <v>4.2099999999999999E-2</v>
      </c>
      <c r="D27">
        <v>6.0100000000000001E-2</v>
      </c>
      <c r="E27">
        <v>6.8000000000000005E-2</v>
      </c>
      <c r="F27">
        <v>8.1699999999999995E-2</v>
      </c>
      <c r="G27">
        <v>9.5399999999999999E-2</v>
      </c>
      <c r="H27">
        <v>0.1091</v>
      </c>
      <c r="I27">
        <v>0.1227</v>
      </c>
      <c r="J27">
        <v>0.13639999999999999</v>
      </c>
      <c r="K27">
        <v>0.15010000000000001</v>
      </c>
      <c r="L27">
        <v>0.1638</v>
      </c>
      <c r="M27">
        <v>0.1802</v>
      </c>
      <c r="N27">
        <v>0.19819999999999999</v>
      </c>
      <c r="O27">
        <v>0.218</v>
      </c>
      <c r="P27">
        <v>0.23980000000000001</v>
      </c>
      <c r="Q27">
        <v>0.26379999999999998</v>
      </c>
      <c r="R27">
        <v>0.29020000000000001</v>
      </c>
      <c r="S27">
        <v>0.31919999999999998</v>
      </c>
      <c r="T27">
        <v>0.35110000000000002</v>
      </c>
      <c r="U27">
        <v>0.38619999999999999</v>
      </c>
      <c r="V27">
        <v>0.4249</v>
      </c>
      <c r="W27">
        <v>0.46729999999999999</v>
      </c>
      <c r="X27">
        <v>0.5141</v>
      </c>
      <c r="Y27">
        <v>0.5655</v>
      </c>
      <c r="Z27">
        <v>0.622</v>
      </c>
      <c r="AA27">
        <v>0.68420000000000003</v>
      </c>
      <c r="AB27">
        <v>0.75270000000000004</v>
      </c>
      <c r="AC27">
        <v>0.82789999999999997</v>
      </c>
      <c r="AD27">
        <v>0.91069999999999995</v>
      </c>
      <c r="AE27">
        <v>1.0018</v>
      </c>
      <c r="AF27">
        <v>1.1020000000000001</v>
      </c>
      <c r="AG27">
        <v>1.2121999999999999</v>
      </c>
      <c r="AH27">
        <v>1.3333999999999999</v>
      </c>
      <c r="AI27">
        <v>1.4666999999999999</v>
      </c>
      <c r="AJ27">
        <v>1.6133999999999999</v>
      </c>
      <c r="AK27">
        <v>1.7746999999999999</v>
      </c>
      <c r="AL27">
        <v>1.9521999999999999</v>
      </c>
      <c r="AM27">
        <v>2.1474000000000002</v>
      </c>
      <c r="AN27">
        <v>2.3622000000000001</v>
      </c>
      <c r="AO27">
        <v>2.5983999999999998</v>
      </c>
      <c r="AP27">
        <v>2.8582000000000001</v>
      </c>
      <c r="AQ27">
        <f>AP27</f>
        <v>2.8582000000000001</v>
      </c>
      <c r="AR27">
        <v>3.4584000000000001</v>
      </c>
      <c r="AS27">
        <v>3.8043</v>
      </c>
      <c r="AT27">
        <v>4.1847000000000003</v>
      </c>
      <c r="AU27">
        <v>4.6032000000000002</v>
      </c>
      <c r="AV27">
        <v>5.0635000000000003</v>
      </c>
      <c r="AW27">
        <v>5.5697999999999999</v>
      </c>
      <c r="AX27">
        <v>6.1268000000000002</v>
      </c>
      <c r="AY27">
        <v>6.7394999999999996</v>
      </c>
      <c r="AZ27">
        <v>7.4135</v>
      </c>
    </row>
    <row r="28" spans="1:52" s="21" customFormat="1" x14ac:dyDescent="0.2">
      <c r="C28" s="30">
        <f>C27/B27-1</f>
        <v>0.55925925925925912</v>
      </c>
      <c r="D28" s="30">
        <f t="shared" ref="D28:AZ28" si="4">D27/C27-1</f>
        <v>0.42755344418052266</v>
      </c>
      <c r="E28" s="30">
        <f t="shared" si="4"/>
        <v>0.13144758735440942</v>
      </c>
      <c r="F28" s="30">
        <f t="shared" si="4"/>
        <v>0.20147058823529385</v>
      </c>
      <c r="G28" s="30">
        <f t="shared" si="4"/>
        <v>0.16768665850673203</v>
      </c>
      <c r="H28" s="30">
        <f t="shared" si="4"/>
        <v>0.14360587002096437</v>
      </c>
      <c r="I28" s="30">
        <f t="shared" si="4"/>
        <v>0.12465627864344642</v>
      </c>
      <c r="J28" s="30">
        <f t="shared" si="4"/>
        <v>0.11165444172779138</v>
      </c>
      <c r="K28" s="30">
        <f t="shared" si="4"/>
        <v>0.10043988269794735</v>
      </c>
      <c r="L28" s="30">
        <f t="shared" si="4"/>
        <v>9.1272485009993298E-2</v>
      </c>
      <c r="M28" s="30">
        <f t="shared" si="4"/>
        <v>0.10012210012210021</v>
      </c>
      <c r="N28" s="30">
        <f t="shared" si="4"/>
        <v>9.9889012208657091E-2</v>
      </c>
      <c r="O28" s="30">
        <f t="shared" si="4"/>
        <v>9.9899091826437969E-2</v>
      </c>
      <c r="P28" s="30">
        <f t="shared" si="4"/>
        <v>0.10000000000000009</v>
      </c>
      <c r="Q28" s="30">
        <f t="shared" si="4"/>
        <v>0.10008340283569628</v>
      </c>
      <c r="R28" s="30">
        <f t="shared" si="4"/>
        <v>0.1000758150113723</v>
      </c>
      <c r="S28" s="30">
        <f t="shared" si="4"/>
        <v>9.9931082012405081E-2</v>
      </c>
      <c r="T28" s="30">
        <f t="shared" si="4"/>
        <v>9.9937343358396102E-2</v>
      </c>
      <c r="U28" s="30">
        <f t="shared" si="4"/>
        <v>9.9971518086015232E-2</v>
      </c>
      <c r="V28" s="30">
        <f t="shared" si="4"/>
        <v>0.10020714655618845</v>
      </c>
      <c r="W28" s="30">
        <f t="shared" si="4"/>
        <v>9.9788185455401246E-2</v>
      </c>
      <c r="X28" s="30">
        <f t="shared" si="4"/>
        <v>0.10014979670447244</v>
      </c>
      <c r="Y28" s="30">
        <f t="shared" si="4"/>
        <v>9.9980548531414026E-2</v>
      </c>
      <c r="Z28" s="30">
        <f t="shared" si="4"/>
        <v>9.9911582670203281E-2</v>
      </c>
      <c r="AA28" s="30">
        <f t="shared" si="4"/>
        <v>0.10000000000000009</v>
      </c>
      <c r="AB28" s="30">
        <f t="shared" si="4"/>
        <v>0.1001169248757674</v>
      </c>
      <c r="AC28" s="30">
        <f t="shared" si="4"/>
        <v>9.9907001461405409E-2</v>
      </c>
      <c r="AD28" s="30">
        <f t="shared" si="4"/>
        <v>0.10001207875347262</v>
      </c>
      <c r="AE28" s="30">
        <f t="shared" si="4"/>
        <v>0.10003294169320309</v>
      </c>
      <c r="AF28" s="30">
        <f t="shared" si="4"/>
        <v>0.10001996406468372</v>
      </c>
      <c r="AG28" s="30">
        <f t="shared" si="4"/>
        <v>9.9999999999999867E-2</v>
      </c>
      <c r="AH28" s="30">
        <f t="shared" si="4"/>
        <v>9.998350107243037E-2</v>
      </c>
      <c r="AI28" s="30">
        <f t="shared" si="4"/>
        <v>9.9970001499924965E-2</v>
      </c>
      <c r="AJ28" s="30">
        <f t="shared" si="4"/>
        <v>0.10002045408058913</v>
      </c>
      <c r="AK28" s="30">
        <f t="shared" si="4"/>
        <v>9.9975207636048058E-2</v>
      </c>
      <c r="AL28" s="30">
        <f t="shared" si="4"/>
        <v>0.10001690426550969</v>
      </c>
      <c r="AM28" s="30">
        <f t="shared" si="4"/>
        <v>9.9989755148038206E-2</v>
      </c>
      <c r="AN28" s="30">
        <f t="shared" si="4"/>
        <v>0.10002794076557686</v>
      </c>
      <c r="AO28" s="30">
        <f t="shared" si="4"/>
        <v>9.9991533316399872E-2</v>
      </c>
      <c r="AP28" s="30">
        <f t="shared" si="4"/>
        <v>9.9984605911330071E-2</v>
      </c>
      <c r="AQ28" s="30">
        <f t="shared" si="4"/>
        <v>0</v>
      </c>
      <c r="AR28" s="30">
        <f t="shared" si="4"/>
        <v>0.20999230284794623</v>
      </c>
      <c r="AS28" s="30">
        <f t="shared" si="4"/>
        <v>0.10001734906315063</v>
      </c>
      <c r="AT28" s="30">
        <f t="shared" si="4"/>
        <v>9.9992114186578496E-2</v>
      </c>
      <c r="AU28" s="30">
        <f t="shared" si="4"/>
        <v>0.10000716897268624</v>
      </c>
      <c r="AV28" s="30">
        <f t="shared" si="4"/>
        <v>9.9995655196385203E-2</v>
      </c>
      <c r="AW28" s="30">
        <f t="shared" si="4"/>
        <v>9.9990125407326769E-2</v>
      </c>
      <c r="AX28" s="30">
        <f t="shared" si="4"/>
        <v>0.1000035907932062</v>
      </c>
      <c r="AY28" s="30">
        <f t="shared" si="4"/>
        <v>0.10000326434680407</v>
      </c>
      <c r="AZ28" s="30">
        <f t="shared" si="4"/>
        <v>0.10000741894799314</v>
      </c>
    </row>
    <row r="29" spans="1:52" s="21" customFormat="1" x14ac:dyDescent="0.2">
      <c r="B29" s="19">
        <f t="shared" ref="B29:K29" si="5">B27</f>
        <v>2.7E-2</v>
      </c>
      <c r="C29" s="19">
        <f>C27</f>
        <v>4.2099999999999999E-2</v>
      </c>
      <c r="D29" s="19">
        <f t="shared" si="5"/>
        <v>6.0100000000000001E-2</v>
      </c>
      <c r="E29" s="19">
        <f t="shared" si="5"/>
        <v>6.8000000000000005E-2</v>
      </c>
      <c r="F29" s="19">
        <f t="shared" si="5"/>
        <v>8.1699999999999995E-2</v>
      </c>
      <c r="G29" s="19">
        <f t="shared" si="5"/>
        <v>9.5399999999999999E-2</v>
      </c>
      <c r="H29" s="19">
        <f t="shared" si="5"/>
        <v>0.1091</v>
      </c>
      <c r="I29" s="19">
        <f t="shared" si="5"/>
        <v>0.1227</v>
      </c>
      <c r="J29" s="19">
        <f t="shared" si="5"/>
        <v>0.13639999999999999</v>
      </c>
      <c r="K29" s="19">
        <f t="shared" si="5"/>
        <v>0.15010000000000001</v>
      </c>
      <c r="L29" s="19">
        <f>L27</f>
        <v>0.1638</v>
      </c>
      <c r="M29" s="29">
        <f>L29*(1+0.15)</f>
        <v>0.18836999999999998</v>
      </c>
      <c r="N29" s="29">
        <f t="shared" ref="N29:AP29" si="6">M29*(1+0.15)</f>
        <v>0.21662549999999997</v>
      </c>
      <c r="O29" s="29">
        <f t="shared" si="6"/>
        <v>0.24911932499999995</v>
      </c>
      <c r="P29" s="29">
        <f t="shared" si="6"/>
        <v>0.28648722374999991</v>
      </c>
      <c r="Q29" s="29">
        <f t="shared" si="6"/>
        <v>0.32946030731249987</v>
      </c>
      <c r="R29" s="29">
        <f t="shared" si="6"/>
        <v>0.37887935340937484</v>
      </c>
      <c r="S29" s="29">
        <f t="shared" si="6"/>
        <v>0.43571125642078101</v>
      </c>
      <c r="T29" s="29">
        <f t="shared" si="6"/>
        <v>0.50106794488389816</v>
      </c>
      <c r="U29" s="29">
        <f t="shared" si="6"/>
        <v>0.57622813661648287</v>
      </c>
      <c r="V29" s="29">
        <f t="shared" si="6"/>
        <v>0.66266235710895527</v>
      </c>
      <c r="W29" s="29">
        <f t="shared" si="6"/>
        <v>0.76206171067529849</v>
      </c>
      <c r="X29" s="29">
        <f t="shared" si="6"/>
        <v>0.87637096727659314</v>
      </c>
      <c r="Y29" s="29">
        <f t="shared" si="6"/>
        <v>1.0078266123680821</v>
      </c>
      <c r="Z29" s="29">
        <f t="shared" si="6"/>
        <v>1.1590006042232943</v>
      </c>
      <c r="AA29" s="29">
        <f t="shared" si="6"/>
        <v>1.3328506948567884</v>
      </c>
      <c r="AB29" s="29">
        <f t="shared" si="6"/>
        <v>1.5327782990853065</v>
      </c>
      <c r="AC29" s="29">
        <f t="shared" si="6"/>
        <v>1.7626950439481024</v>
      </c>
      <c r="AD29" s="29">
        <f t="shared" si="6"/>
        <v>2.0270993005403177</v>
      </c>
      <c r="AE29" s="29">
        <f t="shared" si="6"/>
        <v>2.3311641956213651</v>
      </c>
      <c r="AF29" s="29">
        <f t="shared" si="6"/>
        <v>2.6808388249645696</v>
      </c>
      <c r="AG29" s="29">
        <f t="shared" si="6"/>
        <v>3.0829646487092548</v>
      </c>
      <c r="AH29" s="29">
        <f t="shared" si="6"/>
        <v>3.5454093460156426</v>
      </c>
      <c r="AI29" s="29">
        <f t="shared" si="6"/>
        <v>4.0772207479179885</v>
      </c>
      <c r="AJ29" s="29">
        <f t="shared" si="6"/>
        <v>4.6888038601056863</v>
      </c>
      <c r="AK29" s="29">
        <f t="shared" si="6"/>
        <v>5.392124439121539</v>
      </c>
      <c r="AL29" s="29">
        <f t="shared" si="6"/>
        <v>6.2009431049897694</v>
      </c>
      <c r="AM29" s="29">
        <f t="shared" si="6"/>
        <v>7.131084570738234</v>
      </c>
      <c r="AN29" s="29">
        <f t="shared" si="6"/>
        <v>8.2007472563489685</v>
      </c>
      <c r="AO29" s="29">
        <f t="shared" si="6"/>
        <v>9.4308593448013127</v>
      </c>
      <c r="AP29" s="29">
        <f t="shared" si="6"/>
        <v>10.845488246521509</v>
      </c>
      <c r="AQ29" s="29">
        <f>AP29</f>
        <v>10.845488246521509</v>
      </c>
      <c r="AR29" s="29">
        <f t="shared" ref="AR29:AZ29" si="7">AQ29</f>
        <v>10.845488246521509</v>
      </c>
      <c r="AS29" s="29">
        <f t="shared" si="7"/>
        <v>10.845488246521509</v>
      </c>
      <c r="AT29" s="29">
        <f t="shared" si="7"/>
        <v>10.845488246521509</v>
      </c>
      <c r="AU29" s="29">
        <f t="shared" si="7"/>
        <v>10.845488246521509</v>
      </c>
      <c r="AV29" s="29">
        <f t="shared" si="7"/>
        <v>10.845488246521509</v>
      </c>
      <c r="AW29" s="29">
        <f t="shared" si="7"/>
        <v>10.845488246521509</v>
      </c>
      <c r="AX29" s="29">
        <f t="shared" si="7"/>
        <v>10.845488246521509</v>
      </c>
      <c r="AY29" s="29">
        <f t="shared" si="7"/>
        <v>10.845488246521509</v>
      </c>
      <c r="AZ29" s="29">
        <f t="shared" si="7"/>
        <v>10.845488246521509</v>
      </c>
    </row>
    <row r="30" spans="1:52" x14ac:dyDescent="0.2">
      <c r="A30" t="s">
        <v>25</v>
      </c>
      <c r="B30">
        <v>1.7999999999999999E-2</v>
      </c>
      <c r="C30">
        <v>2.81E-2</v>
      </c>
      <c r="D30">
        <v>4.0099999999999997E-2</v>
      </c>
      <c r="E30">
        <v>4.5400000000000003E-2</v>
      </c>
      <c r="F30">
        <v>5.45E-2</v>
      </c>
      <c r="G30">
        <v>6.3600000000000004E-2</v>
      </c>
      <c r="H30">
        <v>7.2700000000000001E-2</v>
      </c>
      <c r="I30">
        <v>8.1799999999999998E-2</v>
      </c>
      <c r="J30">
        <v>9.0899999999999995E-2</v>
      </c>
      <c r="K30">
        <v>0.10009999999999999</v>
      </c>
      <c r="L30">
        <v>0.10920000000000001</v>
      </c>
      <c r="M30">
        <v>0.1201</v>
      </c>
      <c r="N30">
        <v>0.1321</v>
      </c>
      <c r="O30">
        <v>0.14530000000000001</v>
      </c>
      <c r="P30">
        <v>0.15989999999999999</v>
      </c>
      <c r="Q30">
        <v>0.1759</v>
      </c>
      <c r="R30">
        <v>0.19350000000000001</v>
      </c>
      <c r="S30">
        <v>0.21279999999999999</v>
      </c>
      <c r="T30">
        <v>0.2341</v>
      </c>
      <c r="U30">
        <v>0.25750000000000001</v>
      </c>
      <c r="V30">
        <v>0.28320000000000001</v>
      </c>
      <c r="W30">
        <v>0.31159999999999999</v>
      </c>
      <c r="X30">
        <v>0.3427</v>
      </c>
      <c r="Y30">
        <v>0.377</v>
      </c>
      <c r="Z30">
        <v>0.41470000000000001</v>
      </c>
      <c r="AA30">
        <v>0.45619999999999999</v>
      </c>
      <c r="AB30">
        <v>0.50180000000000002</v>
      </c>
      <c r="AC30">
        <v>0.55189999999999995</v>
      </c>
      <c r="AD30">
        <v>0.60709999999999997</v>
      </c>
      <c r="AE30">
        <v>0.66790000000000005</v>
      </c>
      <c r="AF30">
        <v>0.73460000000000003</v>
      </c>
      <c r="AG30">
        <v>0.80810000000000004</v>
      </c>
      <c r="AH30">
        <v>0.88890000000000002</v>
      </c>
      <c r="AI30">
        <v>0.9778</v>
      </c>
      <c r="AJ30">
        <v>1.0755999999999999</v>
      </c>
      <c r="AK30">
        <v>1.1831</v>
      </c>
      <c r="AL30">
        <v>1.3015000000000001</v>
      </c>
      <c r="AM30">
        <v>1.4316</v>
      </c>
      <c r="AN30">
        <v>1.5748</v>
      </c>
      <c r="AO30">
        <v>1.7322</v>
      </c>
      <c r="AP30">
        <v>1.9055</v>
      </c>
      <c r="AQ30">
        <v>2.0960000000000001</v>
      </c>
      <c r="AR30">
        <v>2.3056000000000001</v>
      </c>
      <c r="AS30">
        <v>2.5362</v>
      </c>
      <c r="AT30">
        <v>2.7898000000000001</v>
      </c>
      <c r="AU30">
        <v>3.0688</v>
      </c>
      <c r="AV30">
        <v>3.3757000000000001</v>
      </c>
      <c r="AW30">
        <v>3.7132000000000001</v>
      </c>
      <c r="AX30">
        <v>4.0846</v>
      </c>
      <c r="AY30">
        <v>4.4930000000000003</v>
      </c>
      <c r="AZ30">
        <v>4.9423000000000004</v>
      </c>
    </row>
    <row r="31" spans="1:52" s="21" customFormat="1" x14ac:dyDescent="0.2">
      <c r="C31" s="30">
        <f>C30/B30-1</f>
        <v>0.56111111111111134</v>
      </c>
      <c r="D31" s="30">
        <f t="shared" ref="D31:AZ31" si="8">D30/C30-1</f>
        <v>0.42704626334519569</v>
      </c>
      <c r="E31" s="30">
        <f t="shared" si="8"/>
        <v>0.13216957605985047</v>
      </c>
      <c r="F31" s="30">
        <f t="shared" si="8"/>
        <v>0.20044052863436113</v>
      </c>
      <c r="G31" s="30">
        <f t="shared" si="8"/>
        <v>0.16697247706422025</v>
      </c>
      <c r="H31" s="30">
        <f t="shared" si="8"/>
        <v>0.14308176100628933</v>
      </c>
      <c r="I31" s="30">
        <f t="shared" si="8"/>
        <v>0.12517193947730387</v>
      </c>
      <c r="J31" s="30">
        <f t="shared" si="8"/>
        <v>0.11124694376528121</v>
      </c>
      <c r="K31" s="30">
        <f t="shared" si="8"/>
        <v>0.10121012101210125</v>
      </c>
      <c r="L31" s="30">
        <f t="shared" si="8"/>
        <v>9.090909090909105E-2</v>
      </c>
      <c r="M31" s="30">
        <f t="shared" si="8"/>
        <v>9.9816849816849684E-2</v>
      </c>
      <c r="N31" s="30">
        <f t="shared" si="8"/>
        <v>9.9916736053288879E-2</v>
      </c>
      <c r="O31" s="30">
        <f t="shared" si="8"/>
        <v>9.9924299772899516E-2</v>
      </c>
      <c r="P31" s="30">
        <f t="shared" si="8"/>
        <v>0.10048176187198887</v>
      </c>
      <c r="Q31" s="30">
        <f t="shared" si="8"/>
        <v>0.10006253908692941</v>
      </c>
      <c r="R31" s="30">
        <f t="shared" si="8"/>
        <v>0.1000568504832291</v>
      </c>
      <c r="S31" s="30">
        <f t="shared" si="8"/>
        <v>9.9741602067183299E-2</v>
      </c>
      <c r="T31" s="30">
        <f t="shared" si="8"/>
        <v>0.10009398496240607</v>
      </c>
      <c r="U31" s="30">
        <f t="shared" si="8"/>
        <v>9.995728321230235E-2</v>
      </c>
      <c r="V31" s="30">
        <f t="shared" si="8"/>
        <v>9.9805825242718527E-2</v>
      </c>
      <c r="W31" s="30">
        <f t="shared" si="8"/>
        <v>0.1002824858757061</v>
      </c>
      <c r="X31" s="30">
        <f t="shared" si="8"/>
        <v>9.9807445442875453E-2</v>
      </c>
      <c r="Y31" s="30">
        <f t="shared" si="8"/>
        <v>0.10008754012255605</v>
      </c>
      <c r="Z31" s="30">
        <f t="shared" si="8"/>
        <v>0.10000000000000009</v>
      </c>
      <c r="AA31" s="30">
        <f t="shared" si="8"/>
        <v>0.10007234145165178</v>
      </c>
      <c r="AB31" s="30">
        <f t="shared" si="8"/>
        <v>9.9956159579132065E-2</v>
      </c>
      <c r="AC31" s="30">
        <f t="shared" si="8"/>
        <v>9.9840573933837939E-2</v>
      </c>
      <c r="AD31" s="30">
        <f t="shared" si="8"/>
        <v>0.10001811922449733</v>
      </c>
      <c r="AE31" s="30">
        <f t="shared" si="8"/>
        <v>0.10014824575852432</v>
      </c>
      <c r="AF31" s="30">
        <f t="shared" si="8"/>
        <v>9.9865249288815683E-2</v>
      </c>
      <c r="AG31" s="30">
        <f t="shared" si="8"/>
        <v>0.10005445140212355</v>
      </c>
      <c r="AH31" s="30">
        <f t="shared" si="8"/>
        <v>9.9987625293899152E-2</v>
      </c>
      <c r="AI31" s="30">
        <f t="shared" si="8"/>
        <v>0.10001124985937682</v>
      </c>
      <c r="AJ31" s="30">
        <f t="shared" si="8"/>
        <v>0.10002045408058891</v>
      </c>
      <c r="AK31" s="30">
        <f t="shared" si="8"/>
        <v>9.9944217181108463E-2</v>
      </c>
      <c r="AL31" s="30">
        <f t="shared" si="8"/>
        <v>0.10007607133801044</v>
      </c>
      <c r="AM31" s="30">
        <f t="shared" si="8"/>
        <v>9.9961582789089398E-2</v>
      </c>
      <c r="AN31" s="30">
        <f t="shared" si="8"/>
        <v>0.10002794076557708</v>
      </c>
      <c r="AO31" s="30">
        <f t="shared" si="8"/>
        <v>9.9949199898399899E-2</v>
      </c>
      <c r="AP31" s="30">
        <f t="shared" si="8"/>
        <v>0.10004618404341303</v>
      </c>
      <c r="AQ31" s="30">
        <f t="shared" si="8"/>
        <v>9.9973760167934911E-2</v>
      </c>
      <c r="AR31" s="30">
        <f t="shared" si="8"/>
        <v>0.10000000000000009</v>
      </c>
      <c r="AS31" s="30">
        <f t="shared" si="8"/>
        <v>0.10001734906315063</v>
      </c>
      <c r="AT31" s="30">
        <f t="shared" si="8"/>
        <v>9.9992114186578274E-2</v>
      </c>
      <c r="AU31" s="30">
        <f t="shared" si="8"/>
        <v>0.10000716897268624</v>
      </c>
      <c r="AV31" s="30">
        <f t="shared" si="8"/>
        <v>0.10000651720542231</v>
      </c>
      <c r="AW31" s="30">
        <f t="shared" si="8"/>
        <v>9.9979263560150411E-2</v>
      </c>
      <c r="AX31" s="30">
        <f t="shared" si="8"/>
        <v>0.10002154475923719</v>
      </c>
      <c r="AY31" s="30">
        <f t="shared" si="8"/>
        <v>9.9985310679136408E-2</v>
      </c>
      <c r="AZ31" s="30">
        <f t="shared" si="8"/>
        <v>0.10000000000000009</v>
      </c>
    </row>
    <row r="32" spans="1:52" s="21" customFormat="1" x14ac:dyDescent="0.2">
      <c r="B32" s="3">
        <f>B30</f>
        <v>1.7999999999999999E-2</v>
      </c>
      <c r="C32" s="3">
        <f t="shared" ref="C32:L32" si="9">C30</f>
        <v>2.81E-2</v>
      </c>
      <c r="D32" s="3">
        <f t="shared" si="9"/>
        <v>4.0099999999999997E-2</v>
      </c>
      <c r="E32" s="3">
        <f t="shared" si="9"/>
        <v>4.5400000000000003E-2</v>
      </c>
      <c r="F32" s="3">
        <f t="shared" si="9"/>
        <v>5.45E-2</v>
      </c>
      <c r="G32" s="3">
        <f t="shared" si="9"/>
        <v>6.3600000000000004E-2</v>
      </c>
      <c r="H32" s="3">
        <f t="shared" si="9"/>
        <v>7.2700000000000001E-2</v>
      </c>
      <c r="I32" s="3">
        <f t="shared" si="9"/>
        <v>8.1799999999999998E-2</v>
      </c>
      <c r="J32" s="3">
        <f t="shared" si="9"/>
        <v>9.0899999999999995E-2</v>
      </c>
      <c r="K32" s="3">
        <f t="shared" si="9"/>
        <v>0.10009999999999999</v>
      </c>
      <c r="L32" s="19">
        <f t="shared" si="9"/>
        <v>0.10920000000000001</v>
      </c>
      <c r="M32" s="29">
        <f>L32*(1+0.15)</f>
        <v>0.12558</v>
      </c>
      <c r="N32" s="29">
        <f t="shared" ref="N32:AP32" si="10">M32*(1+0.15)</f>
        <v>0.14441699999999999</v>
      </c>
      <c r="O32" s="29">
        <f t="shared" si="10"/>
        <v>0.16607954999999996</v>
      </c>
      <c r="P32" s="29">
        <f t="shared" si="10"/>
        <v>0.19099148249999995</v>
      </c>
      <c r="Q32" s="29">
        <f t="shared" si="10"/>
        <v>0.21964020487499991</v>
      </c>
      <c r="R32" s="29">
        <f t="shared" si="10"/>
        <v>0.25258623560624988</v>
      </c>
      <c r="S32" s="29">
        <f t="shared" si="10"/>
        <v>0.29047417094718736</v>
      </c>
      <c r="T32" s="29">
        <f t="shared" si="10"/>
        <v>0.33404529658926546</v>
      </c>
      <c r="U32" s="29">
        <f t="shared" si="10"/>
        <v>0.38415209107765524</v>
      </c>
      <c r="V32" s="29">
        <f t="shared" si="10"/>
        <v>0.44177490473930348</v>
      </c>
      <c r="W32" s="29">
        <f t="shared" si="10"/>
        <v>0.50804114045019899</v>
      </c>
      <c r="X32" s="29">
        <f t="shared" si="10"/>
        <v>0.5842473115177288</v>
      </c>
      <c r="Y32" s="29">
        <f t="shared" si="10"/>
        <v>0.67188440824538809</v>
      </c>
      <c r="Z32" s="29">
        <f t="shared" si="10"/>
        <v>0.77266706948219621</v>
      </c>
      <c r="AA32" s="29">
        <f t="shared" si="10"/>
        <v>0.88856712990452558</v>
      </c>
      <c r="AB32" s="29">
        <f t="shared" si="10"/>
        <v>1.0218521993902043</v>
      </c>
      <c r="AC32" s="29">
        <f t="shared" si="10"/>
        <v>1.1751300292987348</v>
      </c>
      <c r="AD32" s="29">
        <f t="shared" si="10"/>
        <v>1.3513995336935449</v>
      </c>
      <c r="AE32" s="29">
        <f t="shared" si="10"/>
        <v>1.5541094637475765</v>
      </c>
      <c r="AF32" s="29">
        <f t="shared" si="10"/>
        <v>1.7872258833097128</v>
      </c>
      <c r="AG32" s="29">
        <f t="shared" si="10"/>
        <v>2.0553097658061694</v>
      </c>
      <c r="AH32" s="29">
        <f t="shared" si="10"/>
        <v>2.3636062306770946</v>
      </c>
      <c r="AI32" s="29">
        <f t="shared" si="10"/>
        <v>2.7181471652786584</v>
      </c>
      <c r="AJ32" s="29">
        <f t="shared" si="10"/>
        <v>3.1258692400704571</v>
      </c>
      <c r="AK32" s="29">
        <f t="shared" si="10"/>
        <v>3.5947496260810254</v>
      </c>
      <c r="AL32" s="29">
        <f t="shared" si="10"/>
        <v>4.1339620699931787</v>
      </c>
      <c r="AM32" s="29">
        <f t="shared" si="10"/>
        <v>4.7540563804921554</v>
      </c>
      <c r="AN32" s="29">
        <f t="shared" si="10"/>
        <v>5.4671648375659787</v>
      </c>
      <c r="AO32" s="29">
        <f t="shared" si="10"/>
        <v>6.2872395632008748</v>
      </c>
      <c r="AP32" s="29">
        <f t="shared" si="10"/>
        <v>7.2303254976810054</v>
      </c>
      <c r="AQ32" s="29">
        <f>AP32</f>
        <v>7.2303254976810054</v>
      </c>
      <c r="AR32" s="29">
        <f t="shared" ref="AR32:AZ32" si="11">AQ32</f>
        <v>7.2303254976810054</v>
      </c>
      <c r="AS32" s="29">
        <f t="shared" si="11"/>
        <v>7.2303254976810054</v>
      </c>
      <c r="AT32" s="29">
        <f t="shared" si="11"/>
        <v>7.2303254976810054</v>
      </c>
      <c r="AU32" s="29">
        <f t="shared" si="11"/>
        <v>7.2303254976810054</v>
      </c>
      <c r="AV32" s="29">
        <f t="shared" si="11"/>
        <v>7.2303254976810054</v>
      </c>
      <c r="AW32" s="29">
        <f t="shared" si="11"/>
        <v>7.2303254976810054</v>
      </c>
      <c r="AX32" s="29">
        <f t="shared" si="11"/>
        <v>7.2303254976810054</v>
      </c>
      <c r="AY32" s="29">
        <f t="shared" si="11"/>
        <v>7.2303254976810054</v>
      </c>
      <c r="AZ32" s="29">
        <f t="shared" si="11"/>
        <v>7.2303254976810054</v>
      </c>
    </row>
    <row r="33" spans="1:53" x14ac:dyDescent="0.2">
      <c r="A33" t="s">
        <v>26</v>
      </c>
      <c r="B33">
        <v>4.3E-3</v>
      </c>
      <c r="C33">
        <v>7.4999999999999997E-3</v>
      </c>
      <c r="D33">
        <v>1.0800000000000001E-2</v>
      </c>
      <c r="E33">
        <v>1.41E-2</v>
      </c>
      <c r="F33">
        <v>1.7399999999999999E-2</v>
      </c>
      <c r="G33">
        <v>2.06E-2</v>
      </c>
      <c r="H33">
        <v>2.3900000000000001E-2</v>
      </c>
      <c r="I33">
        <v>2.7199999999999998E-2</v>
      </c>
      <c r="J33">
        <v>3.0499999999999999E-2</v>
      </c>
      <c r="K33">
        <v>3.3700000000000001E-2</v>
      </c>
      <c r="L33">
        <v>3.6999999999999998E-2</v>
      </c>
      <c r="M33">
        <v>4.4400000000000002E-2</v>
      </c>
      <c r="N33">
        <v>5.33E-2</v>
      </c>
      <c r="O33">
        <v>6.3899999999999998E-2</v>
      </c>
      <c r="P33">
        <v>7.6700000000000004E-2</v>
      </c>
      <c r="Q33">
        <v>9.2100000000000001E-2</v>
      </c>
      <c r="R33">
        <v>0.1105</v>
      </c>
      <c r="S33">
        <v>0.1326</v>
      </c>
      <c r="T33">
        <v>0.15909999999999999</v>
      </c>
      <c r="U33">
        <v>0.19089999999999999</v>
      </c>
      <c r="V33">
        <v>0.2291</v>
      </c>
      <c r="W33">
        <v>0.27489999999999998</v>
      </c>
      <c r="X33">
        <v>0.32990000000000003</v>
      </c>
      <c r="Y33">
        <v>0.39589999999999997</v>
      </c>
      <c r="Z33">
        <v>0.47499999999999998</v>
      </c>
      <c r="AA33">
        <v>0.57010000000000005</v>
      </c>
      <c r="AB33">
        <v>0.68410000000000004</v>
      </c>
      <c r="AC33">
        <v>0.82089999999999996</v>
      </c>
      <c r="AD33">
        <v>0.98509999999999998</v>
      </c>
      <c r="AE33">
        <v>1.1820999999999999</v>
      </c>
      <c r="AF33">
        <v>1.4185000000000001</v>
      </c>
      <c r="AG33">
        <v>1.7021999999999999</v>
      </c>
      <c r="AH33">
        <v>2.0426000000000002</v>
      </c>
      <c r="AI33">
        <v>2.4512</v>
      </c>
      <c r="AJ33">
        <v>2.9413999999999998</v>
      </c>
      <c r="AK33">
        <v>3.5297000000000001</v>
      </c>
      <c r="AL33">
        <v>4.2355999999999998</v>
      </c>
      <c r="AM33">
        <v>5.0827</v>
      </c>
      <c r="AN33">
        <v>6.0993000000000004</v>
      </c>
      <c r="AO33">
        <v>7.3190999999999997</v>
      </c>
      <c r="AP33">
        <v>8.7828999999999997</v>
      </c>
      <c r="AQ33">
        <v>10.5395</v>
      </c>
      <c r="AR33">
        <v>12.647399999999999</v>
      </c>
      <c r="AS33">
        <v>15.1769</v>
      </c>
      <c r="AT33">
        <v>18.212299999999999</v>
      </c>
      <c r="AU33">
        <v>21.854700000000001</v>
      </c>
      <c r="AV33">
        <v>26.2257</v>
      </c>
      <c r="AW33">
        <v>31.470800000000001</v>
      </c>
      <c r="AX33">
        <v>37.765000000000001</v>
      </c>
      <c r="AY33">
        <v>45.317999999999998</v>
      </c>
      <c r="AZ33">
        <v>54.381500000000003</v>
      </c>
    </row>
    <row r="34" spans="1:53" s="27" customFormat="1" x14ac:dyDescent="0.2">
      <c r="C34" s="28">
        <f>C33/B33-1</f>
        <v>0.7441860465116279</v>
      </c>
      <c r="D34" s="28">
        <f t="shared" ref="D34:S34" si="12">D33/C33-1</f>
        <v>0.44000000000000017</v>
      </c>
      <c r="E34" s="28">
        <f t="shared" si="12"/>
        <v>0.30555555555555536</v>
      </c>
      <c r="F34" s="28">
        <f t="shared" si="12"/>
        <v>0.23404255319148937</v>
      </c>
      <c r="G34" s="28">
        <f t="shared" si="12"/>
        <v>0.18390804597701149</v>
      </c>
      <c r="H34" s="28">
        <f t="shared" si="12"/>
        <v>0.16019417475728148</v>
      </c>
      <c r="I34" s="28">
        <f t="shared" si="12"/>
        <v>0.13807531380753124</v>
      </c>
      <c r="J34" s="28">
        <f t="shared" si="12"/>
        <v>0.12132352941176472</v>
      </c>
      <c r="K34" s="28">
        <f t="shared" si="12"/>
        <v>0.10491803278688527</v>
      </c>
      <c r="L34" s="28">
        <f>L33/K33-1</f>
        <v>9.7922848664688367E-2</v>
      </c>
      <c r="M34" s="28">
        <f>M33/L33-1</f>
        <v>0.20000000000000018</v>
      </c>
      <c r="N34" s="28">
        <f t="shared" si="12"/>
        <v>0.20045045045045029</v>
      </c>
      <c r="O34" s="28">
        <f t="shared" si="12"/>
        <v>0.1988742964352721</v>
      </c>
      <c r="P34" s="28">
        <f t="shared" si="12"/>
        <v>0.20031298904538342</v>
      </c>
      <c r="Q34" s="28">
        <f t="shared" si="12"/>
        <v>0.20078226857887871</v>
      </c>
      <c r="R34" s="28">
        <f t="shared" si="12"/>
        <v>0.19978284473398489</v>
      </c>
      <c r="S34" s="28">
        <f t="shared" si="12"/>
        <v>0.19999999999999996</v>
      </c>
      <c r="T34" s="28">
        <f t="shared" ref="T34" si="13">T33/S33-1</f>
        <v>0.19984917043740569</v>
      </c>
      <c r="U34" s="28">
        <f t="shared" ref="U34" si="14">U33/T33-1</f>
        <v>0.19987429289754877</v>
      </c>
      <c r="V34" s="28">
        <f t="shared" ref="V34" si="15">V33/U33-1</f>
        <v>0.20010476689366175</v>
      </c>
      <c r="W34" s="28">
        <f t="shared" ref="W34" si="16">W33/V33-1</f>
        <v>0.19991270187690957</v>
      </c>
      <c r="X34" s="28">
        <f t="shared" ref="X34" si="17">X33/W33-1</f>
        <v>0.20007275372862887</v>
      </c>
      <c r="Y34" s="28">
        <f t="shared" ref="Y34" si="18">Y33/X33-1</f>
        <v>0.20006062443164585</v>
      </c>
      <c r="Z34" s="28">
        <f t="shared" ref="Z34" si="19">Z33/Y33-1</f>
        <v>0.19979792876989144</v>
      </c>
      <c r="AA34" s="28">
        <f t="shared" ref="AA34" si="20">AA33/Z33-1</f>
        <v>0.20021052631578962</v>
      </c>
      <c r="AB34" s="28">
        <f t="shared" ref="AB34" si="21">AB33/AA33-1</f>
        <v>0.19996491843536224</v>
      </c>
      <c r="AC34" s="28">
        <f t="shared" ref="AC34" si="22">AC33/AB33-1</f>
        <v>0.1999707645081128</v>
      </c>
      <c r="AD34" s="28">
        <f t="shared" ref="AD34" si="23">AD33/AC33-1</f>
        <v>0.20002436350347175</v>
      </c>
      <c r="AE34" s="28">
        <f t="shared" ref="AE34" si="24">AE33/AD33-1</f>
        <v>0.19997969749264022</v>
      </c>
      <c r="AF34" s="28">
        <f t="shared" ref="AF34" si="25">AF33/AE33-1</f>
        <v>0.19998308095761796</v>
      </c>
      <c r="AG34" s="28">
        <f t="shared" ref="AG34" si="26">AG33/AF33-1</f>
        <v>0.19999999999999996</v>
      </c>
      <c r="AH34" s="28">
        <f t="shared" ref="AH34:AI34" si="27">AH33/AG33-1</f>
        <v>0.19997650099870778</v>
      </c>
      <c r="AI34" s="28">
        <f t="shared" si="27"/>
        <v>0.20003916576911762</v>
      </c>
      <c r="AJ34" s="28">
        <f t="shared" ref="AJ34" si="28">AJ33/AI33-1</f>
        <v>0.19998368146214096</v>
      </c>
      <c r="AK34" s="28">
        <f t="shared" ref="AK34" si="29">AK33/AJ33-1</f>
        <v>0.20000679948323929</v>
      </c>
      <c r="AL34" s="28">
        <f t="shared" ref="AL34" si="30">AL33/AK33-1</f>
        <v>0.19998866759214651</v>
      </c>
      <c r="AM34" s="28">
        <f t="shared" ref="AM34" si="31">AM33/AL33-1</f>
        <v>0.19999527811880258</v>
      </c>
      <c r="AN34" s="28">
        <f t="shared" ref="AN34" si="32">AN33/AM33-1</f>
        <v>0.20001180474944436</v>
      </c>
      <c r="AO34" s="28">
        <f t="shared" ref="AO34" si="33">AO33/AN33-1</f>
        <v>0.19999016280556781</v>
      </c>
      <c r="AP34" s="28">
        <f t="shared" ref="AP34" si="34">AP33/AO33-1</f>
        <v>0.19999726742359036</v>
      </c>
      <c r="AQ34" s="28">
        <f t="shared" ref="AQ34" si="35">AQ33/AP33-1</f>
        <v>0.20000227715219365</v>
      </c>
      <c r="AR34" s="28">
        <f t="shared" ref="AR34" si="36">AR33/AQ33-1</f>
        <v>0.19999999999999996</v>
      </c>
      <c r="AS34" s="28">
        <f t="shared" ref="AS34" si="37">AS33/AR33-1</f>
        <v>0.2000015813526892</v>
      </c>
      <c r="AT34" s="28">
        <f t="shared" ref="AT34" si="38">AT33/AS33-1</f>
        <v>0.2000013177921709</v>
      </c>
      <c r="AU34" s="28">
        <f t="shared" ref="AU34" si="39">AU33/AT33-1</f>
        <v>0.1999967055231906</v>
      </c>
      <c r="AV34" s="28">
        <f t="shared" ref="AV34" si="40">AV33/AU33-1</f>
        <v>0.2000027454048785</v>
      </c>
      <c r="AW34" s="28">
        <f t="shared" ref="AW34" si="41">AW33/AV33-1</f>
        <v>0.19999847477855703</v>
      </c>
      <c r="AX34" s="28">
        <f t="shared" ref="AX34:AY34" si="42">AX33/AW33-1</f>
        <v>0.20000127101948473</v>
      </c>
      <c r="AY34" s="28">
        <f t="shared" si="42"/>
        <v>0.19999999999999996</v>
      </c>
      <c r="AZ34" s="28">
        <f t="shared" ref="AZ34" si="43">AZ33/AY33-1</f>
        <v>0.19999779337128754</v>
      </c>
    </row>
    <row r="35" spans="1:53" s="3" customFormat="1" x14ac:dyDescent="0.2">
      <c r="B35" s="29">
        <f t="shared" ref="B35:K35" si="44">B33</f>
        <v>4.3E-3</v>
      </c>
      <c r="C35" s="29">
        <f>C33</f>
        <v>7.4999999999999997E-3</v>
      </c>
      <c r="D35" s="29">
        <f t="shared" si="44"/>
        <v>1.0800000000000001E-2</v>
      </c>
      <c r="E35" s="29">
        <f t="shared" si="44"/>
        <v>1.41E-2</v>
      </c>
      <c r="F35" s="29">
        <f t="shared" si="44"/>
        <v>1.7399999999999999E-2</v>
      </c>
      <c r="G35" s="29">
        <f t="shared" si="44"/>
        <v>2.06E-2</v>
      </c>
      <c r="H35" s="29">
        <f t="shared" si="44"/>
        <v>2.3900000000000001E-2</v>
      </c>
      <c r="I35" s="29">
        <f t="shared" si="44"/>
        <v>2.7199999999999998E-2</v>
      </c>
      <c r="J35" s="29">
        <f t="shared" si="44"/>
        <v>3.0499999999999999E-2</v>
      </c>
      <c r="K35" s="29">
        <f t="shared" si="44"/>
        <v>3.3700000000000001E-2</v>
      </c>
      <c r="L35" s="29">
        <f>L33</f>
        <v>3.6999999999999998E-2</v>
      </c>
      <c r="M35" s="26">
        <f>L35*(1+0.1)</f>
        <v>4.07E-2</v>
      </c>
      <c r="N35" s="26">
        <f>M35*(1+0.1)</f>
        <v>4.4770000000000004E-2</v>
      </c>
      <c r="O35" s="26">
        <f t="shared" ref="O35:AP35" si="45">N35*(1+0.1)</f>
        <v>4.9247000000000006E-2</v>
      </c>
      <c r="P35" s="26">
        <f t="shared" si="45"/>
        <v>5.417170000000001E-2</v>
      </c>
      <c r="Q35" s="26">
        <f t="shared" si="45"/>
        <v>5.9588870000000016E-2</v>
      </c>
      <c r="R35" s="26">
        <f t="shared" si="45"/>
        <v>6.5547757000000026E-2</v>
      </c>
      <c r="S35" s="26">
        <f t="shared" si="45"/>
        <v>7.2102532700000041E-2</v>
      </c>
      <c r="T35" s="26">
        <f t="shared" si="45"/>
        <v>7.9312785970000049E-2</v>
      </c>
      <c r="U35" s="26">
        <f t="shared" si="45"/>
        <v>8.7244064567000068E-2</v>
      </c>
      <c r="V35" s="26">
        <f t="shared" si="45"/>
        <v>9.5968471023700083E-2</v>
      </c>
      <c r="W35" s="26">
        <f t="shared" si="45"/>
        <v>0.1055653181260701</v>
      </c>
      <c r="X35" s="26">
        <f t="shared" si="45"/>
        <v>0.11612184993867712</v>
      </c>
      <c r="Y35" s="26">
        <f t="shared" si="45"/>
        <v>0.12773403493254484</v>
      </c>
      <c r="Z35" s="26">
        <f t="shared" si="45"/>
        <v>0.14050743842579935</v>
      </c>
      <c r="AA35" s="26">
        <f t="shared" si="45"/>
        <v>0.15455818226837931</v>
      </c>
      <c r="AB35" s="26">
        <f t="shared" si="45"/>
        <v>0.17001400049521725</v>
      </c>
      <c r="AC35" s="26">
        <f t="shared" si="45"/>
        <v>0.187015400544739</v>
      </c>
      <c r="AD35" s="26">
        <f t="shared" si="45"/>
        <v>0.20571694059921292</v>
      </c>
      <c r="AE35" s="26">
        <f t="shared" si="45"/>
        <v>0.22628863465913424</v>
      </c>
      <c r="AF35" s="26">
        <f t="shared" si="45"/>
        <v>0.24891749812504768</v>
      </c>
      <c r="AG35" s="26">
        <f t="shared" si="45"/>
        <v>0.27380924793755246</v>
      </c>
      <c r="AH35" s="26">
        <f t="shared" si="45"/>
        <v>0.30119017273130771</v>
      </c>
      <c r="AI35" s="26">
        <f t="shared" si="45"/>
        <v>0.33130919000443854</v>
      </c>
      <c r="AJ35" s="26">
        <f t="shared" si="45"/>
        <v>0.36444010900488244</v>
      </c>
      <c r="AK35" s="26">
        <f t="shared" si="45"/>
        <v>0.40088411990537071</v>
      </c>
      <c r="AL35" s="26">
        <f t="shared" si="45"/>
        <v>0.44097253189590779</v>
      </c>
      <c r="AM35" s="26">
        <f t="shared" si="45"/>
        <v>0.48506978508549864</v>
      </c>
      <c r="AN35" s="26">
        <f t="shared" si="45"/>
        <v>0.5335767635940486</v>
      </c>
      <c r="AO35" s="26">
        <f t="shared" si="45"/>
        <v>0.58693443995345351</v>
      </c>
      <c r="AP35" s="26">
        <f t="shared" si="45"/>
        <v>0.64562788394879889</v>
      </c>
      <c r="AQ35" s="26">
        <f>AP35</f>
        <v>0.64562788394879889</v>
      </c>
      <c r="AR35" s="26">
        <f t="shared" ref="AR35:AZ35" si="46">AQ35</f>
        <v>0.64562788394879889</v>
      </c>
      <c r="AS35" s="26">
        <f t="shared" si="46"/>
        <v>0.64562788394879889</v>
      </c>
      <c r="AT35" s="26">
        <f t="shared" si="46"/>
        <v>0.64562788394879889</v>
      </c>
      <c r="AU35" s="26">
        <f t="shared" si="46"/>
        <v>0.64562788394879889</v>
      </c>
      <c r="AV35" s="26">
        <f t="shared" si="46"/>
        <v>0.64562788394879889</v>
      </c>
      <c r="AW35" s="26">
        <f t="shared" si="46"/>
        <v>0.64562788394879889</v>
      </c>
      <c r="AX35" s="26">
        <f t="shared" si="46"/>
        <v>0.64562788394879889</v>
      </c>
      <c r="AY35" s="26">
        <f t="shared" si="46"/>
        <v>0.64562788394879889</v>
      </c>
      <c r="AZ35" s="26">
        <f t="shared" si="46"/>
        <v>0.64562788394879889</v>
      </c>
      <c r="BA35" s="26"/>
    </row>
    <row r="36" spans="1:53" x14ac:dyDescent="0.2">
      <c r="A36" t="s">
        <v>27</v>
      </c>
      <c r="B36">
        <v>0.2011</v>
      </c>
      <c r="C36">
        <v>0.24399999999999999</v>
      </c>
      <c r="D36">
        <v>0.28689999999999999</v>
      </c>
      <c r="E36">
        <v>0.32979999999999998</v>
      </c>
      <c r="F36">
        <v>0.37269999999999998</v>
      </c>
      <c r="G36">
        <v>0.41560000000000002</v>
      </c>
      <c r="H36">
        <v>0.45850000000000002</v>
      </c>
      <c r="I36">
        <v>0.50139999999999996</v>
      </c>
      <c r="J36">
        <v>0.5444</v>
      </c>
      <c r="K36">
        <v>0.58730000000000004</v>
      </c>
      <c r="L36">
        <v>0.63019999999999998</v>
      </c>
      <c r="M36">
        <v>0.69320000000000004</v>
      </c>
      <c r="N36">
        <v>0.76249999999999996</v>
      </c>
      <c r="O36">
        <v>0.83879999999999999</v>
      </c>
      <c r="P36">
        <v>0.92269999999999996</v>
      </c>
      <c r="Q36">
        <v>1.0148999999999999</v>
      </c>
      <c r="R36">
        <v>1.1164000000000001</v>
      </c>
      <c r="S36">
        <v>1.2281</v>
      </c>
      <c r="T36">
        <v>1.3509</v>
      </c>
      <c r="U36">
        <v>1.486</v>
      </c>
      <c r="V36">
        <v>1.6346000000000001</v>
      </c>
      <c r="W36">
        <v>1.798</v>
      </c>
      <c r="X36">
        <v>1.9778</v>
      </c>
      <c r="Y36">
        <v>2.1756000000000002</v>
      </c>
      <c r="Z36">
        <v>2.3932000000000002</v>
      </c>
      <c r="AA36">
        <v>2.6324999999999998</v>
      </c>
      <c r="AB36">
        <v>2.8957999999999999</v>
      </c>
      <c r="AC36">
        <v>3.1852999999999998</v>
      </c>
      <c r="AD36">
        <v>3.5038999999999998</v>
      </c>
      <c r="AE36">
        <v>3.8542000000000001</v>
      </c>
      <c r="AF36">
        <v>4.2397</v>
      </c>
      <c r="AG36">
        <v>4.6635999999999997</v>
      </c>
      <c r="AH36">
        <v>5.13</v>
      </c>
      <c r="AI36">
        <v>5.6429999999999998</v>
      </c>
      <c r="AJ36">
        <v>6.2073</v>
      </c>
      <c r="AK36">
        <v>6.8280000000000003</v>
      </c>
      <c r="AL36">
        <v>7.5107999999999997</v>
      </c>
      <c r="AM36">
        <v>8.2619000000000007</v>
      </c>
      <c r="AN36">
        <v>9.0881000000000007</v>
      </c>
      <c r="AO36">
        <v>9.9969000000000001</v>
      </c>
      <c r="AP36">
        <v>10.996600000000001</v>
      </c>
      <c r="AQ36">
        <v>12.096299999999999</v>
      </c>
      <c r="AR36">
        <v>13.305899999999999</v>
      </c>
      <c r="AS36">
        <v>14.6365</v>
      </c>
      <c r="AT36">
        <v>16.100100000000001</v>
      </c>
      <c r="AU36">
        <v>17.7102</v>
      </c>
      <c r="AV36">
        <v>19.481200000000001</v>
      </c>
      <c r="AW36">
        <v>21.429300000000001</v>
      </c>
      <c r="AX36">
        <v>23.572199999999999</v>
      </c>
      <c r="AY36">
        <v>25.929400000000001</v>
      </c>
      <c r="AZ36">
        <v>28.522400000000001</v>
      </c>
    </row>
    <row r="37" spans="1:53" s="21" customFormat="1" x14ac:dyDescent="0.2">
      <c r="C37" s="28">
        <f>C36/B36-1</f>
        <v>0.21332670313276969</v>
      </c>
      <c r="D37" s="28">
        <f t="shared" ref="D37:R37" si="47">D36/C36-1</f>
        <v>0.17581967213114758</v>
      </c>
      <c r="E37" s="28">
        <f t="shared" si="47"/>
        <v>0.14952945277100027</v>
      </c>
      <c r="F37" s="28">
        <f t="shared" si="47"/>
        <v>0.13007883565797451</v>
      </c>
      <c r="G37" s="28">
        <f t="shared" si="47"/>
        <v>0.11510598336463662</v>
      </c>
      <c r="H37" s="28">
        <f t="shared" si="47"/>
        <v>0.10322425409047153</v>
      </c>
      <c r="I37" s="28">
        <f t="shared" si="47"/>
        <v>9.3565976008723961E-2</v>
      </c>
      <c r="J37" s="28">
        <f t="shared" si="47"/>
        <v>8.5759872357399347E-2</v>
      </c>
      <c r="K37" s="28">
        <f t="shared" si="47"/>
        <v>7.8802351212343913E-2</v>
      </c>
      <c r="L37" s="28">
        <f t="shared" si="47"/>
        <v>7.3046143367955008E-2</v>
      </c>
      <c r="M37" s="28">
        <f t="shared" si="47"/>
        <v>9.9968264043160948E-2</v>
      </c>
      <c r="N37" s="28">
        <f t="shared" si="47"/>
        <v>9.9971148297749446E-2</v>
      </c>
      <c r="O37" s="28">
        <f t="shared" si="47"/>
        <v>0.10006557377049186</v>
      </c>
      <c r="P37" s="28">
        <f t="shared" si="47"/>
        <v>0.10002384358607541</v>
      </c>
      <c r="Q37" s="28">
        <f t="shared" si="47"/>
        <v>9.9924135688739479E-2</v>
      </c>
      <c r="R37" s="28">
        <f t="shared" si="47"/>
        <v>0.10000985318750621</v>
      </c>
      <c r="S37" s="28">
        <f t="shared" ref="S37" si="48">S36/R36-1</f>
        <v>0.10005374417771407</v>
      </c>
      <c r="T37" s="28">
        <f t="shared" ref="T37" si="49">T36/S36-1</f>
        <v>9.9991857340607559E-2</v>
      </c>
      <c r="U37" s="28">
        <f t="shared" ref="U37" si="50">U36/T36-1</f>
        <v>0.10000740247242579</v>
      </c>
      <c r="V37" s="28">
        <f t="shared" ref="V37" si="51">V36/U36-1</f>
        <v>0.10000000000000009</v>
      </c>
      <c r="W37" s="28">
        <f t="shared" ref="W37" si="52">W36/V36-1</f>
        <v>9.9963293772176609E-2</v>
      </c>
      <c r="X37" s="28">
        <f t="shared" ref="X37" si="53">X36/W36-1</f>
        <v>9.9999999999999867E-2</v>
      </c>
      <c r="Y37" s="28">
        <f t="shared" ref="Y37" si="54">Y36/X36-1</f>
        <v>0.10001011224592982</v>
      </c>
      <c r="Z37" s="28">
        <f t="shared" ref="Z37" si="55">Z36/Y36-1</f>
        <v>0.10001838573267152</v>
      </c>
      <c r="AA37" s="28">
        <f t="shared" ref="AA37" si="56">AA36/Z36-1</f>
        <v>9.9991642988467078E-2</v>
      </c>
      <c r="AB37" s="28">
        <f t="shared" ref="AB37" si="57">AB36/AA36-1</f>
        <v>0.10001899335232678</v>
      </c>
      <c r="AC37" s="28">
        <f t="shared" ref="AC37" si="58">AC36/AB36-1</f>
        <v>9.9972373782719837E-2</v>
      </c>
      <c r="AD37" s="28">
        <f t="shared" ref="AD37" si="59">AD36/AC36-1</f>
        <v>0.10002197595202955</v>
      </c>
      <c r="AE37" s="28">
        <f t="shared" ref="AE37" si="60">AE36/AD36-1</f>
        <v>9.9974314335454784E-2</v>
      </c>
      <c r="AF37" s="28">
        <f t="shared" ref="AF37" si="61">AF36/AE36-1</f>
        <v>0.10002075657724041</v>
      </c>
      <c r="AG37" s="28">
        <f t="shared" ref="AG37" si="62">AG36/AF36-1</f>
        <v>9.9983489397834635E-2</v>
      </c>
      <c r="AH37" s="28">
        <f t="shared" ref="AH37" si="63">AH36/AG36-1</f>
        <v>0.10000857706492838</v>
      </c>
      <c r="AI37" s="28">
        <f t="shared" ref="AI37" si="64">AI36/AH36-1</f>
        <v>0.10000000000000009</v>
      </c>
      <c r="AJ37" s="28">
        <f t="shared" ref="AJ37" si="65">AJ36/AI36-1</f>
        <v>0.10000000000000009</v>
      </c>
      <c r="AK37" s="28">
        <f t="shared" ref="AK37" si="66">AK36/AJ36-1</f>
        <v>9.9995166980813011E-2</v>
      </c>
      <c r="AL37" s="28">
        <f t="shared" ref="AL37" si="67">AL36/AK36-1</f>
        <v>9.9999999999999867E-2</v>
      </c>
      <c r="AM37" s="28">
        <f t="shared" ref="AM37" si="68">AM36/AL36-1</f>
        <v>0.10000266283218839</v>
      </c>
      <c r="AN37" s="28">
        <f t="shared" ref="AN37" si="69">AN36/AM36-1</f>
        <v>0.10000121037533738</v>
      </c>
      <c r="AO37" s="28">
        <f t="shared" ref="AO37" si="70">AO36/AN36-1</f>
        <v>9.9998899659994755E-2</v>
      </c>
      <c r="AP37" s="28">
        <f t="shared" ref="AP37" si="71">AP36/AO36-1</f>
        <v>0.10000100031009618</v>
      </c>
      <c r="AQ37" s="28">
        <f t="shared" ref="AQ37" si="72">AQ36/AP36-1</f>
        <v>0.10000363748795071</v>
      </c>
      <c r="AR37" s="28">
        <f t="shared" ref="AR37" si="73">AR36/AQ36-1</f>
        <v>9.9997519902780274E-2</v>
      </c>
      <c r="AS37" s="28">
        <f t="shared" ref="AS37" si="74">AS36/AR36-1</f>
        <v>0.10000075154630661</v>
      </c>
      <c r="AT37" s="28">
        <f t="shared" ref="AT37" si="75">AT36/AS36-1</f>
        <v>9.9996583882759005E-2</v>
      </c>
      <c r="AU37" s="28">
        <f t="shared" ref="AU37" si="76">AU36/AT36-1</f>
        <v>0.10000559002739107</v>
      </c>
      <c r="AV37" s="28">
        <f t="shared" ref="AV37" si="77">AV36/AU36-1</f>
        <v>9.9998870707276089E-2</v>
      </c>
      <c r="AW37" s="28">
        <f t="shared" ref="AW37" si="78">AW36/AV36-1</f>
        <v>9.9998973369197053E-2</v>
      </c>
      <c r="AX37" s="28">
        <f t="shared" ref="AX37" si="79">AX36/AW36-1</f>
        <v>9.9998600047598307E-2</v>
      </c>
      <c r="AY37" s="28">
        <f t="shared" ref="AY37" si="80">AY36/AX36-1</f>
        <v>9.9999151542919273E-2</v>
      </c>
      <c r="AZ37" s="28">
        <f t="shared" ref="AZ37" si="81">AZ36/AY36-1</f>
        <v>0.10000231397564163</v>
      </c>
    </row>
    <row r="38" spans="1:53" s="21" customFormat="1" x14ac:dyDescent="0.2">
      <c r="B38" s="19">
        <f>B36</f>
        <v>0.2011</v>
      </c>
      <c r="C38" s="19">
        <f t="shared" ref="C38:L38" si="82">C36</f>
        <v>0.24399999999999999</v>
      </c>
      <c r="D38" s="19">
        <f t="shared" si="82"/>
        <v>0.28689999999999999</v>
      </c>
      <c r="E38" s="19">
        <f t="shared" si="82"/>
        <v>0.32979999999999998</v>
      </c>
      <c r="F38" s="19">
        <f t="shared" si="82"/>
        <v>0.37269999999999998</v>
      </c>
      <c r="G38" s="19">
        <f t="shared" si="82"/>
        <v>0.41560000000000002</v>
      </c>
      <c r="H38" s="19">
        <f t="shared" si="82"/>
        <v>0.45850000000000002</v>
      </c>
      <c r="I38" s="19">
        <f t="shared" si="82"/>
        <v>0.50139999999999996</v>
      </c>
      <c r="J38" s="19">
        <f t="shared" si="82"/>
        <v>0.5444</v>
      </c>
      <c r="K38" s="19">
        <f t="shared" si="82"/>
        <v>0.58730000000000004</v>
      </c>
      <c r="L38" s="19">
        <f t="shared" si="82"/>
        <v>0.63019999999999998</v>
      </c>
      <c r="M38" s="19">
        <f>L38*(1+0.1)</f>
        <v>0.69322000000000006</v>
      </c>
      <c r="N38" s="19">
        <f>M38*(1+0.1)</f>
        <v>0.76254200000000016</v>
      </c>
      <c r="O38" s="19">
        <f t="shared" ref="O38:AP38" si="83">N38*(1+0.1)</f>
        <v>0.83879620000000021</v>
      </c>
      <c r="P38" s="19">
        <f t="shared" si="83"/>
        <v>0.92267582000000026</v>
      </c>
      <c r="Q38" s="19">
        <f t="shared" si="83"/>
        <v>1.0149434020000003</v>
      </c>
      <c r="R38" s="19">
        <f t="shared" si="83"/>
        <v>1.1164377422000005</v>
      </c>
      <c r="S38" s="19">
        <f t="shared" si="83"/>
        <v>1.2280815164200005</v>
      </c>
      <c r="T38" s="19">
        <f t="shared" si="83"/>
        <v>1.3508896680620006</v>
      </c>
      <c r="U38" s="19">
        <f t="shared" si="83"/>
        <v>1.4859786348682007</v>
      </c>
      <c r="V38" s="19">
        <f t="shared" si="83"/>
        <v>1.6345764983550208</v>
      </c>
      <c r="W38" s="19">
        <f t="shared" si="83"/>
        <v>1.7980341481905231</v>
      </c>
      <c r="X38" s="19">
        <f t="shared" si="83"/>
        <v>1.9778375630095755</v>
      </c>
      <c r="Y38" s="19">
        <f t="shared" si="83"/>
        <v>2.1756213193105332</v>
      </c>
      <c r="Z38" s="19">
        <f t="shared" si="83"/>
        <v>2.3931834512415868</v>
      </c>
      <c r="AA38" s="19">
        <f t="shared" si="83"/>
        <v>2.6325017963657458</v>
      </c>
      <c r="AB38" s="19">
        <f t="shared" si="83"/>
        <v>2.8957519760023205</v>
      </c>
      <c r="AC38" s="19">
        <f t="shared" si="83"/>
        <v>3.1853271736025528</v>
      </c>
      <c r="AD38" s="19">
        <f t="shared" si="83"/>
        <v>3.5038598909628083</v>
      </c>
      <c r="AE38" s="19">
        <f t="shared" si="83"/>
        <v>3.8542458800590893</v>
      </c>
      <c r="AF38" s="19">
        <f t="shared" si="83"/>
        <v>4.2396704680649986</v>
      </c>
      <c r="AG38" s="19">
        <f t="shared" si="83"/>
        <v>4.6636375148714988</v>
      </c>
      <c r="AH38" s="19">
        <f t="shared" si="83"/>
        <v>5.1300012663586489</v>
      </c>
      <c r="AI38" s="19">
        <f t="shared" si="83"/>
        <v>5.6430013929945142</v>
      </c>
      <c r="AJ38" s="19">
        <f t="shared" si="83"/>
        <v>6.2073015322939664</v>
      </c>
      <c r="AK38" s="19">
        <f t="shared" si="83"/>
        <v>6.8280316855233636</v>
      </c>
      <c r="AL38" s="19">
        <f t="shared" si="83"/>
        <v>7.5108348540757008</v>
      </c>
      <c r="AM38" s="19">
        <f t="shared" si="83"/>
        <v>8.2619183394832714</v>
      </c>
      <c r="AN38" s="19">
        <f t="shared" si="83"/>
        <v>9.0881101734316001</v>
      </c>
      <c r="AO38" s="19">
        <f t="shared" si="83"/>
        <v>9.9969211907747617</v>
      </c>
      <c r="AP38" s="19">
        <f t="shared" si="83"/>
        <v>10.996613309852238</v>
      </c>
      <c r="AQ38" s="19">
        <f>AP38</f>
        <v>10.996613309852238</v>
      </c>
      <c r="AR38" s="19">
        <f t="shared" ref="AR38:AZ38" si="84">AQ38</f>
        <v>10.996613309852238</v>
      </c>
      <c r="AS38" s="19">
        <f t="shared" si="84"/>
        <v>10.996613309852238</v>
      </c>
      <c r="AT38" s="19">
        <f t="shared" si="84"/>
        <v>10.996613309852238</v>
      </c>
      <c r="AU38" s="19">
        <f t="shared" si="84"/>
        <v>10.996613309852238</v>
      </c>
      <c r="AV38" s="19">
        <f t="shared" si="84"/>
        <v>10.996613309852238</v>
      </c>
      <c r="AW38" s="19">
        <f t="shared" si="84"/>
        <v>10.996613309852238</v>
      </c>
      <c r="AX38" s="19">
        <f t="shared" si="84"/>
        <v>10.996613309852238</v>
      </c>
      <c r="AY38" s="19">
        <f t="shared" si="84"/>
        <v>10.996613309852238</v>
      </c>
      <c r="AZ38" s="19">
        <f t="shared" si="84"/>
        <v>10.996613309852238</v>
      </c>
    </row>
    <row r="39" spans="1:53" s="35" customFormat="1" x14ac:dyDescent="0.2">
      <c r="B39" s="36"/>
      <c r="C39" s="36"/>
      <c r="D39" s="36"/>
      <c r="E39" s="36"/>
      <c r="F39" s="36"/>
      <c r="G39" s="36"/>
      <c r="H39" s="36"/>
      <c r="I39" s="36"/>
      <c r="J39" s="36"/>
      <c r="K39" s="36"/>
      <c r="L39" s="36"/>
      <c r="M39" s="36"/>
      <c r="N39" s="36">
        <f>N35-M35</f>
        <v>4.0700000000000042E-3</v>
      </c>
      <c r="O39" s="36">
        <f t="shared" ref="O39:AZ39" si="85">O35-N35</f>
        <v>4.4770000000000018E-3</v>
      </c>
      <c r="P39" s="36">
        <f t="shared" si="85"/>
        <v>4.9247000000000041E-3</v>
      </c>
      <c r="Q39" s="36">
        <f t="shared" si="85"/>
        <v>5.4171700000000059E-3</v>
      </c>
      <c r="R39" s="36">
        <f t="shared" si="85"/>
        <v>5.9588870000000099E-3</v>
      </c>
      <c r="S39" s="36">
        <f t="shared" si="85"/>
        <v>6.5547757000000151E-3</v>
      </c>
      <c r="T39" s="36">
        <f t="shared" si="85"/>
        <v>7.2102532700000083E-3</v>
      </c>
      <c r="U39" s="36">
        <f t="shared" si="85"/>
        <v>7.9312785970000188E-3</v>
      </c>
      <c r="V39" s="36">
        <f t="shared" si="85"/>
        <v>8.7244064567000151E-3</v>
      </c>
      <c r="W39" s="36">
        <f t="shared" si="85"/>
        <v>9.5968471023700208E-3</v>
      </c>
      <c r="X39" s="36">
        <f t="shared" si="85"/>
        <v>1.0556531812607017E-2</v>
      </c>
      <c r="Y39" s="36">
        <f t="shared" si="85"/>
        <v>1.1612184993867722E-2</v>
      </c>
      <c r="Z39" s="36">
        <f t="shared" si="85"/>
        <v>1.2773403493254509E-2</v>
      </c>
      <c r="AA39" s="36">
        <f>AA35-Z35</f>
        <v>1.4050743842579955E-2</v>
      </c>
      <c r="AB39" s="36">
        <f t="shared" si="85"/>
        <v>1.5455818226837947E-2</v>
      </c>
      <c r="AC39" s="36">
        <f t="shared" si="85"/>
        <v>1.7001400049521748E-2</v>
      </c>
      <c r="AD39" s="36">
        <f t="shared" si="85"/>
        <v>1.8701540054473914E-2</v>
      </c>
      <c r="AE39" s="36">
        <f t="shared" si="85"/>
        <v>2.0571694059921319E-2</v>
      </c>
      <c r="AF39" s="36">
        <f t="shared" si="85"/>
        <v>2.2628863465913446E-2</v>
      </c>
      <c r="AG39" s="36">
        <f t="shared" si="85"/>
        <v>2.4891749812504776E-2</v>
      </c>
      <c r="AH39" s="36">
        <f t="shared" si="85"/>
        <v>2.7380924793755257E-2</v>
      </c>
      <c r="AI39" s="36">
        <f t="shared" si="85"/>
        <v>3.0119017273130821E-2</v>
      </c>
      <c r="AJ39" s="36">
        <f t="shared" si="85"/>
        <v>3.3130919000443904E-2</v>
      </c>
      <c r="AK39" s="36">
        <f t="shared" si="85"/>
        <v>3.6444010900488266E-2</v>
      </c>
      <c r="AL39" s="36">
        <f t="shared" si="85"/>
        <v>4.0088411990537087E-2</v>
      </c>
      <c r="AM39" s="36">
        <f t="shared" si="85"/>
        <v>4.4097253189590846E-2</v>
      </c>
      <c r="AN39" s="36">
        <f t="shared" si="85"/>
        <v>4.8506978508549958E-2</v>
      </c>
      <c r="AO39" s="36">
        <f t="shared" si="85"/>
        <v>5.3357676359404915E-2</v>
      </c>
      <c r="AP39" s="36">
        <f>AP35-AO35</f>
        <v>5.8693443995345373E-2</v>
      </c>
      <c r="AQ39" s="36">
        <f t="shared" si="85"/>
        <v>0</v>
      </c>
      <c r="AR39" s="36">
        <f t="shared" si="85"/>
        <v>0</v>
      </c>
      <c r="AS39" s="36">
        <f t="shared" si="85"/>
        <v>0</v>
      </c>
      <c r="AT39" s="36">
        <f t="shared" si="85"/>
        <v>0</v>
      </c>
      <c r="AU39" s="36">
        <f t="shared" si="85"/>
        <v>0</v>
      </c>
      <c r="AV39" s="36">
        <f t="shared" si="85"/>
        <v>0</v>
      </c>
      <c r="AW39" s="36">
        <f t="shared" si="85"/>
        <v>0</v>
      </c>
      <c r="AX39" s="36">
        <f t="shared" si="85"/>
        <v>0</v>
      </c>
      <c r="AY39" s="36">
        <f t="shared" si="85"/>
        <v>0</v>
      </c>
      <c r="AZ39" s="36">
        <f t="shared" si="85"/>
        <v>0</v>
      </c>
    </row>
    <row r="40" spans="1:53" s="35" customFormat="1" x14ac:dyDescent="0.2">
      <c r="C40" s="37"/>
      <c r="D40" s="37"/>
      <c r="E40" s="37"/>
      <c r="F40" s="37"/>
      <c r="G40" s="37"/>
      <c r="H40" s="37"/>
      <c r="I40" s="37"/>
      <c r="J40" s="38"/>
      <c r="K40" s="38"/>
      <c r="L40" s="38"/>
      <c r="M40" s="38"/>
      <c r="N40" s="38">
        <f>N38-M38</f>
        <v>6.9322000000000106E-2</v>
      </c>
      <c r="O40" s="38">
        <f t="shared" ref="O40:AZ40" si="86">O38-N38</f>
        <v>7.625420000000005E-2</v>
      </c>
      <c r="P40" s="38">
        <f t="shared" si="86"/>
        <v>8.3879620000000044E-2</v>
      </c>
      <c r="Q40" s="38">
        <f t="shared" si="86"/>
        <v>9.226758200000007E-2</v>
      </c>
      <c r="R40" s="38">
        <f t="shared" si="86"/>
        <v>0.10149434020000014</v>
      </c>
      <c r="S40" s="38">
        <f t="shared" si="86"/>
        <v>0.11164377422000005</v>
      </c>
      <c r="T40" s="38">
        <f t="shared" si="86"/>
        <v>0.1228081516420001</v>
      </c>
      <c r="U40" s="38">
        <f t="shared" si="86"/>
        <v>0.13508896680620008</v>
      </c>
      <c r="V40" s="38">
        <f t="shared" si="86"/>
        <v>0.14859786348682014</v>
      </c>
      <c r="W40" s="38">
        <f t="shared" si="86"/>
        <v>0.16345764983550226</v>
      </c>
      <c r="X40" s="38">
        <f t="shared" si="86"/>
        <v>0.17980341481905238</v>
      </c>
      <c r="Y40" s="38">
        <f t="shared" si="86"/>
        <v>0.19778375630095768</v>
      </c>
      <c r="Z40" s="38">
        <f t="shared" si="86"/>
        <v>0.21756213193105367</v>
      </c>
      <c r="AA40" s="38">
        <f t="shared" si="86"/>
        <v>0.23931834512415895</v>
      </c>
      <c r="AB40" s="38">
        <f t="shared" si="86"/>
        <v>0.26325017963657471</v>
      </c>
      <c r="AC40" s="38">
        <f t="shared" si="86"/>
        <v>0.28957519760023231</v>
      </c>
      <c r="AD40" s="38">
        <f t="shared" si="86"/>
        <v>0.31853271736025546</v>
      </c>
      <c r="AE40" s="38">
        <f t="shared" si="86"/>
        <v>0.35038598909628105</v>
      </c>
      <c r="AF40" s="38">
        <f t="shared" si="86"/>
        <v>0.38542458800590929</v>
      </c>
      <c r="AG40" s="38">
        <f t="shared" si="86"/>
        <v>0.42396704680650021</v>
      </c>
      <c r="AH40" s="38">
        <f t="shared" si="86"/>
        <v>0.46636375148715015</v>
      </c>
      <c r="AI40" s="38">
        <f t="shared" si="86"/>
        <v>0.51300012663586525</v>
      </c>
      <c r="AJ40" s="38">
        <f t="shared" si="86"/>
        <v>0.56430013929945222</v>
      </c>
      <c r="AK40" s="38">
        <f t="shared" si="86"/>
        <v>0.62073015322939717</v>
      </c>
      <c r="AL40" s="38">
        <f t="shared" si="86"/>
        <v>0.68280316855233725</v>
      </c>
      <c r="AM40" s="38">
        <f t="shared" si="86"/>
        <v>0.75108348540757053</v>
      </c>
      <c r="AN40" s="38">
        <f t="shared" si="86"/>
        <v>0.82619183394832874</v>
      </c>
      <c r="AO40" s="38">
        <f t="shared" si="86"/>
        <v>0.90881101734316161</v>
      </c>
      <c r="AP40" s="38">
        <f t="shared" si="86"/>
        <v>0.99969211907747635</v>
      </c>
      <c r="AQ40" s="38">
        <f t="shared" si="86"/>
        <v>0</v>
      </c>
      <c r="AR40" s="38">
        <f t="shared" si="86"/>
        <v>0</v>
      </c>
      <c r="AS40" s="38">
        <f t="shared" si="86"/>
        <v>0</v>
      </c>
      <c r="AT40" s="38">
        <f t="shared" si="86"/>
        <v>0</v>
      </c>
      <c r="AU40" s="38">
        <f t="shared" si="86"/>
        <v>0</v>
      </c>
      <c r="AV40" s="38">
        <f t="shared" si="86"/>
        <v>0</v>
      </c>
      <c r="AW40" s="38">
        <f t="shared" si="86"/>
        <v>0</v>
      </c>
      <c r="AX40" s="38">
        <f t="shared" si="86"/>
        <v>0</v>
      </c>
      <c r="AY40" s="38">
        <f t="shared" si="86"/>
        <v>0</v>
      </c>
      <c r="AZ40" s="38">
        <f t="shared" si="86"/>
        <v>0</v>
      </c>
    </row>
    <row r="41" spans="1:53" s="23" customFormat="1" x14ac:dyDescent="0.2">
      <c r="C41" s="25"/>
      <c r="D41" s="25"/>
      <c r="E41" s="25"/>
      <c r="F41" s="25"/>
      <c r="G41" s="25"/>
      <c r="H41" s="25"/>
      <c r="I41" s="25"/>
      <c r="J41" s="25"/>
      <c r="K41" s="25"/>
      <c r="L41" s="25"/>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3" x14ac:dyDescent="0.2">
      <c r="A42" t="s">
        <v>32</v>
      </c>
    </row>
    <row r="43" spans="1:53" x14ac:dyDescent="0.2">
      <c r="A43" t="s">
        <v>19</v>
      </c>
    </row>
    <row r="44" spans="1:53" x14ac:dyDescent="0.2">
      <c r="B44">
        <v>2010</v>
      </c>
      <c r="C44">
        <v>2011</v>
      </c>
      <c r="D44">
        <v>2012</v>
      </c>
      <c r="E44">
        <v>2013</v>
      </c>
      <c r="F44">
        <v>2014</v>
      </c>
      <c r="G44">
        <v>2015</v>
      </c>
      <c r="H44">
        <v>2016</v>
      </c>
      <c r="I44">
        <v>2017</v>
      </c>
      <c r="J44">
        <v>2018</v>
      </c>
      <c r="K44">
        <v>2019</v>
      </c>
      <c r="L44">
        <v>2020</v>
      </c>
      <c r="M44">
        <v>2021</v>
      </c>
      <c r="N44">
        <v>2022</v>
      </c>
      <c r="O44">
        <v>2023</v>
      </c>
      <c r="P44">
        <v>2024</v>
      </c>
      <c r="Q44">
        <v>2025</v>
      </c>
      <c r="R44">
        <v>2026</v>
      </c>
      <c r="S44">
        <v>2027</v>
      </c>
      <c r="T44">
        <v>2028</v>
      </c>
      <c r="U44">
        <v>2029</v>
      </c>
      <c r="V44">
        <v>2030</v>
      </c>
      <c r="W44">
        <v>2031</v>
      </c>
      <c r="X44">
        <v>2032</v>
      </c>
      <c r="Y44">
        <v>2033</v>
      </c>
      <c r="Z44">
        <v>2034</v>
      </c>
      <c r="AA44">
        <v>2035</v>
      </c>
      <c r="AB44">
        <v>2036</v>
      </c>
      <c r="AC44">
        <v>2037</v>
      </c>
      <c r="AD44">
        <v>2038</v>
      </c>
      <c r="AE44">
        <v>2039</v>
      </c>
      <c r="AF44">
        <v>2040</v>
      </c>
      <c r="AG44">
        <v>2041</v>
      </c>
      <c r="AH44">
        <v>2042</v>
      </c>
      <c r="AI44">
        <v>2043</v>
      </c>
      <c r="AJ44">
        <v>2044</v>
      </c>
      <c r="AK44">
        <v>2045</v>
      </c>
      <c r="AL44">
        <v>2046</v>
      </c>
      <c r="AM44">
        <v>2047</v>
      </c>
      <c r="AN44">
        <v>2048</v>
      </c>
      <c r="AO44">
        <v>2049</v>
      </c>
      <c r="AP44">
        <v>2050</v>
      </c>
      <c r="AQ44">
        <v>2051</v>
      </c>
      <c r="AR44">
        <v>2052</v>
      </c>
      <c r="AS44">
        <v>2053</v>
      </c>
      <c r="AT44">
        <v>2054</v>
      </c>
      <c r="AU44">
        <v>2055</v>
      </c>
      <c r="AV44">
        <v>2056</v>
      </c>
      <c r="AW44">
        <v>2057</v>
      </c>
      <c r="AX44">
        <v>2058</v>
      </c>
      <c r="AY44">
        <v>2059</v>
      </c>
      <c r="AZ44" t="s">
        <v>2</v>
      </c>
    </row>
    <row r="45" spans="1:53" x14ac:dyDescent="0.2">
      <c r="A45" t="s">
        <v>28</v>
      </c>
      <c r="B45">
        <v>0.15</v>
      </c>
      <c r="C45">
        <v>0.15</v>
      </c>
      <c r="D45">
        <v>0.15</v>
      </c>
      <c r="E45">
        <v>0.15</v>
      </c>
      <c r="F45">
        <v>0.15</v>
      </c>
      <c r="G45">
        <v>0.15</v>
      </c>
      <c r="H45">
        <v>0.15</v>
      </c>
      <c r="I45">
        <v>0.15</v>
      </c>
      <c r="J45">
        <v>0.15</v>
      </c>
      <c r="K45">
        <v>0.15</v>
      </c>
      <c r="L45">
        <v>0.15</v>
      </c>
      <c r="M45">
        <v>0.15</v>
      </c>
      <c r="N45">
        <v>0.15</v>
      </c>
      <c r="O45">
        <v>0.15</v>
      </c>
      <c r="P45">
        <v>0.15</v>
      </c>
      <c r="Q45">
        <v>0.15</v>
      </c>
      <c r="R45">
        <v>0.15</v>
      </c>
      <c r="S45">
        <v>0.15</v>
      </c>
      <c r="T45">
        <v>0.15</v>
      </c>
      <c r="U45">
        <v>0.15</v>
      </c>
      <c r="V45">
        <v>0.15</v>
      </c>
      <c r="W45">
        <v>0.15</v>
      </c>
      <c r="X45">
        <v>0.15</v>
      </c>
      <c r="Y45">
        <v>0.15</v>
      </c>
      <c r="Z45">
        <v>0.15</v>
      </c>
      <c r="AA45">
        <v>0.15</v>
      </c>
      <c r="AB45">
        <v>0.15</v>
      </c>
      <c r="AC45">
        <v>0.15</v>
      </c>
      <c r="AD45">
        <v>0.15</v>
      </c>
      <c r="AE45">
        <v>0.15</v>
      </c>
      <c r="AF45">
        <v>0.15</v>
      </c>
      <c r="AG45">
        <v>0.15</v>
      </c>
      <c r="AH45">
        <v>0.15</v>
      </c>
      <c r="AI45">
        <v>0.15</v>
      </c>
      <c r="AJ45">
        <v>0.15</v>
      </c>
      <c r="AK45">
        <v>0.15</v>
      </c>
      <c r="AL45">
        <v>0.15</v>
      </c>
      <c r="AM45">
        <v>0.15</v>
      </c>
      <c r="AN45">
        <v>0.15</v>
      </c>
      <c r="AO45">
        <v>0.15</v>
      </c>
      <c r="AP45">
        <v>0.15</v>
      </c>
      <c r="AQ45">
        <v>0.15</v>
      </c>
      <c r="AR45">
        <v>0.15</v>
      </c>
      <c r="AS45">
        <v>0.15</v>
      </c>
      <c r="AT45">
        <v>0.15</v>
      </c>
      <c r="AU45">
        <v>0.15</v>
      </c>
      <c r="AV45">
        <v>0.15</v>
      </c>
      <c r="AW45">
        <v>0.15</v>
      </c>
      <c r="AX45">
        <v>0.15</v>
      </c>
      <c r="AY45">
        <v>0.15</v>
      </c>
      <c r="AZ45">
        <v>0.15</v>
      </c>
    </row>
    <row r="46" spans="1:53" x14ac:dyDescent="0.2">
      <c r="A46" t="s">
        <v>29</v>
      </c>
      <c r="B46">
        <v>0.01</v>
      </c>
      <c r="C46">
        <v>0.01</v>
      </c>
      <c r="D46">
        <v>0.01</v>
      </c>
      <c r="E46">
        <v>0.01</v>
      </c>
      <c r="F46">
        <v>0.01</v>
      </c>
      <c r="G46">
        <v>0.01</v>
      </c>
      <c r="H46">
        <v>0.01</v>
      </c>
      <c r="I46">
        <v>0.01</v>
      </c>
      <c r="J46">
        <v>0.01</v>
      </c>
      <c r="K46">
        <v>0.01</v>
      </c>
      <c r="L46">
        <v>0.01</v>
      </c>
      <c r="M46">
        <v>0.01</v>
      </c>
      <c r="N46">
        <v>0.01</v>
      </c>
      <c r="O46">
        <v>0.01</v>
      </c>
      <c r="P46">
        <v>0.01</v>
      </c>
      <c r="Q46">
        <v>0.01</v>
      </c>
      <c r="R46">
        <v>0.01</v>
      </c>
      <c r="S46">
        <v>0.01</v>
      </c>
      <c r="T46">
        <v>0.01</v>
      </c>
      <c r="U46">
        <v>0.01</v>
      </c>
      <c r="V46">
        <v>0.01</v>
      </c>
      <c r="W46">
        <v>0.01</v>
      </c>
      <c r="X46">
        <v>0.01</v>
      </c>
      <c r="Y46">
        <v>0.01</v>
      </c>
      <c r="Z46">
        <v>0.01</v>
      </c>
      <c r="AA46">
        <v>0.01</v>
      </c>
      <c r="AB46">
        <v>0.01</v>
      </c>
      <c r="AC46">
        <v>0.01</v>
      </c>
      <c r="AD46">
        <v>0.01</v>
      </c>
      <c r="AE46">
        <v>0.01</v>
      </c>
      <c r="AF46">
        <v>0.01</v>
      </c>
      <c r="AG46">
        <v>0.01</v>
      </c>
      <c r="AH46">
        <v>0.01</v>
      </c>
      <c r="AI46">
        <v>0.01</v>
      </c>
      <c r="AJ46">
        <v>0.01</v>
      </c>
      <c r="AK46">
        <v>0.01</v>
      </c>
      <c r="AL46">
        <v>0.01</v>
      </c>
      <c r="AM46">
        <v>0.01</v>
      </c>
      <c r="AN46">
        <v>0.01</v>
      </c>
      <c r="AO46">
        <v>0.01</v>
      </c>
      <c r="AP46">
        <v>0.01</v>
      </c>
      <c r="AQ46">
        <v>0.01</v>
      </c>
      <c r="AR46">
        <v>0.01</v>
      </c>
      <c r="AS46">
        <v>0.01</v>
      </c>
      <c r="AT46">
        <v>0.01</v>
      </c>
      <c r="AU46">
        <v>0.01</v>
      </c>
      <c r="AV46">
        <v>0.01</v>
      </c>
      <c r="AW46">
        <v>0.01</v>
      </c>
      <c r="AX46">
        <v>0.01</v>
      </c>
      <c r="AY46">
        <v>0.01</v>
      </c>
      <c r="AZ46">
        <v>0.01</v>
      </c>
    </row>
    <row r="47" spans="1:53" x14ac:dyDescent="0.2">
      <c r="A47" t="s">
        <v>30</v>
      </c>
      <c r="B47">
        <v>0.03</v>
      </c>
      <c r="C47">
        <v>0.03</v>
      </c>
      <c r="D47">
        <v>0.03</v>
      </c>
      <c r="E47">
        <v>0.03</v>
      </c>
      <c r="F47">
        <v>0.03</v>
      </c>
      <c r="G47">
        <v>0.03</v>
      </c>
      <c r="H47">
        <v>0.03</v>
      </c>
      <c r="I47">
        <v>0.03</v>
      </c>
      <c r="J47">
        <v>0.03</v>
      </c>
      <c r="K47">
        <v>0.03</v>
      </c>
      <c r="L47">
        <v>0.03</v>
      </c>
      <c r="M47">
        <v>0.03</v>
      </c>
      <c r="N47">
        <v>0.03</v>
      </c>
      <c r="O47">
        <v>0.03</v>
      </c>
      <c r="P47">
        <v>0.03</v>
      </c>
      <c r="Q47">
        <v>0.03</v>
      </c>
      <c r="R47">
        <v>0.03</v>
      </c>
      <c r="S47">
        <v>0.03</v>
      </c>
      <c r="T47">
        <v>0.03</v>
      </c>
      <c r="U47">
        <v>0.03</v>
      </c>
      <c r="V47">
        <v>0.03</v>
      </c>
      <c r="W47">
        <v>0.03</v>
      </c>
      <c r="X47">
        <v>0.03</v>
      </c>
      <c r="Y47">
        <v>0.03</v>
      </c>
      <c r="Z47">
        <v>0.03</v>
      </c>
      <c r="AA47">
        <v>0.03</v>
      </c>
      <c r="AB47">
        <v>0.03</v>
      </c>
      <c r="AC47">
        <v>0.03</v>
      </c>
      <c r="AD47">
        <v>0.03</v>
      </c>
      <c r="AE47">
        <v>0.03</v>
      </c>
      <c r="AF47">
        <v>0.03</v>
      </c>
      <c r="AG47">
        <v>0.03</v>
      </c>
      <c r="AH47">
        <v>0.03</v>
      </c>
      <c r="AI47">
        <v>0.03</v>
      </c>
      <c r="AJ47">
        <v>0.03</v>
      </c>
      <c r="AK47">
        <v>0.03</v>
      </c>
      <c r="AL47">
        <v>0.03</v>
      </c>
      <c r="AM47">
        <v>0.03</v>
      </c>
      <c r="AN47">
        <v>0.03</v>
      </c>
      <c r="AO47">
        <v>0.03</v>
      </c>
      <c r="AP47">
        <v>0.03</v>
      </c>
      <c r="AQ47">
        <v>0.03</v>
      </c>
      <c r="AR47">
        <v>0.03</v>
      </c>
      <c r="AS47">
        <v>0.03</v>
      </c>
      <c r="AT47">
        <v>0.03</v>
      </c>
      <c r="AU47">
        <v>0.03</v>
      </c>
      <c r="AV47">
        <v>0.03</v>
      </c>
      <c r="AW47">
        <v>0.03</v>
      </c>
      <c r="AX47">
        <v>0.03</v>
      </c>
      <c r="AY47">
        <v>0.03</v>
      </c>
      <c r="AZ47">
        <v>0.03</v>
      </c>
    </row>
    <row r="48" spans="1:53" x14ac:dyDescent="0.2">
      <c r="A48" t="s">
        <v>22</v>
      </c>
      <c r="B48">
        <v>7.0000000000000007E-2</v>
      </c>
      <c r="C48">
        <v>7.0000000000000007E-2</v>
      </c>
      <c r="D48">
        <v>7.0000000000000007E-2</v>
      </c>
      <c r="E48">
        <v>7.0000000000000007E-2</v>
      </c>
      <c r="F48">
        <v>7.0000000000000007E-2</v>
      </c>
      <c r="G48">
        <v>7.0000000000000007E-2</v>
      </c>
      <c r="H48">
        <v>7.0000000000000007E-2</v>
      </c>
      <c r="I48">
        <v>7.0000000000000007E-2</v>
      </c>
      <c r="J48">
        <v>7.0000000000000007E-2</v>
      </c>
      <c r="K48">
        <v>7.0000000000000007E-2</v>
      </c>
      <c r="L48">
        <v>7.0000000000000007E-2</v>
      </c>
      <c r="M48">
        <v>7.0000000000000007E-2</v>
      </c>
      <c r="N48">
        <v>7.0000000000000007E-2</v>
      </c>
      <c r="O48">
        <v>7.0000000000000007E-2</v>
      </c>
      <c r="P48">
        <v>7.0000000000000007E-2</v>
      </c>
      <c r="Q48">
        <v>7.0000000000000007E-2</v>
      </c>
      <c r="R48">
        <v>7.0000000000000007E-2</v>
      </c>
      <c r="S48">
        <v>7.0000000000000007E-2</v>
      </c>
      <c r="T48">
        <v>7.0000000000000007E-2</v>
      </c>
      <c r="U48">
        <v>7.0000000000000007E-2</v>
      </c>
      <c r="V48">
        <v>7.0000000000000007E-2</v>
      </c>
      <c r="W48">
        <v>7.0000000000000007E-2</v>
      </c>
      <c r="X48">
        <v>7.0000000000000007E-2</v>
      </c>
      <c r="Y48">
        <v>7.0000000000000007E-2</v>
      </c>
      <c r="Z48">
        <v>7.0000000000000007E-2</v>
      </c>
      <c r="AA48">
        <v>7.0000000000000007E-2</v>
      </c>
      <c r="AB48">
        <v>7.0000000000000007E-2</v>
      </c>
      <c r="AC48">
        <v>7.0000000000000007E-2</v>
      </c>
      <c r="AD48">
        <v>7.0000000000000007E-2</v>
      </c>
      <c r="AE48">
        <v>7.0000000000000007E-2</v>
      </c>
      <c r="AF48">
        <v>7.0000000000000007E-2</v>
      </c>
      <c r="AG48">
        <v>7.0000000000000007E-2</v>
      </c>
      <c r="AH48">
        <v>7.0000000000000007E-2</v>
      </c>
      <c r="AI48">
        <v>7.0000000000000007E-2</v>
      </c>
      <c r="AJ48">
        <v>7.0000000000000007E-2</v>
      </c>
      <c r="AK48">
        <v>7.0000000000000007E-2</v>
      </c>
      <c r="AL48">
        <v>7.0000000000000007E-2</v>
      </c>
      <c r="AM48">
        <v>7.0000000000000007E-2</v>
      </c>
      <c r="AN48">
        <v>7.0000000000000007E-2</v>
      </c>
      <c r="AO48">
        <v>7.0000000000000007E-2</v>
      </c>
      <c r="AP48">
        <v>7.0000000000000007E-2</v>
      </c>
      <c r="AQ48">
        <v>7.0000000000000007E-2</v>
      </c>
      <c r="AR48">
        <v>7.0000000000000007E-2</v>
      </c>
      <c r="AS48">
        <v>7.0000000000000007E-2</v>
      </c>
      <c r="AT48">
        <v>7.0000000000000007E-2</v>
      </c>
      <c r="AU48">
        <v>7.0000000000000007E-2</v>
      </c>
      <c r="AV48">
        <v>7.0000000000000007E-2</v>
      </c>
      <c r="AW48">
        <v>7.0000000000000007E-2</v>
      </c>
      <c r="AX48">
        <v>7.0000000000000007E-2</v>
      </c>
      <c r="AY48">
        <v>7.0000000000000007E-2</v>
      </c>
      <c r="AZ48">
        <v>7.0000000000000007E-2</v>
      </c>
    </row>
    <row r="49" spans="1:52" s="21" customFormat="1" x14ac:dyDescent="0.2">
      <c r="B49" s="3">
        <f>B48</f>
        <v>7.0000000000000007E-2</v>
      </c>
      <c r="C49" s="3">
        <f t="shared" ref="C49" si="87">C48</f>
        <v>7.0000000000000007E-2</v>
      </c>
      <c r="D49" s="3">
        <f t="shared" ref="D49" si="88">D48</f>
        <v>7.0000000000000007E-2</v>
      </c>
      <c r="E49" s="3">
        <f t="shared" ref="E49" si="89">E48</f>
        <v>7.0000000000000007E-2</v>
      </c>
      <c r="F49" s="3">
        <f t="shared" ref="F49" si="90">F48</f>
        <v>7.0000000000000007E-2</v>
      </c>
      <c r="G49" s="3">
        <f t="shared" ref="G49" si="91">G48</f>
        <v>7.0000000000000007E-2</v>
      </c>
      <c r="H49" s="3">
        <f t="shared" ref="H49" si="92">H48</f>
        <v>7.0000000000000007E-2</v>
      </c>
      <c r="I49" s="3">
        <f t="shared" ref="I49" si="93">I48</f>
        <v>7.0000000000000007E-2</v>
      </c>
      <c r="J49" s="3">
        <f t="shared" ref="J49" si="94">J48</f>
        <v>7.0000000000000007E-2</v>
      </c>
      <c r="K49" s="3">
        <f t="shared" ref="K49" si="95">K48</f>
        <v>7.0000000000000007E-2</v>
      </c>
      <c r="L49" s="3">
        <f t="shared" ref="L49" si="96">L48</f>
        <v>7.0000000000000007E-2</v>
      </c>
      <c r="M49" s="3">
        <v>99999</v>
      </c>
      <c r="N49" s="3">
        <v>99999</v>
      </c>
      <c r="O49" s="3">
        <v>99999</v>
      </c>
      <c r="P49" s="3">
        <v>99999</v>
      </c>
      <c r="Q49" s="3">
        <v>99999</v>
      </c>
      <c r="R49" s="3">
        <v>99999</v>
      </c>
      <c r="S49" s="3">
        <v>99999</v>
      </c>
      <c r="T49" s="3">
        <v>99999</v>
      </c>
      <c r="U49" s="3">
        <v>99999</v>
      </c>
      <c r="V49" s="3">
        <v>99999</v>
      </c>
      <c r="W49" s="3">
        <v>99999</v>
      </c>
      <c r="X49" s="3">
        <v>99999</v>
      </c>
      <c r="Y49" s="3">
        <v>99999</v>
      </c>
      <c r="Z49" s="3">
        <v>99999</v>
      </c>
      <c r="AA49" s="3">
        <v>99999</v>
      </c>
      <c r="AB49" s="3">
        <v>99999</v>
      </c>
      <c r="AC49" s="3">
        <v>99999</v>
      </c>
      <c r="AD49" s="3">
        <v>99999</v>
      </c>
      <c r="AE49" s="3">
        <v>99999</v>
      </c>
      <c r="AF49" s="3">
        <v>99999</v>
      </c>
      <c r="AG49" s="3">
        <v>99999</v>
      </c>
      <c r="AH49" s="3">
        <v>99999</v>
      </c>
      <c r="AI49" s="3">
        <v>99999</v>
      </c>
      <c r="AJ49" s="3">
        <v>99999</v>
      </c>
      <c r="AK49" s="3">
        <v>99999</v>
      </c>
      <c r="AL49" s="3">
        <v>99999</v>
      </c>
      <c r="AM49" s="3">
        <v>99999</v>
      </c>
      <c r="AN49" s="3">
        <v>99999</v>
      </c>
      <c r="AO49" s="3">
        <v>99999</v>
      </c>
      <c r="AP49" s="3">
        <v>99999</v>
      </c>
      <c r="AQ49" s="3">
        <v>99999</v>
      </c>
      <c r="AR49" s="3">
        <v>99999</v>
      </c>
      <c r="AS49" s="3">
        <v>99999</v>
      </c>
      <c r="AT49" s="3">
        <v>99999</v>
      </c>
      <c r="AU49" s="3">
        <v>99999</v>
      </c>
      <c r="AV49" s="3">
        <v>99999</v>
      </c>
      <c r="AW49" s="3">
        <v>99999</v>
      </c>
      <c r="AX49" s="3">
        <v>99999</v>
      </c>
      <c r="AY49" s="3">
        <v>99999</v>
      </c>
      <c r="AZ49" s="3">
        <v>99999</v>
      </c>
    </row>
    <row r="50" spans="1:52" x14ac:dyDescent="0.2">
      <c r="A50" t="s">
        <v>23</v>
      </c>
      <c r="B50">
        <v>0.03</v>
      </c>
      <c r="C50">
        <v>0.03</v>
      </c>
      <c r="D50">
        <v>0.03</v>
      </c>
      <c r="E50">
        <v>0.03</v>
      </c>
      <c r="F50">
        <v>0.03</v>
      </c>
      <c r="G50">
        <v>0.03</v>
      </c>
      <c r="H50">
        <v>0.03</v>
      </c>
      <c r="I50">
        <v>0.03</v>
      </c>
      <c r="J50">
        <v>0.03</v>
      </c>
      <c r="K50">
        <v>0.03</v>
      </c>
      <c r="L50">
        <v>0.03</v>
      </c>
      <c r="M50">
        <v>0.03</v>
      </c>
      <c r="N50">
        <v>0.03</v>
      </c>
      <c r="O50">
        <v>0.03</v>
      </c>
      <c r="P50">
        <v>0.03</v>
      </c>
      <c r="Q50">
        <v>0.03</v>
      </c>
      <c r="R50">
        <v>0.03</v>
      </c>
      <c r="S50">
        <v>0.03</v>
      </c>
      <c r="T50">
        <v>0.03</v>
      </c>
      <c r="U50">
        <v>0.03</v>
      </c>
      <c r="V50">
        <v>0.03</v>
      </c>
      <c r="W50">
        <v>0.03</v>
      </c>
      <c r="X50">
        <v>0.03</v>
      </c>
      <c r="Y50">
        <v>0.03</v>
      </c>
      <c r="Z50">
        <v>0.03</v>
      </c>
      <c r="AA50">
        <v>0.03</v>
      </c>
      <c r="AB50">
        <v>0.03</v>
      </c>
      <c r="AC50">
        <v>0.03</v>
      </c>
      <c r="AD50">
        <v>0.03</v>
      </c>
      <c r="AE50">
        <v>0.03</v>
      </c>
      <c r="AF50">
        <v>0.03</v>
      </c>
      <c r="AG50">
        <v>0.03</v>
      </c>
      <c r="AH50">
        <v>0.03</v>
      </c>
      <c r="AI50">
        <v>0.03</v>
      </c>
      <c r="AJ50">
        <v>0.03</v>
      </c>
      <c r="AK50">
        <v>0.03</v>
      </c>
      <c r="AL50">
        <v>0.03</v>
      </c>
      <c r="AM50">
        <v>0.03</v>
      </c>
      <c r="AN50">
        <v>0.03</v>
      </c>
      <c r="AO50">
        <v>0.03</v>
      </c>
      <c r="AP50">
        <v>0.03</v>
      </c>
      <c r="AQ50">
        <v>0.03</v>
      </c>
      <c r="AR50">
        <v>0.03</v>
      </c>
      <c r="AS50">
        <v>0.03</v>
      </c>
      <c r="AT50">
        <v>0.03</v>
      </c>
      <c r="AU50">
        <v>0.03</v>
      </c>
      <c r="AV50">
        <v>0.03</v>
      </c>
      <c r="AW50">
        <v>0.03</v>
      </c>
      <c r="AX50">
        <v>0.03</v>
      </c>
      <c r="AY50">
        <v>0.03</v>
      </c>
      <c r="AZ50">
        <v>0.03</v>
      </c>
    </row>
    <row r="51" spans="1:52" x14ac:dyDescent="0.2">
      <c r="A51" t="s">
        <v>24</v>
      </c>
      <c r="B51">
        <v>0.15</v>
      </c>
      <c r="C51">
        <v>0.15</v>
      </c>
      <c r="D51">
        <v>0.15</v>
      </c>
      <c r="E51">
        <v>0.15</v>
      </c>
      <c r="F51">
        <v>0.15</v>
      </c>
      <c r="G51">
        <v>0.15</v>
      </c>
      <c r="H51">
        <v>0.15</v>
      </c>
      <c r="I51">
        <v>0.15</v>
      </c>
      <c r="J51">
        <v>0.15</v>
      </c>
      <c r="K51">
        <v>0.15</v>
      </c>
      <c r="L51">
        <v>0.15</v>
      </c>
      <c r="M51">
        <v>0.15</v>
      </c>
      <c r="N51">
        <v>0.15</v>
      </c>
      <c r="O51">
        <v>0.15</v>
      </c>
      <c r="P51">
        <v>0.15</v>
      </c>
      <c r="Q51">
        <v>0.15</v>
      </c>
      <c r="R51">
        <v>0.15</v>
      </c>
      <c r="S51">
        <v>0.15</v>
      </c>
      <c r="T51">
        <v>0.15</v>
      </c>
      <c r="U51">
        <v>0.15</v>
      </c>
      <c r="V51">
        <v>0.15</v>
      </c>
      <c r="W51">
        <v>0.15</v>
      </c>
      <c r="X51">
        <v>0.15</v>
      </c>
      <c r="Y51">
        <v>0.15</v>
      </c>
      <c r="Z51">
        <v>0.15</v>
      </c>
      <c r="AA51">
        <v>0.15</v>
      </c>
      <c r="AB51">
        <v>0.15</v>
      </c>
      <c r="AC51">
        <v>0.15</v>
      </c>
      <c r="AD51">
        <v>0.15</v>
      </c>
      <c r="AE51">
        <v>0.15</v>
      </c>
      <c r="AF51">
        <v>0.15</v>
      </c>
      <c r="AG51">
        <v>0.15</v>
      </c>
      <c r="AH51">
        <v>0.15</v>
      </c>
      <c r="AI51">
        <v>0.15</v>
      </c>
      <c r="AJ51">
        <v>0.15</v>
      </c>
      <c r="AK51">
        <v>0.15</v>
      </c>
      <c r="AL51">
        <v>0.15</v>
      </c>
      <c r="AM51">
        <v>0.15</v>
      </c>
      <c r="AN51">
        <v>0.15</v>
      </c>
      <c r="AO51">
        <v>0.15</v>
      </c>
      <c r="AP51">
        <v>0.15</v>
      </c>
      <c r="AQ51">
        <v>0.15</v>
      </c>
      <c r="AR51">
        <v>0.15</v>
      </c>
      <c r="AS51">
        <v>0.15</v>
      </c>
      <c r="AT51">
        <v>0.15</v>
      </c>
      <c r="AU51">
        <v>0.15</v>
      </c>
      <c r="AV51">
        <v>0.15</v>
      </c>
      <c r="AW51">
        <v>0.15</v>
      </c>
      <c r="AX51">
        <v>0.15</v>
      </c>
      <c r="AY51">
        <v>0.15</v>
      </c>
      <c r="AZ51">
        <v>0.15</v>
      </c>
    </row>
    <row r="52" spans="1:52" s="21" customFormat="1" x14ac:dyDescent="0.2">
      <c r="B52" s="3">
        <f>B51</f>
        <v>0.15</v>
      </c>
      <c r="C52" s="3">
        <f t="shared" ref="C52" si="97">C51</f>
        <v>0.15</v>
      </c>
      <c r="D52" s="3">
        <f t="shared" ref="D52" si="98">D51</f>
        <v>0.15</v>
      </c>
      <c r="E52" s="3">
        <f t="shared" ref="E52" si="99">E51</f>
        <v>0.15</v>
      </c>
      <c r="F52" s="3">
        <f t="shared" ref="F52" si="100">F51</f>
        <v>0.15</v>
      </c>
      <c r="G52" s="3">
        <f t="shared" ref="G52" si="101">G51</f>
        <v>0.15</v>
      </c>
      <c r="H52" s="3">
        <f t="shared" ref="H52" si="102">H51</f>
        <v>0.15</v>
      </c>
      <c r="I52" s="3">
        <f t="shared" ref="I52" si="103">I51</f>
        <v>0.15</v>
      </c>
      <c r="J52" s="3">
        <f t="shared" ref="J52" si="104">J51</f>
        <v>0.15</v>
      </c>
      <c r="K52" s="3">
        <f t="shared" ref="K52" si="105">K51</f>
        <v>0.15</v>
      </c>
      <c r="L52" s="3">
        <f t="shared" ref="L52" si="106">L51</f>
        <v>0.15</v>
      </c>
      <c r="M52" s="3">
        <v>99999</v>
      </c>
      <c r="N52" s="3">
        <v>99999</v>
      </c>
      <c r="O52" s="3">
        <v>99999</v>
      </c>
      <c r="P52" s="3">
        <v>99999</v>
      </c>
      <c r="Q52" s="3">
        <v>99999</v>
      </c>
      <c r="R52" s="3">
        <v>99999</v>
      </c>
      <c r="S52" s="3">
        <v>99999</v>
      </c>
      <c r="T52" s="3">
        <v>99999</v>
      </c>
      <c r="U52" s="3">
        <v>99999</v>
      </c>
      <c r="V52" s="3">
        <v>99999</v>
      </c>
      <c r="W52" s="3">
        <v>99999</v>
      </c>
      <c r="X52" s="3">
        <v>99999</v>
      </c>
      <c r="Y52" s="3">
        <v>99999</v>
      </c>
      <c r="Z52" s="3">
        <v>99999</v>
      </c>
      <c r="AA52" s="3">
        <v>99999</v>
      </c>
      <c r="AB52" s="3">
        <v>99999</v>
      </c>
      <c r="AC52" s="3">
        <v>99999</v>
      </c>
      <c r="AD52" s="3">
        <v>99999</v>
      </c>
      <c r="AE52" s="3">
        <v>99999</v>
      </c>
      <c r="AF52" s="3">
        <v>99999</v>
      </c>
      <c r="AG52" s="3">
        <v>99999</v>
      </c>
      <c r="AH52" s="3">
        <v>99999</v>
      </c>
      <c r="AI52" s="3">
        <v>99999</v>
      </c>
      <c r="AJ52" s="3">
        <v>99999</v>
      </c>
      <c r="AK52" s="3">
        <v>99999</v>
      </c>
      <c r="AL52" s="3">
        <v>99999</v>
      </c>
      <c r="AM52" s="3">
        <v>99999</v>
      </c>
      <c r="AN52" s="3">
        <v>99999</v>
      </c>
      <c r="AO52" s="3">
        <v>99999</v>
      </c>
      <c r="AP52" s="3">
        <v>99999</v>
      </c>
      <c r="AQ52" s="3">
        <v>99999</v>
      </c>
      <c r="AR52" s="3">
        <v>99999</v>
      </c>
      <c r="AS52" s="3">
        <v>99999</v>
      </c>
      <c r="AT52" s="3">
        <v>99999</v>
      </c>
      <c r="AU52" s="3">
        <v>99999</v>
      </c>
      <c r="AV52" s="3">
        <v>99999</v>
      </c>
      <c r="AW52" s="3">
        <v>99999</v>
      </c>
      <c r="AX52" s="3">
        <v>99999</v>
      </c>
      <c r="AY52" s="3">
        <v>99999</v>
      </c>
      <c r="AZ52" s="3">
        <v>99999</v>
      </c>
    </row>
    <row r="53" spans="1:52" x14ac:dyDescent="0.2">
      <c r="A53" t="s">
        <v>25</v>
      </c>
      <c r="B53">
        <v>0.08</v>
      </c>
      <c r="C53">
        <v>0.08</v>
      </c>
      <c r="D53">
        <v>0.08</v>
      </c>
      <c r="E53">
        <v>0.08</v>
      </c>
      <c r="F53">
        <v>0.08</v>
      </c>
      <c r="G53">
        <v>0.08</v>
      </c>
      <c r="H53">
        <v>0.08</v>
      </c>
      <c r="I53">
        <v>0.08</v>
      </c>
      <c r="J53">
        <v>0.08</v>
      </c>
      <c r="K53">
        <v>0.08</v>
      </c>
      <c r="L53">
        <v>0.08</v>
      </c>
      <c r="M53">
        <v>0.08</v>
      </c>
      <c r="N53">
        <v>0.08</v>
      </c>
      <c r="O53">
        <v>0.08</v>
      </c>
      <c r="P53">
        <v>0.08</v>
      </c>
      <c r="Q53">
        <v>0.08</v>
      </c>
      <c r="R53">
        <v>0.08</v>
      </c>
      <c r="S53">
        <v>0.08</v>
      </c>
      <c r="T53">
        <v>0.08</v>
      </c>
      <c r="U53">
        <v>0.08</v>
      </c>
      <c r="V53">
        <v>0.08</v>
      </c>
      <c r="W53">
        <v>0.08</v>
      </c>
      <c r="X53">
        <v>0.08</v>
      </c>
      <c r="Y53">
        <v>0.08</v>
      </c>
      <c r="Z53">
        <v>0.08</v>
      </c>
      <c r="AA53">
        <v>0.08</v>
      </c>
      <c r="AB53">
        <v>0.08</v>
      </c>
      <c r="AC53">
        <v>0.08</v>
      </c>
      <c r="AD53">
        <v>0.08</v>
      </c>
      <c r="AE53">
        <v>0.08</v>
      </c>
      <c r="AF53">
        <v>0.08</v>
      </c>
      <c r="AG53">
        <v>0.08</v>
      </c>
      <c r="AH53">
        <v>0.08</v>
      </c>
      <c r="AI53">
        <v>0.08</v>
      </c>
      <c r="AJ53">
        <v>0.08</v>
      </c>
      <c r="AK53">
        <v>0.08</v>
      </c>
      <c r="AL53">
        <v>0.08</v>
      </c>
      <c r="AM53">
        <v>0.08</v>
      </c>
      <c r="AN53">
        <v>0.08</v>
      </c>
      <c r="AO53">
        <v>0.08</v>
      </c>
      <c r="AP53">
        <v>0.08</v>
      </c>
      <c r="AQ53">
        <v>0.08</v>
      </c>
      <c r="AR53">
        <v>0.08</v>
      </c>
      <c r="AS53">
        <v>0.08</v>
      </c>
      <c r="AT53">
        <v>0.08</v>
      </c>
      <c r="AU53">
        <v>0.08</v>
      </c>
      <c r="AV53">
        <v>0.08</v>
      </c>
      <c r="AW53">
        <v>0.08</v>
      </c>
      <c r="AX53">
        <v>0.08</v>
      </c>
      <c r="AY53">
        <v>0.08</v>
      </c>
      <c r="AZ53">
        <v>0.08</v>
      </c>
    </row>
    <row r="54" spans="1:52" s="21" customFormat="1" x14ac:dyDescent="0.2">
      <c r="B54" s="3">
        <f>B53</f>
        <v>0.08</v>
      </c>
      <c r="C54" s="3">
        <f t="shared" ref="C54" si="107">C53</f>
        <v>0.08</v>
      </c>
      <c r="D54" s="3">
        <f t="shared" ref="D54" si="108">D53</f>
        <v>0.08</v>
      </c>
      <c r="E54" s="3">
        <f t="shared" ref="E54" si="109">E53</f>
        <v>0.08</v>
      </c>
      <c r="F54" s="3">
        <f t="shared" ref="F54" si="110">F53</f>
        <v>0.08</v>
      </c>
      <c r="G54" s="3">
        <f t="shared" ref="G54" si="111">G53</f>
        <v>0.08</v>
      </c>
      <c r="H54" s="3">
        <f t="shared" ref="H54" si="112">H53</f>
        <v>0.08</v>
      </c>
      <c r="I54" s="3">
        <f t="shared" ref="I54" si="113">I53</f>
        <v>0.08</v>
      </c>
      <c r="J54" s="3">
        <f t="shared" ref="J54" si="114">J53</f>
        <v>0.08</v>
      </c>
      <c r="K54" s="3">
        <f t="shared" ref="K54" si="115">K53</f>
        <v>0.08</v>
      </c>
      <c r="L54" s="3">
        <f t="shared" ref="L54" si="116">L53</f>
        <v>0.08</v>
      </c>
      <c r="M54" s="3">
        <v>99999</v>
      </c>
      <c r="N54" s="3">
        <v>99999</v>
      </c>
      <c r="O54" s="3">
        <v>99999</v>
      </c>
      <c r="P54" s="3">
        <v>99999</v>
      </c>
      <c r="Q54" s="3">
        <v>99999</v>
      </c>
      <c r="R54" s="3">
        <v>99999</v>
      </c>
      <c r="S54" s="3">
        <v>99999</v>
      </c>
      <c r="T54" s="3">
        <v>99999</v>
      </c>
      <c r="U54" s="3">
        <v>99999</v>
      </c>
      <c r="V54" s="3">
        <v>99999</v>
      </c>
      <c r="W54" s="3">
        <v>99999</v>
      </c>
      <c r="X54" s="3">
        <v>99999</v>
      </c>
      <c r="Y54" s="3">
        <v>99999</v>
      </c>
      <c r="Z54" s="3">
        <v>99999</v>
      </c>
      <c r="AA54" s="3">
        <v>99999</v>
      </c>
      <c r="AB54" s="3">
        <v>99999</v>
      </c>
      <c r="AC54" s="3">
        <v>99999</v>
      </c>
      <c r="AD54" s="3">
        <v>99999</v>
      </c>
      <c r="AE54" s="3">
        <v>99999</v>
      </c>
      <c r="AF54" s="3">
        <v>99999</v>
      </c>
      <c r="AG54" s="3">
        <v>99999</v>
      </c>
      <c r="AH54" s="3">
        <v>99999</v>
      </c>
      <c r="AI54" s="3">
        <v>99999</v>
      </c>
      <c r="AJ54" s="3">
        <v>99999</v>
      </c>
      <c r="AK54" s="3">
        <v>99999</v>
      </c>
      <c r="AL54" s="3">
        <v>99999</v>
      </c>
      <c r="AM54" s="3">
        <v>99999</v>
      </c>
      <c r="AN54" s="3">
        <v>99999</v>
      </c>
      <c r="AO54" s="3">
        <v>99999</v>
      </c>
      <c r="AP54" s="3">
        <v>99999</v>
      </c>
      <c r="AQ54" s="3">
        <v>99999</v>
      </c>
      <c r="AR54" s="3">
        <v>99999</v>
      </c>
      <c r="AS54" s="3">
        <v>99999</v>
      </c>
      <c r="AT54" s="3">
        <v>99999</v>
      </c>
      <c r="AU54" s="3">
        <v>99999</v>
      </c>
      <c r="AV54" s="3">
        <v>99999</v>
      </c>
      <c r="AW54" s="3">
        <v>99999</v>
      </c>
      <c r="AX54" s="3">
        <v>99999</v>
      </c>
      <c r="AY54" s="3">
        <v>99999</v>
      </c>
      <c r="AZ54" s="3">
        <v>99999</v>
      </c>
    </row>
    <row r="55" spans="1:52" x14ac:dyDescent="0.2">
      <c r="A55" t="s">
        <v>26</v>
      </c>
      <c r="B55">
        <v>0.06</v>
      </c>
      <c r="C55">
        <v>0.06</v>
      </c>
      <c r="D55">
        <v>0.06</v>
      </c>
      <c r="E55">
        <v>0.06</v>
      </c>
      <c r="F55">
        <v>0.06</v>
      </c>
      <c r="G55">
        <v>0.06</v>
      </c>
      <c r="H55">
        <v>0.06</v>
      </c>
      <c r="I55">
        <v>0.06</v>
      </c>
      <c r="J55">
        <v>0.06</v>
      </c>
      <c r="K55">
        <v>0.06</v>
      </c>
      <c r="L55">
        <v>0.06</v>
      </c>
      <c r="M55">
        <v>0.06</v>
      </c>
      <c r="N55">
        <v>0.06</v>
      </c>
      <c r="O55">
        <v>0.06</v>
      </c>
      <c r="P55">
        <v>0.06</v>
      </c>
      <c r="Q55">
        <v>0.06</v>
      </c>
      <c r="R55">
        <v>0.06</v>
      </c>
      <c r="S55">
        <v>0.06</v>
      </c>
      <c r="T55">
        <v>0.06</v>
      </c>
      <c r="U55">
        <v>0.06</v>
      </c>
      <c r="V55">
        <v>0.06</v>
      </c>
      <c r="W55">
        <v>0.06</v>
      </c>
      <c r="X55">
        <v>0.06</v>
      </c>
      <c r="Y55">
        <v>0.06</v>
      </c>
      <c r="Z55">
        <v>0.06</v>
      </c>
      <c r="AA55">
        <v>0.06</v>
      </c>
      <c r="AB55">
        <v>0.06</v>
      </c>
      <c r="AC55">
        <v>0.06</v>
      </c>
      <c r="AD55">
        <v>0.06</v>
      </c>
      <c r="AE55">
        <v>0.06</v>
      </c>
      <c r="AF55">
        <v>0.06</v>
      </c>
      <c r="AG55">
        <v>0.06</v>
      </c>
      <c r="AH55">
        <v>0.06</v>
      </c>
      <c r="AI55">
        <v>0.06</v>
      </c>
      <c r="AJ55">
        <v>0.06</v>
      </c>
      <c r="AK55">
        <v>0.06</v>
      </c>
      <c r="AL55">
        <v>0.06</v>
      </c>
      <c r="AM55">
        <v>0.06</v>
      </c>
      <c r="AN55">
        <v>0.06</v>
      </c>
      <c r="AO55">
        <v>0.06</v>
      </c>
      <c r="AP55">
        <v>0.06</v>
      </c>
      <c r="AQ55">
        <v>0.06</v>
      </c>
      <c r="AR55">
        <v>0.06</v>
      </c>
      <c r="AS55">
        <v>0.06</v>
      </c>
      <c r="AT55">
        <v>0.06</v>
      </c>
      <c r="AU55">
        <v>0.06</v>
      </c>
      <c r="AV55">
        <v>0.06</v>
      </c>
      <c r="AW55">
        <v>0.06</v>
      </c>
      <c r="AX55">
        <v>0.06</v>
      </c>
      <c r="AY55">
        <v>0.06</v>
      </c>
      <c r="AZ55">
        <v>0.06</v>
      </c>
    </row>
    <row r="56" spans="1:52" x14ac:dyDescent="0.2">
      <c r="A56" t="s">
        <v>27</v>
      </c>
      <c r="B56">
        <v>0.08</v>
      </c>
      <c r="C56">
        <v>0.08</v>
      </c>
      <c r="D56">
        <v>0.08</v>
      </c>
      <c r="E56">
        <v>0.08</v>
      </c>
      <c r="F56">
        <v>0.08</v>
      </c>
      <c r="G56">
        <v>0.08</v>
      </c>
      <c r="H56">
        <v>0.08</v>
      </c>
      <c r="I56">
        <v>0.08</v>
      </c>
      <c r="J56">
        <v>0.08</v>
      </c>
      <c r="K56">
        <v>0.08</v>
      </c>
      <c r="L56">
        <v>0.08</v>
      </c>
      <c r="M56">
        <v>0.08</v>
      </c>
      <c r="N56">
        <v>0.08</v>
      </c>
      <c r="O56">
        <v>0.08</v>
      </c>
      <c r="P56">
        <v>0.08</v>
      </c>
      <c r="Q56">
        <v>0.08</v>
      </c>
      <c r="R56">
        <v>0.08</v>
      </c>
      <c r="S56">
        <v>0.08</v>
      </c>
      <c r="T56">
        <v>0.08</v>
      </c>
      <c r="U56">
        <v>0.08</v>
      </c>
      <c r="V56">
        <v>0.08</v>
      </c>
      <c r="W56">
        <v>0.08</v>
      </c>
      <c r="X56">
        <v>0.08</v>
      </c>
      <c r="Y56">
        <v>0.08</v>
      </c>
      <c r="Z56">
        <v>0.08</v>
      </c>
      <c r="AA56">
        <v>0.08</v>
      </c>
      <c r="AB56">
        <v>0.08</v>
      </c>
      <c r="AC56">
        <v>0.08</v>
      </c>
      <c r="AD56">
        <v>0.08</v>
      </c>
      <c r="AE56">
        <v>0.08</v>
      </c>
      <c r="AF56">
        <v>0.08</v>
      </c>
      <c r="AG56">
        <v>0.08</v>
      </c>
      <c r="AH56">
        <v>0.08</v>
      </c>
      <c r="AI56">
        <v>0.08</v>
      </c>
      <c r="AJ56">
        <v>0.08</v>
      </c>
      <c r="AK56">
        <v>0.08</v>
      </c>
      <c r="AL56">
        <v>0.08</v>
      </c>
      <c r="AM56">
        <v>0.08</v>
      </c>
      <c r="AN56">
        <v>0.08</v>
      </c>
      <c r="AO56">
        <v>0.08</v>
      </c>
      <c r="AP56">
        <v>0.08</v>
      </c>
      <c r="AQ56">
        <v>0.08</v>
      </c>
      <c r="AR56">
        <v>0.08</v>
      </c>
      <c r="AS56">
        <v>0.08</v>
      </c>
      <c r="AT56">
        <v>0.08</v>
      </c>
      <c r="AU56">
        <v>0.08</v>
      </c>
      <c r="AV56">
        <v>0.08</v>
      </c>
      <c r="AW56">
        <v>0.08</v>
      </c>
      <c r="AX56">
        <v>0.08</v>
      </c>
      <c r="AY56">
        <v>0.08</v>
      </c>
      <c r="AZ56">
        <v>0.08</v>
      </c>
    </row>
    <row r="57" spans="1:52" s="31" customFormat="1" x14ac:dyDescent="0.2"/>
    <row r="59" spans="1:52" x14ac:dyDescent="0.2">
      <c r="A59" t="s">
        <v>33</v>
      </c>
    </row>
    <row r="60" spans="1:52" x14ac:dyDescent="0.2">
      <c r="A60" t="s">
        <v>19</v>
      </c>
    </row>
    <row r="61" spans="1:52" x14ac:dyDescent="0.2">
      <c r="B61">
        <v>2010</v>
      </c>
      <c r="C61">
        <v>2011</v>
      </c>
      <c r="D61">
        <v>2012</v>
      </c>
      <c r="E61">
        <v>2013</v>
      </c>
      <c r="F61">
        <v>2014</v>
      </c>
      <c r="G61">
        <v>2015</v>
      </c>
      <c r="H61">
        <v>2016</v>
      </c>
      <c r="I61">
        <v>2017</v>
      </c>
      <c r="J61">
        <v>2018</v>
      </c>
      <c r="K61">
        <v>2019</v>
      </c>
      <c r="L61">
        <v>2020</v>
      </c>
      <c r="M61">
        <v>2021</v>
      </c>
      <c r="N61">
        <v>2022</v>
      </c>
      <c r="O61">
        <v>2023</v>
      </c>
      <c r="P61">
        <v>2024</v>
      </c>
      <c r="Q61">
        <v>2025</v>
      </c>
      <c r="R61">
        <v>2026</v>
      </c>
      <c r="S61">
        <v>2027</v>
      </c>
      <c r="T61">
        <v>2028</v>
      </c>
      <c r="U61">
        <v>2029</v>
      </c>
      <c r="V61">
        <v>2030</v>
      </c>
      <c r="W61">
        <v>2031</v>
      </c>
      <c r="X61">
        <v>2032</v>
      </c>
      <c r="Y61">
        <v>2033</v>
      </c>
      <c r="Z61">
        <v>2034</v>
      </c>
      <c r="AA61">
        <v>2035</v>
      </c>
      <c r="AB61">
        <v>2036</v>
      </c>
      <c r="AC61">
        <v>2037</v>
      </c>
      <c r="AD61">
        <v>2038</v>
      </c>
      <c r="AE61">
        <v>2039</v>
      </c>
      <c r="AF61">
        <v>2040</v>
      </c>
      <c r="AG61">
        <v>2041</v>
      </c>
      <c r="AH61">
        <v>2042</v>
      </c>
      <c r="AI61">
        <v>2043</v>
      </c>
      <c r="AJ61">
        <v>2044</v>
      </c>
      <c r="AK61">
        <v>2045</v>
      </c>
      <c r="AL61">
        <v>2046</v>
      </c>
      <c r="AM61">
        <v>2047</v>
      </c>
      <c r="AN61">
        <v>2048</v>
      </c>
      <c r="AO61">
        <v>2049</v>
      </c>
      <c r="AP61">
        <v>2050</v>
      </c>
      <c r="AQ61">
        <v>2051</v>
      </c>
      <c r="AR61">
        <v>2052</v>
      </c>
      <c r="AS61">
        <v>2053</v>
      </c>
      <c r="AT61">
        <v>2054</v>
      </c>
      <c r="AU61">
        <v>2055</v>
      </c>
      <c r="AV61">
        <v>2056</v>
      </c>
      <c r="AW61">
        <v>2057</v>
      </c>
      <c r="AX61">
        <v>2058</v>
      </c>
      <c r="AY61">
        <v>2059</v>
      </c>
      <c r="AZ61" t="s">
        <v>2</v>
      </c>
    </row>
    <row r="62" spans="1:52" x14ac:dyDescent="0.2">
      <c r="A62" t="s">
        <v>20</v>
      </c>
      <c r="B62">
        <v>9.4649999999999999</v>
      </c>
      <c r="C62">
        <v>9.4649999999999999</v>
      </c>
      <c r="D62">
        <v>9.4649999999999999</v>
      </c>
      <c r="E62">
        <v>9.4649999999999999</v>
      </c>
      <c r="F62">
        <v>9.4649999999999999</v>
      </c>
      <c r="G62">
        <v>9.4649999999999999</v>
      </c>
      <c r="H62">
        <v>9.4649999999999999</v>
      </c>
      <c r="I62">
        <v>9.4649999999999999</v>
      </c>
      <c r="J62">
        <v>9.4649999999999999</v>
      </c>
      <c r="K62">
        <v>9.4649999999999999</v>
      </c>
      <c r="L62">
        <v>9.4649999999999999</v>
      </c>
      <c r="M62">
        <v>9.4649999999999999</v>
      </c>
      <c r="N62">
        <v>9.4649999999999999</v>
      </c>
      <c r="O62">
        <v>9.4649999999999999</v>
      </c>
      <c r="P62">
        <v>9.4649999999999999</v>
      </c>
      <c r="Q62">
        <v>9.4649999999999999</v>
      </c>
      <c r="R62">
        <v>9.4649999999999999</v>
      </c>
      <c r="S62">
        <v>9.4649999999999999</v>
      </c>
      <c r="T62">
        <v>9.4649999999999999</v>
      </c>
      <c r="U62">
        <v>9.4649999999999999</v>
      </c>
      <c r="V62">
        <v>9.4649999999999999</v>
      </c>
      <c r="W62">
        <v>9.4649999999999999</v>
      </c>
      <c r="X62">
        <v>9.4649999999999999</v>
      </c>
      <c r="Y62">
        <v>9.4649999999999999</v>
      </c>
      <c r="Z62">
        <v>9.4649999999999999</v>
      </c>
      <c r="AA62">
        <v>9.4649999999999999</v>
      </c>
      <c r="AB62">
        <v>9.4649999999999999</v>
      </c>
      <c r="AC62">
        <v>9.4649999999999999</v>
      </c>
      <c r="AD62">
        <v>9.4649999999999999</v>
      </c>
      <c r="AE62">
        <v>9.4649999999999999</v>
      </c>
      <c r="AF62">
        <v>9.4649999999999999</v>
      </c>
      <c r="AG62">
        <v>9.4649999999999999</v>
      </c>
      <c r="AH62">
        <v>9.4649999999999999</v>
      </c>
      <c r="AI62">
        <v>9.4649999999999999</v>
      </c>
      <c r="AJ62">
        <v>9.4649999999999999</v>
      </c>
      <c r="AK62">
        <v>9.4649999999999999</v>
      </c>
      <c r="AL62">
        <v>9.4649999999999999</v>
      </c>
      <c r="AM62">
        <v>9.4649999999999999</v>
      </c>
      <c r="AN62">
        <v>9.4649999999999999</v>
      </c>
      <c r="AO62">
        <v>9.4649999999999999</v>
      </c>
      <c r="AP62">
        <v>9.4649999999999999</v>
      </c>
      <c r="AQ62">
        <v>9.4649999999999999</v>
      </c>
      <c r="AR62">
        <v>9.4649999999999999</v>
      </c>
      <c r="AS62">
        <v>9.4649999999999999</v>
      </c>
      <c r="AT62">
        <v>9.4649999999999999</v>
      </c>
      <c r="AU62">
        <v>9.4649999999999999</v>
      </c>
      <c r="AV62">
        <v>9.4649999999999999</v>
      </c>
      <c r="AW62">
        <v>9.4649999999999999</v>
      </c>
      <c r="AX62">
        <v>9.4649999999999999</v>
      </c>
      <c r="AY62">
        <v>9.4649999999999999</v>
      </c>
      <c r="AZ62">
        <v>9.4649999999999999</v>
      </c>
    </row>
    <row r="63" spans="1:52" x14ac:dyDescent="0.2">
      <c r="A63" t="s">
        <v>21</v>
      </c>
      <c r="B63">
        <v>63.1</v>
      </c>
      <c r="C63">
        <v>63.1</v>
      </c>
      <c r="D63">
        <v>63.1</v>
      </c>
      <c r="E63">
        <v>63.1</v>
      </c>
      <c r="F63">
        <v>63.1</v>
      </c>
      <c r="G63">
        <v>63.1</v>
      </c>
      <c r="H63">
        <v>63.1</v>
      </c>
      <c r="I63">
        <v>63.1</v>
      </c>
      <c r="J63">
        <v>63.1</v>
      </c>
      <c r="K63">
        <v>63.1</v>
      </c>
      <c r="L63">
        <v>63.1</v>
      </c>
      <c r="M63">
        <v>63.1</v>
      </c>
      <c r="N63">
        <v>63.1</v>
      </c>
      <c r="O63">
        <v>63.1</v>
      </c>
      <c r="P63">
        <v>63.1</v>
      </c>
      <c r="Q63">
        <v>63.1</v>
      </c>
      <c r="R63">
        <v>63.1</v>
      </c>
      <c r="S63">
        <v>63.1</v>
      </c>
      <c r="T63">
        <v>63.1</v>
      </c>
      <c r="U63">
        <v>63.1</v>
      </c>
      <c r="V63">
        <v>63.1</v>
      </c>
      <c r="W63">
        <v>63.1</v>
      </c>
      <c r="X63">
        <v>63.1</v>
      </c>
      <c r="Y63">
        <v>63.1</v>
      </c>
      <c r="Z63">
        <v>63.1</v>
      </c>
      <c r="AA63">
        <v>63.1</v>
      </c>
      <c r="AB63">
        <v>63.1</v>
      </c>
      <c r="AC63">
        <v>63.1</v>
      </c>
      <c r="AD63">
        <v>63.1</v>
      </c>
      <c r="AE63">
        <v>63.1</v>
      </c>
      <c r="AF63">
        <v>63.1</v>
      </c>
      <c r="AG63">
        <v>63.1</v>
      </c>
      <c r="AH63">
        <v>63.1</v>
      </c>
      <c r="AI63">
        <v>63.1</v>
      </c>
      <c r="AJ63">
        <v>63.1</v>
      </c>
      <c r="AK63">
        <v>63.1</v>
      </c>
      <c r="AL63">
        <v>63.1</v>
      </c>
      <c r="AM63">
        <v>63.1</v>
      </c>
      <c r="AN63">
        <v>63.1</v>
      </c>
      <c r="AO63">
        <v>63.1</v>
      </c>
      <c r="AP63">
        <v>63.1</v>
      </c>
      <c r="AQ63">
        <v>63.1</v>
      </c>
      <c r="AR63">
        <v>63.1</v>
      </c>
      <c r="AS63">
        <v>63.1</v>
      </c>
      <c r="AT63">
        <v>63.1</v>
      </c>
      <c r="AU63">
        <v>63.1</v>
      </c>
      <c r="AV63">
        <v>63.1</v>
      </c>
      <c r="AW63">
        <v>63.1</v>
      </c>
      <c r="AX63">
        <v>63.1</v>
      </c>
      <c r="AY63">
        <v>63.1</v>
      </c>
      <c r="AZ63">
        <v>63.1</v>
      </c>
    </row>
    <row r="64" spans="1:52" x14ac:dyDescent="0.2">
      <c r="A64" t="s">
        <v>28</v>
      </c>
      <c r="B64">
        <v>26.783999999999999</v>
      </c>
      <c r="C64">
        <v>26.783999999999999</v>
      </c>
      <c r="D64">
        <v>26.783999999999999</v>
      </c>
      <c r="E64">
        <v>26.783999999999999</v>
      </c>
      <c r="F64">
        <v>26.783999999999999</v>
      </c>
      <c r="G64">
        <v>26.783999999999999</v>
      </c>
      <c r="H64">
        <v>26.783999999999999</v>
      </c>
      <c r="I64">
        <v>26.783999999999999</v>
      </c>
      <c r="J64">
        <v>26.783999999999999</v>
      </c>
      <c r="K64">
        <v>26.783999999999999</v>
      </c>
      <c r="L64">
        <v>26.783999999999999</v>
      </c>
      <c r="M64">
        <v>26.783999999999999</v>
      </c>
      <c r="N64">
        <v>26.783999999999999</v>
      </c>
      <c r="O64">
        <v>26.783999999999999</v>
      </c>
      <c r="P64">
        <v>26.783999999999999</v>
      </c>
      <c r="Q64">
        <v>26.783999999999999</v>
      </c>
      <c r="R64">
        <v>26.783999999999999</v>
      </c>
      <c r="S64">
        <v>26.783999999999999</v>
      </c>
      <c r="T64">
        <v>26.783999999999999</v>
      </c>
      <c r="U64">
        <v>26.783999999999999</v>
      </c>
      <c r="V64">
        <v>26.783999999999999</v>
      </c>
      <c r="W64">
        <v>26.783999999999999</v>
      </c>
      <c r="X64">
        <v>26.783999999999999</v>
      </c>
      <c r="Y64">
        <v>26.783999999999999</v>
      </c>
      <c r="Z64">
        <v>26.783999999999999</v>
      </c>
      <c r="AA64">
        <v>26.783999999999999</v>
      </c>
      <c r="AB64">
        <v>26.783999999999999</v>
      </c>
      <c r="AC64">
        <v>26.783999999999999</v>
      </c>
      <c r="AD64">
        <v>26.783999999999999</v>
      </c>
      <c r="AE64">
        <v>26.783999999999999</v>
      </c>
      <c r="AF64">
        <v>26.783999999999999</v>
      </c>
      <c r="AG64">
        <v>26.783999999999999</v>
      </c>
      <c r="AH64">
        <v>26.783999999999999</v>
      </c>
      <c r="AI64">
        <v>26.783999999999999</v>
      </c>
      <c r="AJ64">
        <v>26.783999999999999</v>
      </c>
      <c r="AK64">
        <v>26.783999999999999</v>
      </c>
      <c r="AL64">
        <v>26.783999999999999</v>
      </c>
      <c r="AM64">
        <v>26.783999999999999</v>
      </c>
      <c r="AN64">
        <v>26.783999999999999</v>
      </c>
      <c r="AO64">
        <v>26.783999999999999</v>
      </c>
      <c r="AP64">
        <v>26.783999999999999</v>
      </c>
      <c r="AQ64">
        <v>26.783999999999999</v>
      </c>
      <c r="AR64">
        <v>26.783999999999999</v>
      </c>
      <c r="AS64">
        <v>26.783999999999999</v>
      </c>
      <c r="AT64">
        <v>26.783999999999999</v>
      </c>
      <c r="AU64">
        <v>26.783999999999999</v>
      </c>
      <c r="AV64">
        <v>26.783999999999999</v>
      </c>
      <c r="AW64">
        <v>26.783999999999999</v>
      </c>
      <c r="AX64">
        <v>26.783999999999999</v>
      </c>
      <c r="AY64">
        <v>26.783999999999999</v>
      </c>
      <c r="AZ64">
        <v>26.783999999999999</v>
      </c>
    </row>
    <row r="65" spans="1:91" x14ac:dyDescent="0.2">
      <c r="A65" t="s">
        <v>29</v>
      </c>
      <c r="B65">
        <v>2.016</v>
      </c>
      <c r="C65">
        <v>2.016</v>
      </c>
      <c r="D65">
        <v>2.016</v>
      </c>
      <c r="E65">
        <v>2.016</v>
      </c>
      <c r="F65">
        <v>2.016</v>
      </c>
      <c r="G65">
        <v>2.016</v>
      </c>
      <c r="H65">
        <v>2.016</v>
      </c>
      <c r="I65">
        <v>2.016</v>
      </c>
      <c r="J65">
        <v>2.016</v>
      </c>
      <c r="K65">
        <v>2.016</v>
      </c>
      <c r="L65">
        <v>2.016</v>
      </c>
      <c r="M65">
        <v>2.016</v>
      </c>
      <c r="N65">
        <v>2.016</v>
      </c>
      <c r="O65">
        <v>2.016</v>
      </c>
      <c r="P65">
        <v>2.016</v>
      </c>
      <c r="Q65">
        <v>2.016</v>
      </c>
      <c r="R65">
        <v>2.016</v>
      </c>
      <c r="S65">
        <v>2.016</v>
      </c>
      <c r="T65">
        <v>2.016</v>
      </c>
      <c r="U65">
        <v>2.016</v>
      </c>
      <c r="V65">
        <v>2.016</v>
      </c>
      <c r="W65">
        <v>2.016</v>
      </c>
      <c r="X65">
        <v>2.016</v>
      </c>
      <c r="Y65">
        <v>2.016</v>
      </c>
      <c r="Z65">
        <v>2.016</v>
      </c>
      <c r="AA65">
        <v>2.016</v>
      </c>
      <c r="AB65">
        <v>2.016</v>
      </c>
      <c r="AC65">
        <v>2.016</v>
      </c>
      <c r="AD65">
        <v>2.016</v>
      </c>
      <c r="AE65">
        <v>2.016</v>
      </c>
      <c r="AF65">
        <v>2.016</v>
      </c>
      <c r="AG65">
        <v>2.016</v>
      </c>
      <c r="AH65">
        <v>2.016</v>
      </c>
      <c r="AI65">
        <v>2.016</v>
      </c>
      <c r="AJ65">
        <v>2.016</v>
      </c>
      <c r="AK65">
        <v>2.016</v>
      </c>
      <c r="AL65">
        <v>2.016</v>
      </c>
      <c r="AM65">
        <v>2.016</v>
      </c>
      <c r="AN65">
        <v>2.016</v>
      </c>
      <c r="AO65">
        <v>2.016</v>
      </c>
      <c r="AP65">
        <v>2.016</v>
      </c>
      <c r="AQ65">
        <v>2.016</v>
      </c>
      <c r="AR65">
        <v>2.016</v>
      </c>
      <c r="AS65">
        <v>2.016</v>
      </c>
      <c r="AT65">
        <v>2.016</v>
      </c>
      <c r="AU65">
        <v>2.016</v>
      </c>
      <c r="AV65">
        <v>2.016</v>
      </c>
      <c r="AW65">
        <v>2.016</v>
      </c>
      <c r="AX65">
        <v>2.016</v>
      </c>
      <c r="AY65">
        <v>2.016</v>
      </c>
      <c r="AZ65">
        <v>2.016</v>
      </c>
    </row>
    <row r="66" spans="1:91" x14ac:dyDescent="0.2">
      <c r="A66" t="s">
        <v>30</v>
      </c>
      <c r="B66">
        <v>5.8</v>
      </c>
      <c r="C66">
        <v>5.8</v>
      </c>
      <c r="D66">
        <v>5.8</v>
      </c>
      <c r="E66">
        <v>5.8</v>
      </c>
      <c r="F66">
        <v>5.8</v>
      </c>
      <c r="G66">
        <v>5.8</v>
      </c>
      <c r="H66">
        <v>5.8</v>
      </c>
      <c r="I66">
        <v>5.8</v>
      </c>
      <c r="J66">
        <v>5.8</v>
      </c>
      <c r="K66">
        <v>5.8</v>
      </c>
      <c r="L66">
        <v>5.8</v>
      </c>
      <c r="M66">
        <v>5.8</v>
      </c>
      <c r="N66">
        <v>5.8</v>
      </c>
      <c r="O66">
        <v>5.8</v>
      </c>
      <c r="P66">
        <v>5.8</v>
      </c>
      <c r="Q66">
        <v>5.8</v>
      </c>
      <c r="R66">
        <v>5.8</v>
      </c>
      <c r="S66">
        <v>5.8</v>
      </c>
      <c r="T66">
        <v>5.8</v>
      </c>
      <c r="U66">
        <v>5.8</v>
      </c>
      <c r="V66">
        <v>5.8</v>
      </c>
      <c r="W66">
        <v>5.8</v>
      </c>
      <c r="X66">
        <v>5.8</v>
      </c>
      <c r="Y66">
        <v>5.8</v>
      </c>
      <c r="Z66">
        <v>5.8</v>
      </c>
      <c r="AA66">
        <v>5.8</v>
      </c>
      <c r="AB66">
        <v>5.8</v>
      </c>
      <c r="AC66">
        <v>5.8</v>
      </c>
      <c r="AD66">
        <v>5.8</v>
      </c>
      <c r="AE66">
        <v>5.8</v>
      </c>
      <c r="AF66">
        <v>5.8</v>
      </c>
      <c r="AG66">
        <v>5.8</v>
      </c>
      <c r="AH66">
        <v>5.8</v>
      </c>
      <c r="AI66">
        <v>5.8</v>
      </c>
      <c r="AJ66">
        <v>5.8</v>
      </c>
      <c r="AK66">
        <v>5.8</v>
      </c>
      <c r="AL66">
        <v>5.8</v>
      </c>
      <c r="AM66">
        <v>5.8</v>
      </c>
      <c r="AN66">
        <v>5.8</v>
      </c>
      <c r="AO66">
        <v>5.8</v>
      </c>
      <c r="AP66">
        <v>5.8</v>
      </c>
      <c r="AQ66">
        <v>5.8</v>
      </c>
      <c r="AR66">
        <v>5.8</v>
      </c>
      <c r="AS66">
        <v>5.8</v>
      </c>
      <c r="AT66">
        <v>5.8</v>
      </c>
      <c r="AU66">
        <v>5.8</v>
      </c>
      <c r="AV66">
        <v>5.8</v>
      </c>
      <c r="AW66">
        <v>5.8</v>
      </c>
      <c r="AX66">
        <v>5.8</v>
      </c>
      <c r="AY66">
        <v>5.8</v>
      </c>
      <c r="AZ66">
        <v>5.8</v>
      </c>
    </row>
    <row r="67" spans="1:91" x14ac:dyDescent="0.2">
      <c r="A67" t="s">
        <v>22</v>
      </c>
      <c r="B67">
        <v>990</v>
      </c>
      <c r="C67">
        <v>990</v>
      </c>
      <c r="D67">
        <v>990</v>
      </c>
      <c r="E67">
        <v>990</v>
      </c>
      <c r="F67">
        <v>990</v>
      </c>
      <c r="G67">
        <v>990</v>
      </c>
      <c r="H67">
        <v>990</v>
      </c>
      <c r="I67">
        <v>990</v>
      </c>
      <c r="J67">
        <v>990</v>
      </c>
      <c r="K67">
        <v>990</v>
      </c>
      <c r="L67">
        <v>990</v>
      </c>
      <c r="M67">
        <v>990</v>
      </c>
      <c r="N67">
        <v>990</v>
      </c>
      <c r="O67">
        <v>990</v>
      </c>
      <c r="P67">
        <v>990</v>
      </c>
      <c r="Q67">
        <v>990</v>
      </c>
      <c r="R67">
        <v>990</v>
      </c>
      <c r="S67">
        <v>990</v>
      </c>
      <c r="T67">
        <v>990</v>
      </c>
      <c r="U67">
        <v>990</v>
      </c>
      <c r="V67">
        <v>990</v>
      </c>
      <c r="W67">
        <v>990</v>
      </c>
      <c r="X67">
        <v>990</v>
      </c>
      <c r="Y67">
        <v>990</v>
      </c>
      <c r="Z67">
        <v>990</v>
      </c>
      <c r="AA67">
        <v>990</v>
      </c>
      <c r="AB67">
        <v>990</v>
      </c>
      <c r="AC67">
        <v>990</v>
      </c>
      <c r="AD67">
        <v>990</v>
      </c>
      <c r="AE67">
        <v>990</v>
      </c>
      <c r="AF67">
        <v>990</v>
      </c>
      <c r="AG67">
        <v>990</v>
      </c>
      <c r="AH67">
        <v>990</v>
      </c>
      <c r="AI67">
        <v>990</v>
      </c>
      <c r="AJ67">
        <v>990</v>
      </c>
      <c r="AK67">
        <v>990</v>
      </c>
      <c r="AL67">
        <v>990</v>
      </c>
      <c r="AM67">
        <v>990</v>
      </c>
      <c r="AN67">
        <v>990</v>
      </c>
      <c r="AO67">
        <v>990</v>
      </c>
      <c r="AP67">
        <v>990</v>
      </c>
      <c r="AQ67">
        <v>990</v>
      </c>
      <c r="AR67">
        <v>990</v>
      </c>
      <c r="AS67">
        <v>990</v>
      </c>
      <c r="AT67">
        <v>990</v>
      </c>
      <c r="AU67">
        <v>990</v>
      </c>
      <c r="AV67">
        <v>990</v>
      </c>
      <c r="AW67">
        <v>990</v>
      </c>
      <c r="AX67">
        <v>990</v>
      </c>
      <c r="AY67">
        <v>990</v>
      </c>
      <c r="AZ67">
        <v>990</v>
      </c>
    </row>
    <row r="68" spans="1:91" x14ac:dyDescent="0.2">
      <c r="A68" t="s">
        <v>23</v>
      </c>
      <c r="B68">
        <v>990</v>
      </c>
      <c r="C68">
        <v>990</v>
      </c>
      <c r="D68">
        <v>990</v>
      </c>
      <c r="E68">
        <v>990</v>
      </c>
      <c r="F68">
        <v>990</v>
      </c>
      <c r="G68">
        <v>990</v>
      </c>
      <c r="H68">
        <v>990</v>
      </c>
      <c r="I68">
        <v>990</v>
      </c>
      <c r="J68">
        <v>990</v>
      </c>
      <c r="K68">
        <v>990</v>
      </c>
      <c r="L68">
        <v>990</v>
      </c>
      <c r="M68">
        <v>990</v>
      </c>
      <c r="N68">
        <v>990</v>
      </c>
      <c r="O68">
        <v>990</v>
      </c>
      <c r="P68">
        <v>990</v>
      </c>
      <c r="Q68">
        <v>990</v>
      </c>
      <c r="R68">
        <v>990</v>
      </c>
      <c r="S68">
        <v>990</v>
      </c>
      <c r="T68">
        <v>990</v>
      </c>
      <c r="U68">
        <v>990</v>
      </c>
      <c r="V68">
        <v>990</v>
      </c>
      <c r="W68">
        <v>990</v>
      </c>
      <c r="X68">
        <v>990</v>
      </c>
      <c r="Y68">
        <v>990</v>
      </c>
      <c r="Z68">
        <v>990</v>
      </c>
      <c r="AA68">
        <v>990</v>
      </c>
      <c r="AB68">
        <v>990</v>
      </c>
      <c r="AC68">
        <v>990</v>
      </c>
      <c r="AD68">
        <v>990</v>
      </c>
      <c r="AE68">
        <v>990</v>
      </c>
      <c r="AF68">
        <v>990</v>
      </c>
      <c r="AG68">
        <v>990</v>
      </c>
      <c r="AH68">
        <v>990</v>
      </c>
      <c r="AI68">
        <v>990</v>
      </c>
      <c r="AJ68">
        <v>990</v>
      </c>
      <c r="AK68">
        <v>990</v>
      </c>
      <c r="AL68">
        <v>990</v>
      </c>
      <c r="AM68">
        <v>990</v>
      </c>
      <c r="AN68">
        <v>990</v>
      </c>
      <c r="AO68">
        <v>990</v>
      </c>
      <c r="AP68">
        <v>990</v>
      </c>
      <c r="AQ68">
        <v>990</v>
      </c>
      <c r="AR68">
        <v>990</v>
      </c>
      <c r="AS68">
        <v>990</v>
      </c>
      <c r="AT68">
        <v>990</v>
      </c>
      <c r="AU68">
        <v>990</v>
      </c>
      <c r="AV68">
        <v>990</v>
      </c>
      <c r="AW68">
        <v>990</v>
      </c>
      <c r="AX68">
        <v>990</v>
      </c>
      <c r="AY68">
        <v>990</v>
      </c>
      <c r="AZ68">
        <v>990</v>
      </c>
    </row>
    <row r="69" spans="1:91" x14ac:dyDescent="0.2">
      <c r="A69" t="s">
        <v>24</v>
      </c>
      <c r="B69">
        <v>990</v>
      </c>
      <c r="C69">
        <v>990</v>
      </c>
      <c r="D69">
        <v>990</v>
      </c>
      <c r="E69">
        <v>990</v>
      </c>
      <c r="F69">
        <v>990</v>
      </c>
      <c r="G69">
        <v>990</v>
      </c>
      <c r="H69">
        <v>990</v>
      </c>
      <c r="I69">
        <v>990</v>
      </c>
      <c r="J69">
        <v>990</v>
      </c>
      <c r="K69">
        <v>990</v>
      </c>
      <c r="L69">
        <v>990</v>
      </c>
      <c r="M69">
        <v>990</v>
      </c>
      <c r="N69">
        <v>990</v>
      </c>
      <c r="O69">
        <v>990</v>
      </c>
      <c r="P69">
        <v>990</v>
      </c>
      <c r="Q69">
        <v>990</v>
      </c>
      <c r="R69">
        <v>990</v>
      </c>
      <c r="S69">
        <v>990</v>
      </c>
      <c r="T69">
        <v>990</v>
      </c>
      <c r="U69">
        <v>990</v>
      </c>
      <c r="V69">
        <v>990</v>
      </c>
      <c r="W69">
        <v>990</v>
      </c>
      <c r="X69">
        <v>990</v>
      </c>
      <c r="Y69">
        <v>990</v>
      </c>
      <c r="Z69">
        <v>990</v>
      </c>
      <c r="AA69">
        <v>990</v>
      </c>
      <c r="AB69">
        <v>990</v>
      </c>
      <c r="AC69">
        <v>990</v>
      </c>
      <c r="AD69">
        <v>990</v>
      </c>
      <c r="AE69">
        <v>990</v>
      </c>
      <c r="AF69">
        <v>990</v>
      </c>
      <c r="AG69">
        <v>990</v>
      </c>
      <c r="AH69">
        <v>990</v>
      </c>
      <c r="AI69">
        <v>990</v>
      </c>
      <c r="AJ69">
        <v>990</v>
      </c>
      <c r="AK69">
        <v>990</v>
      </c>
      <c r="AL69">
        <v>990</v>
      </c>
      <c r="AM69">
        <v>990</v>
      </c>
      <c r="AN69">
        <v>990</v>
      </c>
      <c r="AO69">
        <v>990</v>
      </c>
      <c r="AP69">
        <v>990</v>
      </c>
      <c r="AQ69">
        <v>990</v>
      </c>
      <c r="AR69">
        <v>990</v>
      </c>
      <c r="AS69">
        <v>990</v>
      </c>
      <c r="AT69">
        <v>990</v>
      </c>
      <c r="AU69">
        <v>990</v>
      </c>
      <c r="AV69">
        <v>990</v>
      </c>
      <c r="AW69">
        <v>990</v>
      </c>
      <c r="AX69">
        <v>990</v>
      </c>
      <c r="AY69">
        <v>990</v>
      </c>
      <c r="AZ69">
        <v>990</v>
      </c>
    </row>
    <row r="70" spans="1:91" x14ac:dyDescent="0.2">
      <c r="A70" t="s">
        <v>25</v>
      </c>
      <c r="B70">
        <v>660</v>
      </c>
      <c r="C70">
        <v>660</v>
      </c>
      <c r="D70">
        <v>660</v>
      </c>
      <c r="E70">
        <v>660</v>
      </c>
      <c r="F70">
        <v>660</v>
      </c>
      <c r="G70">
        <v>660</v>
      </c>
      <c r="H70">
        <v>660</v>
      </c>
      <c r="I70">
        <v>660</v>
      </c>
      <c r="J70">
        <v>660</v>
      </c>
      <c r="K70">
        <v>660</v>
      </c>
      <c r="L70">
        <v>660</v>
      </c>
      <c r="M70">
        <v>660</v>
      </c>
      <c r="N70">
        <v>660</v>
      </c>
      <c r="O70">
        <v>660</v>
      </c>
      <c r="P70">
        <v>660</v>
      </c>
      <c r="Q70">
        <v>660</v>
      </c>
      <c r="R70">
        <v>660</v>
      </c>
      <c r="S70">
        <v>660</v>
      </c>
      <c r="T70">
        <v>660</v>
      </c>
      <c r="U70">
        <v>660</v>
      </c>
      <c r="V70">
        <v>660</v>
      </c>
      <c r="W70">
        <v>660</v>
      </c>
      <c r="X70">
        <v>660</v>
      </c>
      <c r="Y70">
        <v>660</v>
      </c>
      <c r="Z70">
        <v>660</v>
      </c>
      <c r="AA70">
        <v>660</v>
      </c>
      <c r="AB70">
        <v>660</v>
      </c>
      <c r="AC70">
        <v>660</v>
      </c>
      <c r="AD70">
        <v>660</v>
      </c>
      <c r="AE70">
        <v>660</v>
      </c>
      <c r="AF70">
        <v>660</v>
      </c>
      <c r="AG70">
        <v>660</v>
      </c>
      <c r="AH70">
        <v>660</v>
      </c>
      <c r="AI70">
        <v>660</v>
      </c>
      <c r="AJ70">
        <v>660</v>
      </c>
      <c r="AK70">
        <v>660</v>
      </c>
      <c r="AL70">
        <v>660</v>
      </c>
      <c r="AM70">
        <v>660</v>
      </c>
      <c r="AN70">
        <v>660</v>
      </c>
      <c r="AO70">
        <v>660</v>
      </c>
      <c r="AP70">
        <v>660</v>
      </c>
      <c r="AQ70">
        <v>660</v>
      </c>
      <c r="AR70">
        <v>660</v>
      </c>
      <c r="AS70">
        <v>660</v>
      </c>
      <c r="AT70">
        <v>660</v>
      </c>
      <c r="AU70">
        <v>660</v>
      </c>
      <c r="AV70">
        <v>660</v>
      </c>
      <c r="AW70">
        <v>660</v>
      </c>
      <c r="AX70">
        <v>660</v>
      </c>
      <c r="AY70">
        <v>660</v>
      </c>
      <c r="AZ70">
        <v>660</v>
      </c>
    </row>
    <row r="71" spans="1:91" x14ac:dyDescent="0.2">
      <c r="A71" t="s">
        <v>26</v>
      </c>
      <c r="B71">
        <v>94.5</v>
      </c>
      <c r="C71">
        <v>94.5</v>
      </c>
      <c r="D71">
        <v>94.5</v>
      </c>
      <c r="E71">
        <v>94.5</v>
      </c>
      <c r="F71">
        <v>94.5</v>
      </c>
      <c r="G71">
        <v>94.5</v>
      </c>
      <c r="H71">
        <v>94.5</v>
      </c>
      <c r="I71">
        <v>94.5</v>
      </c>
      <c r="J71">
        <v>94.5</v>
      </c>
      <c r="K71">
        <v>94.5</v>
      </c>
      <c r="L71">
        <v>94.5</v>
      </c>
      <c r="M71">
        <v>94.5</v>
      </c>
      <c r="N71">
        <v>94.5</v>
      </c>
      <c r="O71">
        <v>94.5</v>
      </c>
      <c r="P71">
        <v>94.5</v>
      </c>
      <c r="Q71">
        <v>94.5</v>
      </c>
      <c r="R71">
        <v>94.5</v>
      </c>
      <c r="S71">
        <v>94.5</v>
      </c>
      <c r="T71">
        <v>94.5</v>
      </c>
      <c r="U71">
        <v>94.5</v>
      </c>
      <c r="V71">
        <v>94.5</v>
      </c>
      <c r="W71">
        <v>94.5</v>
      </c>
      <c r="X71">
        <v>94.5</v>
      </c>
      <c r="Y71">
        <v>94.5</v>
      </c>
      <c r="Z71">
        <v>94.5</v>
      </c>
      <c r="AA71">
        <v>94.5</v>
      </c>
      <c r="AB71">
        <v>94.5</v>
      </c>
      <c r="AC71">
        <v>94.5</v>
      </c>
      <c r="AD71">
        <v>94.5</v>
      </c>
      <c r="AE71">
        <v>94.5</v>
      </c>
      <c r="AF71">
        <v>94.5</v>
      </c>
      <c r="AG71">
        <v>94.5</v>
      </c>
      <c r="AH71">
        <v>94.5</v>
      </c>
      <c r="AI71">
        <v>94.5</v>
      </c>
      <c r="AJ71">
        <v>94.5</v>
      </c>
      <c r="AK71">
        <v>94.5</v>
      </c>
      <c r="AL71">
        <v>94.5</v>
      </c>
      <c r="AM71">
        <v>94.5</v>
      </c>
      <c r="AN71">
        <v>94.5</v>
      </c>
      <c r="AO71">
        <v>94.5</v>
      </c>
      <c r="AP71">
        <v>94.5</v>
      </c>
      <c r="AQ71">
        <v>94.5</v>
      </c>
      <c r="AR71">
        <v>94.5</v>
      </c>
      <c r="AS71">
        <v>94.5</v>
      </c>
      <c r="AT71">
        <v>94.5</v>
      </c>
      <c r="AU71">
        <v>94.5</v>
      </c>
      <c r="AV71">
        <v>94.5</v>
      </c>
      <c r="AW71">
        <v>94.5</v>
      </c>
      <c r="AX71">
        <v>94.5</v>
      </c>
      <c r="AY71">
        <v>94.5</v>
      </c>
      <c r="AZ71">
        <v>94.5</v>
      </c>
    </row>
    <row r="72" spans="1:91" x14ac:dyDescent="0.2">
      <c r="A72" t="s">
        <v>27</v>
      </c>
      <c r="B72">
        <v>94.5</v>
      </c>
      <c r="C72">
        <v>94.5</v>
      </c>
      <c r="D72">
        <v>94.5</v>
      </c>
      <c r="E72">
        <v>94.5</v>
      </c>
      <c r="F72">
        <v>94.5</v>
      </c>
      <c r="G72">
        <v>94.5</v>
      </c>
      <c r="H72">
        <v>94.5</v>
      </c>
      <c r="I72">
        <v>94.5</v>
      </c>
      <c r="J72">
        <v>94.5</v>
      </c>
      <c r="K72">
        <v>94.5</v>
      </c>
      <c r="L72">
        <v>94.5</v>
      </c>
      <c r="M72">
        <v>94.5</v>
      </c>
      <c r="N72">
        <v>94.5</v>
      </c>
      <c r="O72">
        <v>94.5</v>
      </c>
      <c r="P72">
        <v>94.5</v>
      </c>
      <c r="Q72">
        <v>94.5</v>
      </c>
      <c r="R72">
        <v>94.5</v>
      </c>
      <c r="S72">
        <v>94.5</v>
      </c>
      <c r="T72">
        <v>94.5</v>
      </c>
      <c r="U72">
        <v>94.5</v>
      </c>
      <c r="V72">
        <v>94.5</v>
      </c>
      <c r="W72">
        <v>94.5</v>
      </c>
      <c r="X72">
        <v>94.5</v>
      </c>
      <c r="Y72">
        <v>94.5</v>
      </c>
      <c r="Z72">
        <v>94.5</v>
      </c>
      <c r="AA72">
        <v>94.5</v>
      </c>
      <c r="AB72">
        <v>94.5</v>
      </c>
      <c r="AC72">
        <v>94.5</v>
      </c>
      <c r="AD72">
        <v>94.5</v>
      </c>
      <c r="AE72">
        <v>94.5</v>
      </c>
      <c r="AF72">
        <v>94.5</v>
      </c>
      <c r="AG72">
        <v>94.5</v>
      </c>
      <c r="AH72">
        <v>94.5</v>
      </c>
      <c r="AI72">
        <v>94.5</v>
      </c>
      <c r="AJ72">
        <v>94.5</v>
      </c>
      <c r="AK72">
        <v>94.5</v>
      </c>
      <c r="AL72">
        <v>94.5</v>
      </c>
      <c r="AM72">
        <v>94.5</v>
      </c>
      <c r="AN72">
        <v>94.5</v>
      </c>
      <c r="AO72">
        <v>94.5</v>
      </c>
      <c r="AP72">
        <v>94.5</v>
      </c>
      <c r="AQ72">
        <v>94.5</v>
      </c>
      <c r="AR72">
        <v>94.5</v>
      </c>
      <c r="AS72">
        <v>94.5</v>
      </c>
      <c r="AT72">
        <v>94.5</v>
      </c>
      <c r="AU72">
        <v>94.5</v>
      </c>
      <c r="AV72">
        <v>94.5</v>
      </c>
      <c r="AW72">
        <v>94.5</v>
      </c>
      <c r="AX72">
        <v>94.5</v>
      </c>
      <c r="AY72">
        <v>94.5</v>
      </c>
      <c r="AZ72">
        <v>94.5</v>
      </c>
    </row>
    <row r="75" spans="1:91" x14ac:dyDescent="0.2">
      <c r="A75" t="s">
        <v>34</v>
      </c>
    </row>
    <row r="76" spans="1:91" x14ac:dyDescent="0.2">
      <c r="B76" t="s">
        <v>35</v>
      </c>
      <c r="C76" t="s">
        <v>36</v>
      </c>
      <c r="D76" t="s">
        <v>37</v>
      </c>
      <c r="E76" t="s">
        <v>38</v>
      </c>
      <c r="F76" t="s">
        <v>39</v>
      </c>
      <c r="G76" t="s">
        <v>40</v>
      </c>
      <c r="H76" t="s">
        <v>41</v>
      </c>
      <c r="I76" t="s">
        <v>42</v>
      </c>
      <c r="J76" t="s">
        <v>43</v>
      </c>
      <c r="K76" t="s">
        <v>44</v>
      </c>
      <c r="L76" t="s">
        <v>45</v>
      </c>
      <c r="M76" t="s">
        <v>46</v>
      </c>
      <c r="N76" t="s">
        <v>47</v>
      </c>
      <c r="O76" t="s">
        <v>48</v>
      </c>
      <c r="P76" t="s">
        <v>49</v>
      </c>
      <c r="Q76" t="s">
        <v>50</v>
      </c>
      <c r="R76" t="s">
        <v>51</v>
      </c>
      <c r="S76" t="s">
        <v>52</v>
      </c>
      <c r="T76" t="s">
        <v>53</v>
      </c>
      <c r="U76" t="s">
        <v>54</v>
      </c>
      <c r="V76" t="s">
        <v>55</v>
      </c>
      <c r="W76" t="s">
        <v>56</v>
      </c>
      <c r="X76" t="s">
        <v>20</v>
      </c>
      <c r="Y76" t="s">
        <v>21</v>
      </c>
      <c r="Z76" t="s">
        <v>57</v>
      </c>
      <c r="AA76" t="s">
        <v>58</v>
      </c>
      <c r="AB76" t="s">
        <v>59</v>
      </c>
      <c r="AC76" t="s">
        <v>60</v>
      </c>
      <c r="AD76" t="s">
        <v>61</v>
      </c>
      <c r="AE76" t="s">
        <v>28</v>
      </c>
      <c r="AF76" t="s">
        <v>29</v>
      </c>
      <c r="AG76" t="s">
        <v>62</v>
      </c>
      <c r="AH76" t="s">
        <v>63</v>
      </c>
      <c r="AI76" t="s">
        <v>64</v>
      </c>
      <c r="AJ76" t="s">
        <v>65</v>
      </c>
      <c r="AK76" t="s">
        <v>66</v>
      </c>
      <c r="AL76" t="s">
        <v>67</v>
      </c>
      <c r="AM76" t="s">
        <v>68</v>
      </c>
      <c r="AN76" t="s">
        <v>69</v>
      </c>
      <c r="AO76" t="s">
        <v>70</v>
      </c>
      <c r="AP76" t="s">
        <v>71</v>
      </c>
      <c r="AQ76" t="s">
        <v>72</v>
      </c>
      <c r="AR76" t="s">
        <v>73</v>
      </c>
      <c r="AS76" t="s">
        <v>74</v>
      </c>
      <c r="AT76" t="s">
        <v>75</v>
      </c>
      <c r="AU76" t="s">
        <v>76</v>
      </c>
      <c r="AV76" t="s">
        <v>77</v>
      </c>
      <c r="AW76" t="s">
        <v>78</v>
      </c>
      <c r="AX76" t="s">
        <v>79</v>
      </c>
      <c r="AY76" t="s">
        <v>30</v>
      </c>
      <c r="AZ76" t="s">
        <v>80</v>
      </c>
      <c r="BA76" t="s">
        <v>81</v>
      </c>
      <c r="BB76" t="s">
        <v>82</v>
      </c>
      <c r="BC76" t="s">
        <v>22</v>
      </c>
      <c r="BD76" t="s">
        <v>23</v>
      </c>
      <c r="BE76" t="s">
        <v>24</v>
      </c>
      <c r="BF76" t="s">
        <v>25</v>
      </c>
      <c r="BG76" t="s">
        <v>26</v>
      </c>
      <c r="BH76" t="s">
        <v>27</v>
      </c>
      <c r="BI76" t="s">
        <v>83</v>
      </c>
      <c r="BJ76" t="s">
        <v>84</v>
      </c>
      <c r="BK76" t="s">
        <v>85</v>
      </c>
      <c r="BL76" t="s">
        <v>86</v>
      </c>
      <c r="BM76" t="s">
        <v>87</v>
      </c>
      <c r="BN76" t="s">
        <v>88</v>
      </c>
      <c r="BO76" t="s">
        <v>89</v>
      </c>
      <c r="BP76" t="s">
        <v>90</v>
      </c>
      <c r="BQ76" t="s">
        <v>91</v>
      </c>
      <c r="BR76" t="s">
        <v>92</v>
      </c>
      <c r="BS76" t="s">
        <v>93</v>
      </c>
      <c r="BT76" t="s">
        <v>94</v>
      </c>
      <c r="BU76" t="s">
        <v>95</v>
      </c>
      <c r="BV76" t="s">
        <v>96</v>
      </c>
      <c r="BW76" t="s">
        <v>97</v>
      </c>
      <c r="BX76" t="s">
        <v>98</v>
      </c>
      <c r="BY76" t="s">
        <v>99</v>
      </c>
      <c r="BZ76" t="s">
        <v>100</v>
      </c>
      <c r="CA76" t="s">
        <v>101</v>
      </c>
      <c r="CB76" t="s">
        <v>102</v>
      </c>
      <c r="CC76" t="s">
        <v>103</v>
      </c>
      <c r="CD76" t="s">
        <v>104</v>
      </c>
      <c r="CE76" t="s">
        <v>105</v>
      </c>
      <c r="CF76" t="s">
        <v>106</v>
      </c>
      <c r="CG76" t="s">
        <v>107</v>
      </c>
      <c r="CH76" t="s">
        <v>108</v>
      </c>
      <c r="CI76" t="s">
        <v>109</v>
      </c>
      <c r="CJ76" t="s">
        <v>110</v>
      </c>
      <c r="CK76" t="s">
        <v>111</v>
      </c>
      <c r="CL76" t="s">
        <v>112</v>
      </c>
      <c r="CM76" t="s">
        <v>113</v>
      </c>
    </row>
    <row r="77" spans="1:91" x14ac:dyDescent="0.2">
      <c r="A77" t="s">
        <v>114</v>
      </c>
      <c r="B77">
        <v>999999</v>
      </c>
      <c r="C77">
        <v>999999</v>
      </c>
      <c r="D77">
        <v>999999</v>
      </c>
      <c r="E77">
        <v>999999</v>
      </c>
      <c r="F77">
        <v>999999</v>
      </c>
      <c r="G77">
        <v>999999</v>
      </c>
      <c r="H77">
        <v>999999</v>
      </c>
      <c r="I77">
        <v>999999</v>
      </c>
      <c r="J77">
        <v>999999</v>
      </c>
      <c r="K77">
        <v>999999</v>
      </c>
      <c r="L77">
        <v>24536.733</v>
      </c>
      <c r="M77">
        <v>999999</v>
      </c>
      <c r="N77">
        <v>999999</v>
      </c>
      <c r="O77">
        <v>999999</v>
      </c>
      <c r="P77">
        <v>999999</v>
      </c>
      <c r="Q77">
        <v>999999</v>
      </c>
      <c r="R77">
        <v>999999</v>
      </c>
      <c r="S77">
        <v>999999</v>
      </c>
      <c r="T77">
        <v>999999</v>
      </c>
      <c r="U77">
        <v>999999</v>
      </c>
      <c r="V77">
        <v>999999</v>
      </c>
      <c r="W77">
        <v>999999</v>
      </c>
      <c r="X77">
        <v>999999</v>
      </c>
      <c r="Y77">
        <v>999999</v>
      </c>
      <c r="Z77">
        <v>999999</v>
      </c>
      <c r="AA77">
        <v>999999</v>
      </c>
      <c r="AB77">
        <v>999999</v>
      </c>
      <c r="AC77">
        <v>999999</v>
      </c>
      <c r="AD77">
        <v>999999</v>
      </c>
      <c r="AE77">
        <v>999999</v>
      </c>
      <c r="AF77">
        <v>999999</v>
      </c>
      <c r="AG77">
        <v>999999</v>
      </c>
      <c r="AH77">
        <v>999999</v>
      </c>
      <c r="AI77">
        <v>999999</v>
      </c>
      <c r="AJ77">
        <v>999999</v>
      </c>
      <c r="AK77">
        <v>999999</v>
      </c>
      <c r="AL77">
        <v>999999</v>
      </c>
      <c r="AM77">
        <v>7960.88</v>
      </c>
      <c r="AN77">
        <v>999999</v>
      </c>
      <c r="AO77">
        <v>999999</v>
      </c>
      <c r="AP77">
        <v>999999</v>
      </c>
      <c r="AQ77">
        <v>999999</v>
      </c>
      <c r="AR77">
        <v>999999</v>
      </c>
      <c r="AS77">
        <v>999999</v>
      </c>
      <c r="AT77">
        <v>999999</v>
      </c>
      <c r="AU77">
        <v>999999</v>
      </c>
      <c r="AV77">
        <v>999999</v>
      </c>
      <c r="AW77">
        <v>999999</v>
      </c>
      <c r="AX77">
        <v>999999</v>
      </c>
      <c r="AY77">
        <v>999999</v>
      </c>
      <c r="AZ77">
        <v>10113.408100000001</v>
      </c>
      <c r="BA77">
        <v>999999</v>
      </c>
      <c r="BB77">
        <v>999999</v>
      </c>
      <c r="BC77">
        <v>999999</v>
      </c>
      <c r="BD77">
        <v>999999</v>
      </c>
      <c r="BE77">
        <v>999999</v>
      </c>
      <c r="BF77">
        <v>999999</v>
      </c>
      <c r="BG77">
        <v>999999</v>
      </c>
      <c r="BH77">
        <v>999999</v>
      </c>
      <c r="BI77">
        <v>999999</v>
      </c>
      <c r="BJ77">
        <v>999999</v>
      </c>
      <c r="BK77">
        <v>999999</v>
      </c>
      <c r="BL77">
        <v>999999</v>
      </c>
      <c r="BM77">
        <v>999999</v>
      </c>
      <c r="BN77">
        <v>999999</v>
      </c>
      <c r="BO77">
        <v>999999</v>
      </c>
      <c r="BP77">
        <v>999999</v>
      </c>
      <c r="BQ77">
        <v>999999</v>
      </c>
      <c r="BR77">
        <v>999999</v>
      </c>
      <c r="BS77">
        <v>999999</v>
      </c>
      <c r="BT77">
        <v>999999</v>
      </c>
      <c r="BU77">
        <v>999999</v>
      </c>
      <c r="BV77">
        <v>999999</v>
      </c>
      <c r="BW77">
        <v>999999</v>
      </c>
      <c r="BX77">
        <v>999999</v>
      </c>
      <c r="BY77">
        <v>999999</v>
      </c>
      <c r="BZ77">
        <v>999999</v>
      </c>
      <c r="CA77">
        <v>999999</v>
      </c>
      <c r="CB77">
        <v>999999</v>
      </c>
      <c r="CC77">
        <v>999999</v>
      </c>
      <c r="CD77">
        <v>999999</v>
      </c>
      <c r="CE77">
        <v>999999</v>
      </c>
      <c r="CF77">
        <v>999999</v>
      </c>
      <c r="CG77">
        <v>999999</v>
      </c>
      <c r="CH77">
        <v>999999</v>
      </c>
      <c r="CI77">
        <v>55000</v>
      </c>
      <c r="CJ77">
        <v>99999</v>
      </c>
      <c r="CK77">
        <v>71000</v>
      </c>
      <c r="CL77">
        <v>9500</v>
      </c>
      <c r="CM77">
        <v>800000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SecEl</vt:lpstr>
      <vt:lpstr>GHG</vt:lpstr>
      <vt:lpstr>PP_eff</vt:lpstr>
      <vt:lpstr>FF_cap</vt:lpstr>
      <vt:lpstr>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2021-03-17T17:16:02Z</dcterms:created>
  <dcterms:modified xsi:type="dcterms:W3CDTF">2021-03-31T08:28:24Z</dcterms:modified>
</cp:coreProperties>
</file>