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C5277037-EA31-194F-B583-B9F1F50AB0BF}" xr6:coauthVersionLast="46" xr6:coauthVersionMax="46" xr10:uidLastSave="{00000000-0000-0000-0000-000000000000}"/>
  <bookViews>
    <workbookView xWindow="-51200" yWindow="0" windowWidth="51200" windowHeight="28800" firstSheet="2" activeTab="8" xr2:uid="{00000000-000D-0000-FFFF-FFFF00000000}"/>
  </bookViews>
  <sheets>
    <sheet name="ObjectiveValue" sheetId="17" r:id="rId1"/>
    <sheet name="TotDiscountedCost" sheetId="18" r:id="rId2"/>
    <sheet name="Baseline_data" sheetId="8" r:id="rId3"/>
    <sheet name="2Degree_data" sheetId="9" r:id="rId4"/>
    <sheet name="Food_data" sheetId="10" r:id="rId5"/>
    <sheet name="Materials_data" sheetId="26" r:id="rId6"/>
    <sheet name="Total_data" sheetId="25" r:id="rId7"/>
    <sheet name="Comparison_data" sheetId="13" r:id="rId8"/>
    <sheet name="Comparison_charts1" sheetId="7" r:id="rId9"/>
    <sheet name="Comparison_charts2" sheetId="14" r:id="rId10"/>
    <sheet name="Comparison_charts3" sheetId="15" r:id="rId11"/>
    <sheet name="Comparison_charts4" sheetId="19" r:id="rId12"/>
    <sheet name="Sheet1" sheetId="20" r:id="rId13"/>
  </sheets>
  <externalReferences>
    <externalReference r:id="rId14"/>
  </externalReferences>
  <definedNames>
    <definedName name="_xlnm._FilterDatabase" localSheetId="7" hidden="1">Comparison_data!$A$1:$AR$356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" i="25" l="1"/>
  <c r="AG7" i="19"/>
  <c r="AO7" i="19"/>
  <c r="AO13" i="19"/>
  <c r="AO14" i="19"/>
  <c r="AO3" i="19"/>
  <c r="AO4" i="19"/>
  <c r="AO5" i="19"/>
  <c r="AO6" i="19"/>
  <c r="AO8" i="19"/>
  <c r="AO9" i="19"/>
  <c r="AO10" i="19"/>
  <c r="AO11" i="19"/>
  <c r="AI7" i="19"/>
  <c r="AI13" i="19"/>
  <c r="AI14" i="19"/>
  <c r="AI3" i="19"/>
  <c r="AI4" i="19"/>
  <c r="AI5" i="19"/>
  <c r="AI6" i="19"/>
  <c r="AI8" i="19"/>
  <c r="AI9" i="19"/>
  <c r="AI10" i="19"/>
  <c r="AI11" i="19"/>
  <c r="AC7" i="19"/>
  <c r="AC13" i="19"/>
  <c r="AC14" i="19"/>
  <c r="AC3" i="19"/>
  <c r="AC4" i="19"/>
  <c r="AC5" i="19"/>
  <c r="AC6" i="19"/>
  <c r="AC8" i="19"/>
  <c r="AC9" i="19"/>
  <c r="AC10" i="19"/>
  <c r="AC11" i="19"/>
  <c r="S43" i="19"/>
  <c r="S44" i="19"/>
  <c r="S45" i="19"/>
  <c r="S46" i="19"/>
  <c r="S47" i="19"/>
  <c r="M43" i="19"/>
  <c r="M44" i="19"/>
  <c r="M45" i="19"/>
  <c r="M46" i="19"/>
  <c r="M47" i="19"/>
  <c r="G43" i="19"/>
  <c r="G44" i="19"/>
  <c r="G45" i="19"/>
  <c r="G46" i="19"/>
  <c r="G47" i="19"/>
  <c r="S10" i="19"/>
  <c r="S16" i="19"/>
  <c r="S17" i="19"/>
  <c r="S4" i="19"/>
  <c r="S5" i="19"/>
  <c r="S6" i="19"/>
  <c r="S7" i="19"/>
  <c r="S8" i="19"/>
  <c r="S9" i="19"/>
  <c r="S11" i="19"/>
  <c r="S12" i="19"/>
  <c r="S13" i="19"/>
  <c r="S14" i="19"/>
  <c r="S3" i="19"/>
  <c r="M17" i="19"/>
  <c r="M10" i="19"/>
  <c r="M16" i="19"/>
  <c r="M4" i="19"/>
  <c r="M5" i="19"/>
  <c r="M6" i="19"/>
  <c r="M7" i="19"/>
  <c r="M8" i="19"/>
  <c r="M9" i="19"/>
  <c r="M11" i="19"/>
  <c r="M12" i="19"/>
  <c r="M13" i="19"/>
  <c r="M14" i="19"/>
  <c r="F4" i="19"/>
  <c r="F5" i="19"/>
  <c r="F6" i="19"/>
  <c r="F7" i="19"/>
  <c r="F8" i="19"/>
  <c r="F9" i="19"/>
  <c r="F10" i="19"/>
  <c r="F11" i="19"/>
  <c r="F12" i="19"/>
  <c r="F13" i="19"/>
  <c r="F14" i="19"/>
  <c r="F3" i="19"/>
  <c r="M3" i="19"/>
  <c r="G4" i="19"/>
  <c r="G5" i="19"/>
  <c r="G6" i="19"/>
  <c r="G7" i="19"/>
  <c r="G8" i="19"/>
  <c r="G9" i="19"/>
  <c r="G10" i="19"/>
  <c r="G11" i="19"/>
  <c r="G12" i="19"/>
  <c r="G13" i="19"/>
  <c r="G14" i="19"/>
  <c r="G3" i="19"/>
  <c r="M118" i="15"/>
  <c r="M119" i="15"/>
  <c r="M120" i="15"/>
  <c r="M121" i="15"/>
  <c r="S119" i="15"/>
  <c r="S118" i="15"/>
  <c r="R118" i="15"/>
  <c r="S123" i="15"/>
  <c r="S120" i="15"/>
  <c r="S121" i="15"/>
  <c r="S117" i="15"/>
  <c r="S116" i="15"/>
  <c r="S115" i="15"/>
  <c r="S114" i="15"/>
  <c r="S113" i="15"/>
  <c r="M117" i="15"/>
  <c r="M116" i="15"/>
  <c r="M115" i="15"/>
  <c r="M114" i="15"/>
  <c r="M113" i="15"/>
  <c r="G117" i="15"/>
  <c r="G116" i="15"/>
  <c r="G114" i="15"/>
  <c r="G115" i="15"/>
  <c r="G113" i="15"/>
  <c r="AW100" i="15"/>
  <c r="AX100" i="15"/>
  <c r="AY100" i="15"/>
  <c r="AZ100" i="15"/>
  <c r="BA100" i="15"/>
  <c r="BB100" i="15"/>
  <c r="BC100" i="15"/>
  <c r="BD100" i="15"/>
  <c r="BE100" i="15"/>
  <c r="BF100" i="15"/>
  <c r="BG100" i="15"/>
  <c r="BH100" i="15"/>
  <c r="BI100" i="15"/>
  <c r="BJ100" i="15"/>
  <c r="BK100" i="15"/>
  <c r="BL100" i="15"/>
  <c r="BM100" i="15"/>
  <c r="BN100" i="15"/>
  <c r="BO100" i="15"/>
  <c r="BP100" i="15"/>
  <c r="BQ100" i="15"/>
  <c r="BR100" i="15"/>
  <c r="BS100" i="15"/>
  <c r="BT100" i="15"/>
  <c r="BU100" i="15"/>
  <c r="BV100" i="15"/>
  <c r="BW100" i="15"/>
  <c r="BX100" i="15"/>
  <c r="BY100" i="15"/>
  <c r="BZ100" i="15"/>
  <c r="CA100" i="15"/>
  <c r="CB100" i="15"/>
  <c r="CC100" i="15"/>
  <c r="CD100" i="15"/>
  <c r="CE100" i="15"/>
  <c r="CF100" i="15"/>
  <c r="CG100" i="15"/>
  <c r="CH100" i="15"/>
  <c r="CI100" i="15"/>
  <c r="CJ100" i="15"/>
  <c r="AV100" i="15"/>
  <c r="AU100" i="15"/>
  <c r="AT100" i="15"/>
  <c r="AS100" i="15"/>
  <c r="AW94" i="15"/>
  <c r="AX94" i="15"/>
  <c r="AY94" i="15"/>
  <c r="AZ94" i="15"/>
  <c r="BA94" i="15"/>
  <c r="BB94" i="15"/>
  <c r="BC94" i="15"/>
  <c r="BD94" i="15"/>
  <c r="BE94" i="15"/>
  <c r="BF94" i="15"/>
  <c r="BG94" i="15"/>
  <c r="BH94" i="15"/>
  <c r="BI94" i="15"/>
  <c r="BJ94" i="15"/>
  <c r="BK94" i="15"/>
  <c r="BL94" i="15"/>
  <c r="BM94" i="15"/>
  <c r="BN94" i="15"/>
  <c r="BO94" i="15"/>
  <c r="BP94" i="15"/>
  <c r="BQ94" i="15"/>
  <c r="BR94" i="15"/>
  <c r="BS94" i="15"/>
  <c r="BT94" i="15"/>
  <c r="BU94" i="15"/>
  <c r="BV94" i="15"/>
  <c r="BW94" i="15"/>
  <c r="BX94" i="15"/>
  <c r="BY94" i="15"/>
  <c r="BZ94" i="15"/>
  <c r="CA94" i="15"/>
  <c r="CB94" i="15"/>
  <c r="CC94" i="15"/>
  <c r="CD94" i="15"/>
  <c r="CE94" i="15"/>
  <c r="CF94" i="15"/>
  <c r="CG94" i="15"/>
  <c r="CH94" i="15"/>
  <c r="CI94" i="15"/>
  <c r="CJ94" i="15"/>
  <c r="AU94" i="15"/>
  <c r="AV94" i="15"/>
  <c r="AT94" i="15"/>
  <c r="AS94" i="15"/>
  <c r="AW88" i="15"/>
  <c r="AX88" i="15"/>
  <c r="AY88" i="15"/>
  <c r="AZ88" i="15"/>
  <c r="BA88" i="15"/>
  <c r="BB88" i="15"/>
  <c r="BC88" i="15"/>
  <c r="BD88" i="15"/>
  <c r="BE88" i="15"/>
  <c r="BF88" i="15"/>
  <c r="BG88" i="15"/>
  <c r="BH88" i="15"/>
  <c r="BI88" i="15"/>
  <c r="BJ88" i="15"/>
  <c r="BK88" i="15"/>
  <c r="BL88" i="15"/>
  <c r="BM88" i="15"/>
  <c r="BN88" i="15"/>
  <c r="BO88" i="15"/>
  <c r="BP88" i="15"/>
  <c r="BQ88" i="15"/>
  <c r="BR88" i="15"/>
  <c r="BS88" i="15"/>
  <c r="BT88" i="15"/>
  <c r="BU88" i="15"/>
  <c r="BV88" i="15"/>
  <c r="BW88" i="15"/>
  <c r="BX88" i="15"/>
  <c r="BY88" i="15"/>
  <c r="BZ88" i="15"/>
  <c r="CA88" i="15"/>
  <c r="CB88" i="15"/>
  <c r="CC88" i="15"/>
  <c r="CD88" i="15"/>
  <c r="CE88" i="15"/>
  <c r="CF88" i="15"/>
  <c r="CG88" i="15"/>
  <c r="CH88" i="15"/>
  <c r="CI88" i="15"/>
  <c r="CJ88" i="15"/>
  <c r="AV88" i="15"/>
  <c r="AU88" i="15"/>
  <c r="AT88" i="15"/>
  <c r="AS88" i="15"/>
  <c r="BK14" i="15"/>
  <c r="BK13" i="15"/>
  <c r="BK12" i="15"/>
  <c r="BK11" i="15"/>
  <c r="BK10" i="15"/>
  <c r="BK9" i="15"/>
  <c r="BK8" i="15"/>
  <c r="BK7" i="15"/>
  <c r="BK6" i="15"/>
  <c r="BK5" i="15"/>
  <c r="BK4" i="15"/>
  <c r="BK3" i="15"/>
  <c r="BE14" i="15"/>
  <c r="BE13" i="15"/>
  <c r="BE12" i="15"/>
  <c r="BE11" i="15"/>
  <c r="BE10" i="15"/>
  <c r="BE9" i="15"/>
  <c r="BE8" i="15"/>
  <c r="BE7" i="15"/>
  <c r="BE6" i="15"/>
  <c r="BE5" i="15"/>
  <c r="BE4" i="15"/>
  <c r="BE3" i="15"/>
  <c r="AY3" i="15"/>
  <c r="AY14" i="15"/>
  <c r="AY13" i="15"/>
  <c r="AY12" i="15"/>
  <c r="AY11" i="15"/>
  <c r="AY10" i="15"/>
  <c r="AY9" i="15"/>
  <c r="AY8" i="15"/>
  <c r="AY7" i="15"/>
  <c r="AY6" i="15"/>
  <c r="AY5" i="15"/>
  <c r="AY4" i="15"/>
  <c r="AX3" i="15"/>
  <c r="AO86" i="15"/>
  <c r="AO87" i="15"/>
  <c r="AO85" i="15"/>
  <c r="AI86" i="15"/>
  <c r="AI87" i="15"/>
  <c r="AI85" i="15"/>
  <c r="AC85" i="15"/>
  <c r="AC86" i="15"/>
  <c r="AC87" i="15"/>
  <c r="X303" i="13"/>
  <c r="AJ47" i="15"/>
  <c r="X304" i="13"/>
  <c r="AJ48" i="15"/>
  <c r="AJ53" i="15"/>
  <c r="AJ56" i="15"/>
  <c r="AS50" i="15"/>
  <c r="AR303" i="13"/>
  <c r="AP47" i="15"/>
  <c r="AR304" i="13"/>
  <c r="AP48" i="15"/>
  <c r="AP53" i="15"/>
  <c r="AO56" i="15"/>
  <c r="AN56" i="15"/>
  <c r="AM56" i="15"/>
  <c r="AI53" i="15"/>
  <c r="AI56" i="15"/>
  <c r="AH56" i="15"/>
  <c r="AO53" i="15"/>
  <c r="AC53" i="15"/>
  <c r="AO48" i="15"/>
  <c r="AO49" i="15"/>
  <c r="AO50" i="15"/>
  <c r="AO51" i="15"/>
  <c r="AO47" i="15"/>
  <c r="AI48" i="15"/>
  <c r="AI49" i="15"/>
  <c r="AI50" i="15"/>
  <c r="AI51" i="15"/>
  <c r="AI47" i="15"/>
  <c r="AC47" i="15"/>
  <c r="AC48" i="15"/>
  <c r="AC49" i="15"/>
  <c r="AC50" i="15"/>
  <c r="AC51" i="15"/>
  <c r="AI13" i="15"/>
  <c r="AI14" i="15"/>
  <c r="AI16" i="15"/>
  <c r="AI17" i="15"/>
  <c r="AI19" i="15"/>
  <c r="AI20" i="15"/>
  <c r="AI22" i="15"/>
  <c r="AI23" i="15"/>
  <c r="AO13" i="15"/>
  <c r="AO14" i="15"/>
  <c r="AO16" i="15"/>
  <c r="AO17" i="15"/>
  <c r="AO19" i="15"/>
  <c r="AO20" i="15"/>
  <c r="AO22" i="15"/>
  <c r="AO23" i="15"/>
  <c r="AO6" i="15"/>
  <c r="AO7" i="15"/>
  <c r="AO8" i="15"/>
  <c r="AO9" i="15"/>
  <c r="AO10" i="15"/>
  <c r="AO11" i="15"/>
  <c r="AO5" i="15"/>
  <c r="AO4" i="15"/>
  <c r="AO3" i="15"/>
  <c r="AI6" i="15"/>
  <c r="AI7" i="15"/>
  <c r="AI8" i="15"/>
  <c r="AI9" i="15"/>
  <c r="AI10" i="15"/>
  <c r="AI11" i="15"/>
  <c r="AI5" i="15"/>
  <c r="AI4" i="15"/>
  <c r="AI3" i="15"/>
  <c r="AC3" i="15"/>
  <c r="AC13" i="15"/>
  <c r="AC16" i="15"/>
  <c r="AC19" i="15"/>
  <c r="AC22" i="15"/>
  <c r="AC6" i="15"/>
  <c r="AC7" i="15"/>
  <c r="AC8" i="15"/>
  <c r="AC9" i="15"/>
  <c r="AC10" i="15"/>
  <c r="AC11" i="15"/>
  <c r="AC5" i="15"/>
  <c r="AC4" i="15"/>
  <c r="S13" i="15"/>
  <c r="S14" i="15"/>
  <c r="S16" i="15"/>
  <c r="S17" i="15"/>
  <c r="S19" i="15"/>
  <c r="S20" i="15"/>
  <c r="G13" i="15"/>
  <c r="G16" i="15"/>
  <c r="G19" i="15"/>
  <c r="M13" i="15"/>
  <c r="M14" i="15"/>
  <c r="M16" i="15"/>
  <c r="M19" i="15"/>
  <c r="M20" i="15"/>
  <c r="S4" i="15"/>
  <c r="S5" i="15"/>
  <c r="S6" i="15"/>
  <c r="S7" i="15"/>
  <c r="S8" i="15"/>
  <c r="S9" i="15"/>
  <c r="S10" i="15"/>
  <c r="S11" i="15"/>
  <c r="S3" i="15"/>
  <c r="M4" i="15"/>
  <c r="M5" i="15"/>
  <c r="M6" i="15"/>
  <c r="M7" i="15"/>
  <c r="M8" i="15"/>
  <c r="M9" i="15"/>
  <c r="M10" i="15"/>
  <c r="M11" i="15"/>
  <c r="M3" i="15"/>
  <c r="G3" i="15"/>
  <c r="G4" i="15"/>
  <c r="G5" i="15"/>
  <c r="G6" i="15"/>
  <c r="G7" i="15"/>
  <c r="G8" i="15"/>
  <c r="G9" i="15"/>
  <c r="G10" i="15"/>
  <c r="G11" i="15"/>
  <c r="X297" i="13"/>
  <c r="N11" i="15"/>
  <c r="X296" i="13"/>
  <c r="N10" i="15"/>
  <c r="X295" i="13"/>
  <c r="N9" i="15"/>
  <c r="X294" i="13"/>
  <c r="N8" i="15"/>
  <c r="X293" i="13"/>
  <c r="N7" i="15"/>
  <c r="X292" i="13"/>
  <c r="N6" i="15"/>
  <c r="X291" i="13"/>
  <c r="N5" i="15"/>
  <c r="X290" i="13"/>
  <c r="N4" i="15"/>
  <c r="X289" i="13"/>
  <c r="N3" i="15"/>
  <c r="L11" i="15"/>
  <c r="L10" i="15"/>
  <c r="L9" i="15"/>
  <c r="L8" i="15"/>
  <c r="L7" i="15"/>
  <c r="L6" i="15"/>
  <c r="L5" i="15"/>
  <c r="L4" i="15"/>
  <c r="L3" i="15"/>
  <c r="K11" i="15"/>
  <c r="K10" i="15"/>
  <c r="K9" i="15"/>
  <c r="K8" i="15"/>
  <c r="K7" i="15"/>
  <c r="K6" i="15"/>
  <c r="K5" i="15"/>
  <c r="K4" i="15"/>
  <c r="K3" i="15"/>
  <c r="J11" i="15"/>
  <c r="J10" i="15"/>
  <c r="J9" i="15"/>
  <c r="J8" i="15"/>
  <c r="J7" i="15"/>
  <c r="J6" i="15"/>
  <c r="J5" i="15"/>
  <c r="J4" i="15"/>
  <c r="J3" i="15"/>
  <c r="H54" i="15"/>
  <c r="H63" i="15"/>
  <c r="H49" i="15"/>
  <c r="H50" i="15"/>
  <c r="H51" i="15"/>
  <c r="H52" i="15"/>
  <c r="H55" i="15"/>
  <c r="H60" i="15"/>
  <c r="H58" i="15"/>
  <c r="H57" i="15"/>
  <c r="H56" i="15"/>
  <c r="H53" i="15"/>
  <c r="H47" i="15"/>
  <c r="H48" i="15"/>
  <c r="H66" i="15"/>
  <c r="S69" i="15"/>
  <c r="S70" i="15"/>
  <c r="S60" i="15"/>
  <c r="S61" i="15"/>
  <c r="S63" i="15"/>
  <c r="S64" i="15"/>
  <c r="S66" i="15"/>
  <c r="S67" i="15"/>
  <c r="S58" i="15"/>
  <c r="S56" i="15"/>
  <c r="S55" i="15"/>
  <c r="S57" i="15"/>
  <c r="S54" i="15"/>
  <c r="S53" i="15"/>
  <c r="S52" i="15"/>
  <c r="S51" i="15"/>
  <c r="S50" i="15"/>
  <c r="S49" i="15"/>
  <c r="S48" i="15"/>
  <c r="S47" i="15"/>
  <c r="M66" i="15"/>
  <c r="M67" i="15"/>
  <c r="G60" i="15"/>
  <c r="G63" i="15"/>
  <c r="G66" i="15"/>
  <c r="G58" i="15"/>
  <c r="G56" i="15"/>
  <c r="G55" i="15"/>
  <c r="G57" i="15"/>
  <c r="G54" i="15"/>
  <c r="G53" i="15"/>
  <c r="G52" i="15"/>
  <c r="G51" i="15"/>
  <c r="G50" i="15"/>
  <c r="G49" i="15"/>
  <c r="G48" i="15"/>
  <c r="G47" i="15"/>
  <c r="M47" i="15"/>
  <c r="M64" i="15"/>
  <c r="M63" i="15"/>
  <c r="M61" i="15"/>
  <c r="M49" i="15"/>
  <c r="M50" i="15"/>
  <c r="M51" i="15"/>
  <c r="M52" i="15"/>
  <c r="M55" i="15"/>
  <c r="M60" i="15"/>
  <c r="L49" i="15"/>
  <c r="L50" i="15"/>
  <c r="L51" i="15"/>
  <c r="L52" i="15"/>
  <c r="L55" i="15"/>
  <c r="L60" i="15"/>
  <c r="M58" i="15"/>
  <c r="M57" i="15"/>
  <c r="M56" i="15"/>
  <c r="M54" i="15"/>
  <c r="M53" i="15"/>
  <c r="M48" i="15"/>
  <c r="L58" i="15"/>
  <c r="L57" i="15"/>
  <c r="L56" i="15"/>
  <c r="L54" i="15"/>
  <c r="L53" i="15"/>
  <c r="L48" i="15"/>
  <c r="L47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Z85" i="15"/>
  <c r="AA85" i="15"/>
  <c r="AB85" i="15"/>
  <c r="D299" i="13"/>
  <c r="AD85" i="15"/>
  <c r="AF85" i="15"/>
  <c r="AG85" i="15"/>
  <c r="AH85" i="15"/>
  <c r="X299" i="13"/>
  <c r="AJ85" i="15"/>
  <c r="AL85" i="15"/>
  <c r="AM85" i="15"/>
  <c r="AN85" i="15"/>
  <c r="AR299" i="13"/>
  <c r="AP85" i="15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B279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B280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B281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B282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B283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B284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B285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279" i="13"/>
  <c r="A280" i="13"/>
  <c r="A281" i="13"/>
  <c r="A282" i="13"/>
  <c r="A283" i="13"/>
  <c r="A284" i="13"/>
  <c r="A285" i="13"/>
  <c r="A278" i="13"/>
  <c r="A267" i="13"/>
  <c r="A268" i="13"/>
  <c r="A269" i="13"/>
  <c r="A270" i="13"/>
  <c r="A271" i="13"/>
  <c r="A272" i="13"/>
  <c r="A273" i="13"/>
  <c r="A274" i="13"/>
  <c r="A275" i="13"/>
  <c r="A276" i="13"/>
  <c r="A277" i="13"/>
  <c r="A266" i="13"/>
  <c r="AK237" i="13"/>
  <c r="AL237" i="13"/>
  <c r="AM237" i="13"/>
  <c r="AN237" i="13"/>
  <c r="AO237" i="13"/>
  <c r="AP237" i="13"/>
  <c r="AQ237" i="13"/>
  <c r="AR237" i="13"/>
  <c r="AK238" i="13"/>
  <c r="AL238" i="13"/>
  <c r="AM238" i="13"/>
  <c r="AN238" i="13"/>
  <c r="AO238" i="13"/>
  <c r="AP238" i="13"/>
  <c r="AQ238" i="13"/>
  <c r="AR238" i="13"/>
  <c r="AK239" i="13"/>
  <c r="AL239" i="13"/>
  <c r="AM239" i="13"/>
  <c r="AN239" i="13"/>
  <c r="AO239" i="13"/>
  <c r="AP239" i="13"/>
  <c r="AQ239" i="13"/>
  <c r="AR239" i="13"/>
  <c r="AK240" i="13"/>
  <c r="AL240" i="13"/>
  <c r="AM240" i="13"/>
  <c r="AN240" i="13"/>
  <c r="AO240" i="13"/>
  <c r="AP240" i="13"/>
  <c r="AQ240" i="13"/>
  <c r="AR240" i="13"/>
  <c r="AK241" i="13"/>
  <c r="AL241" i="13"/>
  <c r="AM241" i="13"/>
  <c r="AN241" i="13"/>
  <c r="AO241" i="13"/>
  <c r="AP241" i="13"/>
  <c r="AQ241" i="13"/>
  <c r="AR241" i="13"/>
  <c r="AK242" i="13"/>
  <c r="AL242" i="13"/>
  <c r="AM242" i="13"/>
  <c r="AN242" i="13"/>
  <c r="AO242" i="13"/>
  <c r="AP242" i="13"/>
  <c r="AQ242" i="13"/>
  <c r="AR242" i="13"/>
  <c r="AK243" i="13"/>
  <c r="AL243" i="13"/>
  <c r="AM243" i="13"/>
  <c r="AN243" i="13"/>
  <c r="AO243" i="13"/>
  <c r="AP243" i="13"/>
  <c r="AQ243" i="13"/>
  <c r="AR243" i="13"/>
  <c r="AK244" i="13"/>
  <c r="AL244" i="13"/>
  <c r="AM244" i="13"/>
  <c r="AN244" i="13"/>
  <c r="AO244" i="13"/>
  <c r="AP244" i="13"/>
  <c r="AQ244" i="13"/>
  <c r="AR244" i="13"/>
  <c r="AK245" i="13"/>
  <c r="AL245" i="13"/>
  <c r="AM245" i="13"/>
  <c r="AN245" i="13"/>
  <c r="AO245" i="13"/>
  <c r="AP245" i="13"/>
  <c r="AQ245" i="13"/>
  <c r="AR245" i="13"/>
  <c r="AK246" i="13"/>
  <c r="AL246" i="13"/>
  <c r="AM246" i="13"/>
  <c r="AN246" i="13"/>
  <c r="AO246" i="13"/>
  <c r="AP246" i="13"/>
  <c r="AQ246" i="13"/>
  <c r="AR246" i="13"/>
  <c r="AK247" i="13"/>
  <c r="AL247" i="13"/>
  <c r="AM247" i="13"/>
  <c r="AN247" i="13"/>
  <c r="AO247" i="13"/>
  <c r="AP247" i="13"/>
  <c r="AQ247" i="13"/>
  <c r="AR247" i="13"/>
  <c r="AK248" i="13"/>
  <c r="AL248" i="13"/>
  <c r="AM248" i="13"/>
  <c r="AN248" i="13"/>
  <c r="AO248" i="13"/>
  <c r="AP248" i="13"/>
  <c r="AQ248" i="13"/>
  <c r="AR248" i="13"/>
  <c r="AK249" i="13"/>
  <c r="AL249" i="13"/>
  <c r="AM249" i="13"/>
  <c r="AN249" i="13"/>
  <c r="AO249" i="13"/>
  <c r="AP249" i="13"/>
  <c r="AQ249" i="13"/>
  <c r="AR249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C243" i="13"/>
  <c r="D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C244" i="13"/>
  <c r="D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C245" i="13"/>
  <c r="D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C247" i="13"/>
  <c r="D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C248" i="13"/>
  <c r="D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50" i="13"/>
  <c r="AL250" i="13"/>
  <c r="AM250" i="13"/>
  <c r="AN250" i="13"/>
  <c r="AO250" i="13"/>
  <c r="AP250" i="13"/>
  <c r="AQ250" i="13"/>
  <c r="AR250" i="13"/>
  <c r="AK251" i="13"/>
  <c r="AL251" i="13"/>
  <c r="AM251" i="13"/>
  <c r="AN251" i="13"/>
  <c r="AO251" i="13"/>
  <c r="AP251" i="13"/>
  <c r="AQ251" i="13"/>
  <c r="AR251" i="13"/>
  <c r="AK252" i="13"/>
  <c r="AL252" i="13"/>
  <c r="AM252" i="13"/>
  <c r="AN252" i="13"/>
  <c r="AO252" i="13"/>
  <c r="AP252" i="13"/>
  <c r="AQ252" i="13"/>
  <c r="AR252" i="13"/>
  <c r="AK253" i="13"/>
  <c r="AL253" i="13"/>
  <c r="AM253" i="13"/>
  <c r="AN253" i="13"/>
  <c r="AO253" i="13"/>
  <c r="AP253" i="13"/>
  <c r="AQ253" i="13"/>
  <c r="AR253" i="13"/>
  <c r="AK254" i="13"/>
  <c r="AL254" i="13"/>
  <c r="AM254" i="13"/>
  <c r="AN254" i="13"/>
  <c r="AO254" i="13"/>
  <c r="AP254" i="13"/>
  <c r="AQ254" i="13"/>
  <c r="AR254" i="13"/>
  <c r="AK255" i="13"/>
  <c r="AL255" i="13"/>
  <c r="AM255" i="13"/>
  <c r="AN255" i="13"/>
  <c r="AO255" i="13"/>
  <c r="AP255" i="13"/>
  <c r="AQ255" i="13"/>
  <c r="AR255" i="13"/>
  <c r="AK256" i="13"/>
  <c r="AL256" i="13"/>
  <c r="AM256" i="13"/>
  <c r="AN256" i="13"/>
  <c r="AO256" i="13"/>
  <c r="AP256" i="13"/>
  <c r="AQ256" i="13"/>
  <c r="AR256" i="13"/>
  <c r="AK257" i="13"/>
  <c r="AL257" i="13"/>
  <c r="AM257" i="13"/>
  <c r="AN257" i="13"/>
  <c r="AO257" i="13"/>
  <c r="AP257" i="13"/>
  <c r="AQ257" i="13"/>
  <c r="AR257" i="13"/>
  <c r="AK258" i="13"/>
  <c r="AL258" i="13"/>
  <c r="AM258" i="13"/>
  <c r="AN258" i="13"/>
  <c r="AO258" i="13"/>
  <c r="AP258" i="13"/>
  <c r="AQ258" i="13"/>
  <c r="AR258" i="13"/>
  <c r="AK259" i="13"/>
  <c r="AL259" i="13"/>
  <c r="AM259" i="13"/>
  <c r="AN259" i="13"/>
  <c r="AO259" i="13"/>
  <c r="AP259" i="13"/>
  <c r="AQ259" i="13"/>
  <c r="AR259" i="13"/>
  <c r="AK260" i="13"/>
  <c r="AL260" i="13"/>
  <c r="AM260" i="13"/>
  <c r="AN260" i="13"/>
  <c r="AO260" i="13"/>
  <c r="AP260" i="13"/>
  <c r="AQ260" i="13"/>
  <c r="AR260" i="13"/>
  <c r="AK261" i="13"/>
  <c r="AL261" i="13"/>
  <c r="AM261" i="13"/>
  <c r="AN261" i="13"/>
  <c r="AO261" i="13"/>
  <c r="AP261" i="13"/>
  <c r="AQ261" i="13"/>
  <c r="AR261" i="13"/>
  <c r="AK262" i="13"/>
  <c r="AL262" i="13"/>
  <c r="AM262" i="13"/>
  <c r="AN262" i="13"/>
  <c r="AO262" i="13"/>
  <c r="AP262" i="13"/>
  <c r="AQ262" i="13"/>
  <c r="AR262" i="13"/>
  <c r="AK263" i="13"/>
  <c r="AL263" i="13"/>
  <c r="AM263" i="13"/>
  <c r="AN263" i="13"/>
  <c r="AO263" i="13"/>
  <c r="AP263" i="13"/>
  <c r="AQ263" i="13"/>
  <c r="AR263" i="13"/>
  <c r="AK264" i="13"/>
  <c r="AL264" i="13"/>
  <c r="AM264" i="13"/>
  <c r="AN264" i="13"/>
  <c r="AO264" i="13"/>
  <c r="AP264" i="13"/>
  <c r="AQ264" i="13"/>
  <c r="AR264" i="13"/>
  <c r="AK265" i="13"/>
  <c r="AL265" i="13"/>
  <c r="AM265" i="13"/>
  <c r="AN265" i="13"/>
  <c r="AO265" i="13"/>
  <c r="AP265" i="13"/>
  <c r="AQ265" i="13"/>
  <c r="AR265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B251" i="13"/>
  <c r="C251" i="13"/>
  <c r="D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B253" i="13"/>
  <c r="C253" i="13"/>
  <c r="D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B255" i="13"/>
  <c r="C255" i="13"/>
  <c r="D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B256" i="13"/>
  <c r="C256" i="13"/>
  <c r="D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B257" i="13"/>
  <c r="C257" i="13"/>
  <c r="D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B258" i="13"/>
  <c r="C258" i="13"/>
  <c r="D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B259" i="13"/>
  <c r="C259" i="13"/>
  <c r="D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B260" i="13"/>
  <c r="C260" i="13"/>
  <c r="D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B261" i="13"/>
  <c r="C261" i="13"/>
  <c r="D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263" i="13"/>
  <c r="A264" i="13"/>
  <c r="A265" i="13"/>
  <c r="A262" i="13"/>
  <c r="A251" i="13"/>
  <c r="A252" i="13"/>
  <c r="A253" i="13"/>
  <c r="A254" i="13"/>
  <c r="A255" i="13"/>
  <c r="A256" i="13"/>
  <c r="A257" i="13"/>
  <c r="A258" i="13"/>
  <c r="A259" i="13"/>
  <c r="A260" i="13"/>
  <c r="A261" i="13"/>
  <c r="A250" i="13"/>
  <c r="B241" i="13"/>
  <c r="B242" i="13"/>
  <c r="B243" i="13"/>
  <c r="B244" i="13"/>
  <c r="B245" i="13"/>
  <c r="B246" i="13"/>
  <c r="B247" i="13"/>
  <c r="B248" i="13"/>
  <c r="B249" i="13"/>
  <c r="A249" i="13"/>
  <c r="A248" i="13"/>
  <c r="A247" i="13"/>
  <c r="A242" i="13"/>
  <c r="A243" i="13"/>
  <c r="A244" i="13"/>
  <c r="A245" i="13"/>
  <c r="A246" i="13"/>
  <c r="B240" i="13"/>
  <c r="A241" i="13"/>
  <c r="A240" i="13"/>
  <c r="B237" i="13"/>
  <c r="B238" i="13"/>
  <c r="B239" i="13"/>
  <c r="A238" i="13"/>
  <c r="A239" i="13"/>
  <c r="A237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B218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B219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B220" i="13"/>
  <c r="C220" i="13"/>
  <c r="D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B221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B222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B223" i="13"/>
  <c r="C223" i="13"/>
  <c r="D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B224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B225" i="13"/>
  <c r="C225" i="13"/>
  <c r="D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B226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B228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B229" i="13"/>
  <c r="C229" i="13"/>
  <c r="D229" i="13"/>
  <c r="E229" i="13"/>
  <c r="F229" i="13"/>
  <c r="G229" i="13"/>
  <c r="H229" i="13"/>
  <c r="I229" i="13"/>
  <c r="J229" i="13"/>
  <c r="K229" i="13"/>
  <c r="L229" i="13"/>
  <c r="M229" i="13"/>
  <c r="N229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B230" i="13"/>
  <c r="C230" i="13"/>
  <c r="D230" i="13"/>
  <c r="E230" i="13"/>
  <c r="F230" i="13"/>
  <c r="G230" i="13"/>
  <c r="H230" i="13"/>
  <c r="I230" i="13"/>
  <c r="J230" i="13"/>
  <c r="K230" i="13"/>
  <c r="L230" i="13"/>
  <c r="M230" i="13"/>
  <c r="N230" i="13"/>
  <c r="O230" i="13"/>
  <c r="P230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B232" i="13"/>
  <c r="C232" i="13"/>
  <c r="D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B233" i="13"/>
  <c r="C233" i="13"/>
  <c r="D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B234" i="13"/>
  <c r="C234" i="13"/>
  <c r="D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B235" i="13"/>
  <c r="C235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B236" i="13"/>
  <c r="C236" i="13"/>
  <c r="D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232" i="13"/>
  <c r="A233" i="13"/>
  <c r="A234" i="13"/>
  <c r="A235" i="13"/>
  <c r="A236" i="13"/>
  <c r="A231" i="13"/>
  <c r="A228" i="13"/>
  <c r="A229" i="13"/>
  <c r="A230" i="13"/>
  <c r="A227" i="13"/>
  <c r="A218" i="13"/>
  <c r="A219" i="13"/>
  <c r="A220" i="13"/>
  <c r="A221" i="13"/>
  <c r="A222" i="13"/>
  <c r="A223" i="13"/>
  <c r="A224" i="13"/>
  <c r="A225" i="13"/>
  <c r="A226" i="13"/>
  <c r="A217" i="13"/>
  <c r="A216" i="13"/>
  <c r="A215" i="13"/>
  <c r="E126" i="26"/>
  <c r="F126" i="26"/>
  <c r="G126" i="26"/>
  <c r="H126" i="26"/>
  <c r="I126" i="26"/>
  <c r="J126" i="26"/>
  <c r="K126" i="26"/>
  <c r="L126" i="26"/>
  <c r="M126" i="26"/>
  <c r="N126" i="26"/>
  <c r="O126" i="26"/>
  <c r="P126" i="26"/>
  <c r="Q126" i="26"/>
  <c r="R126" i="26"/>
  <c r="S126" i="26"/>
  <c r="T126" i="26"/>
  <c r="U126" i="26"/>
  <c r="V126" i="26"/>
  <c r="W126" i="26"/>
  <c r="X126" i="26"/>
  <c r="Y126" i="26"/>
  <c r="Z126" i="26"/>
  <c r="AA126" i="26"/>
  <c r="AB126" i="26"/>
  <c r="AC126" i="26"/>
  <c r="AD126" i="26"/>
  <c r="AE126" i="26"/>
  <c r="AF126" i="26"/>
  <c r="AG126" i="26"/>
  <c r="AH126" i="26"/>
  <c r="AI126" i="26"/>
  <c r="AJ126" i="26"/>
  <c r="AK126" i="26"/>
  <c r="AL126" i="26"/>
  <c r="AM126" i="26"/>
  <c r="AN126" i="26"/>
  <c r="AO126" i="26"/>
  <c r="AP126" i="26"/>
  <c r="AQ126" i="26"/>
  <c r="AR126" i="26"/>
  <c r="D126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AG97" i="26"/>
  <c r="AH97" i="26"/>
  <c r="AI97" i="26"/>
  <c r="AJ97" i="26"/>
  <c r="AK97" i="26"/>
  <c r="AL97" i="26"/>
  <c r="AM97" i="26"/>
  <c r="AN97" i="26"/>
  <c r="AO97" i="26"/>
  <c r="AP97" i="26"/>
  <c r="AQ97" i="26"/>
  <c r="AR97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Z98" i="26"/>
  <c r="AA98" i="26"/>
  <c r="AB98" i="26"/>
  <c r="AC98" i="26"/>
  <c r="AD98" i="26"/>
  <c r="AE98" i="26"/>
  <c r="AF98" i="26"/>
  <c r="AG98" i="26"/>
  <c r="AH98" i="26"/>
  <c r="AI98" i="26"/>
  <c r="AJ98" i="26"/>
  <c r="AK98" i="26"/>
  <c r="AL98" i="26"/>
  <c r="AM98" i="26"/>
  <c r="AN98" i="26"/>
  <c r="AO98" i="26"/>
  <c r="AP98" i="26"/>
  <c r="AQ98" i="26"/>
  <c r="AR98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Z99" i="26"/>
  <c r="AA99" i="26"/>
  <c r="AB99" i="26"/>
  <c r="AC99" i="26"/>
  <c r="AD99" i="26"/>
  <c r="AE99" i="26"/>
  <c r="AF99" i="26"/>
  <c r="AG99" i="26"/>
  <c r="AH99" i="26"/>
  <c r="AI99" i="26"/>
  <c r="AJ99" i="26"/>
  <c r="AK99" i="26"/>
  <c r="AL99" i="26"/>
  <c r="AM99" i="26"/>
  <c r="AN99" i="26"/>
  <c r="AO99" i="26"/>
  <c r="AP99" i="26"/>
  <c r="AQ99" i="26"/>
  <c r="AR99" i="26"/>
  <c r="D97" i="26"/>
  <c r="D99" i="26"/>
  <c r="D98" i="26"/>
  <c r="D126" i="8"/>
  <c r="X19" i="13"/>
  <c r="AF47" i="15"/>
  <c r="X20" i="13"/>
  <c r="AF48" i="15"/>
  <c r="AF53" i="15"/>
  <c r="AR50" i="15"/>
  <c r="AR49" i="15"/>
  <c r="AR19" i="13"/>
  <c r="AL47" i="15"/>
  <c r="AR20" i="13"/>
  <c r="AL48" i="15"/>
  <c r="AL53" i="15"/>
  <c r="AR161" i="13"/>
  <c r="AN47" i="15"/>
  <c r="AR162" i="13"/>
  <c r="AN48" i="15"/>
  <c r="AN53" i="15"/>
  <c r="AT49" i="15"/>
  <c r="BB3" i="15"/>
  <c r="S332" i="13"/>
  <c r="AJ11" i="15"/>
  <c r="S331" i="13"/>
  <c r="AJ10" i="15"/>
  <c r="S330" i="13"/>
  <c r="AJ9" i="15"/>
  <c r="S329" i="13"/>
  <c r="AJ8" i="15"/>
  <c r="S328" i="13"/>
  <c r="AJ7" i="15"/>
  <c r="S327" i="13"/>
  <c r="AJ6" i="15"/>
  <c r="S326" i="13"/>
  <c r="AJ5" i="15"/>
  <c r="S324" i="13"/>
  <c r="AJ4" i="15"/>
  <c r="S322" i="13"/>
  <c r="AJ3" i="15"/>
  <c r="S190" i="13"/>
  <c r="AH11" i="15"/>
  <c r="S189" i="13"/>
  <c r="AH10" i="15"/>
  <c r="S188" i="13"/>
  <c r="AH9" i="15"/>
  <c r="S187" i="13"/>
  <c r="AH8" i="15"/>
  <c r="S186" i="13"/>
  <c r="AH7" i="15"/>
  <c r="S185" i="13"/>
  <c r="AH6" i="15"/>
  <c r="S184" i="13"/>
  <c r="AH5" i="15"/>
  <c r="S182" i="13"/>
  <c r="AH4" i="15"/>
  <c r="S180" i="13"/>
  <c r="AH3" i="15"/>
  <c r="S111" i="13"/>
  <c r="AG4" i="15"/>
  <c r="S113" i="13"/>
  <c r="AG5" i="15"/>
  <c r="S116" i="13"/>
  <c r="AG8" i="15"/>
  <c r="AG13" i="15"/>
  <c r="S119" i="13"/>
  <c r="AG11" i="15"/>
  <c r="S118" i="13"/>
  <c r="AG10" i="15"/>
  <c r="S117" i="13"/>
  <c r="AG9" i="15"/>
  <c r="S115" i="13"/>
  <c r="AG7" i="15"/>
  <c r="S114" i="13"/>
  <c r="AG6" i="15"/>
  <c r="S109" i="13"/>
  <c r="AG3" i="15"/>
  <c r="S48" i="13"/>
  <c r="AF11" i="15"/>
  <c r="S47" i="13"/>
  <c r="AF10" i="15"/>
  <c r="S46" i="13"/>
  <c r="AF9" i="15"/>
  <c r="S45" i="13"/>
  <c r="AF8" i="15"/>
  <c r="S44" i="13"/>
  <c r="AF7" i="15"/>
  <c r="S43" i="13"/>
  <c r="AF6" i="15"/>
  <c r="S42" i="13"/>
  <c r="AF5" i="15"/>
  <c r="S40" i="13"/>
  <c r="AF4" i="15"/>
  <c r="S38" i="13"/>
  <c r="AF3" i="15"/>
  <c r="S297" i="13"/>
  <c r="S296" i="13"/>
  <c r="S295" i="13"/>
  <c r="S294" i="13"/>
  <c r="S293" i="13"/>
  <c r="S292" i="13"/>
  <c r="S291" i="13"/>
  <c r="S290" i="13"/>
  <c r="S289" i="13"/>
  <c r="S155" i="13"/>
  <c r="S154" i="13"/>
  <c r="S153" i="13"/>
  <c r="S152" i="13"/>
  <c r="S151" i="13"/>
  <c r="S150" i="13"/>
  <c r="S149" i="13"/>
  <c r="S148" i="13"/>
  <c r="S147" i="13"/>
  <c r="S84" i="13"/>
  <c r="S83" i="13"/>
  <c r="S82" i="13"/>
  <c r="S81" i="13"/>
  <c r="S80" i="13"/>
  <c r="S79" i="13"/>
  <c r="S78" i="13"/>
  <c r="S77" i="13"/>
  <c r="S76" i="13"/>
  <c r="S13" i="13"/>
  <c r="S12" i="13"/>
  <c r="S11" i="13"/>
  <c r="S10" i="13"/>
  <c r="S9" i="13"/>
  <c r="S8" i="13"/>
  <c r="S7" i="13"/>
  <c r="S6" i="13"/>
  <c r="S5" i="13"/>
  <c r="N58" i="15"/>
  <c r="N57" i="15"/>
  <c r="N56" i="15"/>
  <c r="N55" i="15"/>
  <c r="N54" i="15"/>
  <c r="N53" i="15"/>
  <c r="N52" i="15"/>
  <c r="N51" i="15"/>
  <c r="N50" i="15"/>
  <c r="N49" i="15"/>
  <c r="N48" i="15"/>
  <c r="N47" i="15"/>
  <c r="J60" i="15"/>
  <c r="S319" i="13"/>
  <c r="N117" i="15"/>
  <c r="S318" i="13"/>
  <c r="N116" i="15"/>
  <c r="S316" i="13"/>
  <c r="N115" i="15"/>
  <c r="S315" i="13"/>
  <c r="N114" i="15"/>
  <c r="S314" i="13"/>
  <c r="N113" i="15"/>
  <c r="S172" i="13"/>
  <c r="L113" i="15"/>
  <c r="S30" i="13"/>
  <c r="J113" i="15"/>
  <c r="L118" i="15"/>
  <c r="S177" i="13"/>
  <c r="L117" i="15"/>
  <c r="S176" i="13"/>
  <c r="L116" i="15"/>
  <c r="S174" i="13"/>
  <c r="L115" i="15"/>
  <c r="S173" i="13"/>
  <c r="L114" i="15"/>
  <c r="S106" i="13"/>
  <c r="K117" i="15"/>
  <c r="S105" i="13"/>
  <c r="K116" i="15"/>
  <c r="S103" i="13"/>
  <c r="K115" i="15"/>
  <c r="S102" i="13"/>
  <c r="K114" i="15"/>
  <c r="S101" i="13"/>
  <c r="K113" i="15"/>
  <c r="S35" i="13"/>
  <c r="J117" i="15"/>
  <c r="S34" i="13"/>
  <c r="J116" i="15"/>
  <c r="S32" i="13"/>
  <c r="J115" i="15"/>
  <c r="S31" i="13"/>
  <c r="J114" i="15"/>
  <c r="H3" i="19"/>
  <c r="Q47" i="15"/>
  <c r="Q48" i="15"/>
  <c r="Q49" i="15"/>
  <c r="Q50" i="15"/>
  <c r="Q51" i="15"/>
  <c r="Q52" i="15"/>
  <c r="Q53" i="15"/>
  <c r="Q54" i="15"/>
  <c r="Q55" i="15"/>
  <c r="Q56" i="15"/>
  <c r="Q57" i="15"/>
  <c r="Q58" i="15"/>
  <c r="Q69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69" i="15"/>
  <c r="Q70" i="15"/>
  <c r="R54" i="15"/>
  <c r="R63" i="15"/>
  <c r="P63" i="15"/>
  <c r="R64" i="15"/>
  <c r="R49" i="15"/>
  <c r="R50" i="15"/>
  <c r="R51" i="15"/>
  <c r="R52" i="15"/>
  <c r="R55" i="15"/>
  <c r="R60" i="15"/>
  <c r="P60" i="15"/>
  <c r="R61" i="15"/>
  <c r="T49" i="15"/>
  <c r="T50" i="15"/>
  <c r="T51" i="15"/>
  <c r="T52" i="15"/>
  <c r="T55" i="15"/>
  <c r="T60" i="15"/>
  <c r="T61" i="15"/>
  <c r="D126" i="10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D126" i="9"/>
  <c r="D97" i="9"/>
  <c r="D97" i="8"/>
  <c r="AR90" i="13"/>
  <c r="AM47" i="15"/>
  <c r="AR91" i="13"/>
  <c r="AM48" i="15"/>
  <c r="AM53" i="15"/>
  <c r="AL56" i="15"/>
  <c r="X161" i="13"/>
  <c r="AH47" i="15"/>
  <c r="X162" i="13"/>
  <c r="AH48" i="15"/>
  <c r="AH53" i="15"/>
  <c r="X90" i="13"/>
  <c r="AG47" i="15"/>
  <c r="X91" i="13"/>
  <c r="AG48" i="15"/>
  <c r="AG53" i="15"/>
  <c r="AG56" i="15"/>
  <c r="D90" i="13"/>
  <c r="AA47" i="15"/>
  <c r="D91" i="13"/>
  <c r="AA48" i="15"/>
  <c r="AA53" i="15"/>
  <c r="D161" i="13"/>
  <c r="AB47" i="15"/>
  <c r="D162" i="13"/>
  <c r="AB48" i="15"/>
  <c r="AB53" i="15"/>
  <c r="D303" i="13"/>
  <c r="AD47" i="15"/>
  <c r="D304" i="13"/>
  <c r="AD48" i="15"/>
  <c r="AD53" i="15"/>
  <c r="D19" i="13"/>
  <c r="Z47" i="15"/>
  <c r="D20" i="13"/>
  <c r="Z48" i="15"/>
  <c r="Z53" i="15"/>
  <c r="AT50" i="15"/>
  <c r="AT48" i="15"/>
  <c r="AS49" i="15"/>
  <c r="AS48" i="15"/>
  <c r="AR48" i="15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9" i="18"/>
  <c r="X111" i="13"/>
  <c r="X113" i="13"/>
  <c r="X116" i="13"/>
  <c r="X40" i="13"/>
  <c r="X42" i="13"/>
  <c r="X45" i="13"/>
  <c r="AF13" i="15"/>
  <c r="AG14" i="15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S9" i="18"/>
  <c r="AS3" i="18"/>
  <c r="AT9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S13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B24" i="18"/>
  <c r="B28" i="18"/>
  <c r="D25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B14" i="18"/>
  <c r="B10" i="18"/>
  <c r="B8" i="18"/>
  <c r="D97" i="25"/>
  <c r="BL14" i="15"/>
  <c r="BL13" i="15"/>
  <c r="BL12" i="15"/>
  <c r="BL11" i="15"/>
  <c r="BL10" i="15"/>
  <c r="BL9" i="15"/>
  <c r="BL8" i="15"/>
  <c r="BL7" i="15"/>
  <c r="BL6" i="15"/>
  <c r="BL5" i="15"/>
  <c r="BL4" i="15"/>
  <c r="BL3" i="15"/>
  <c r="BF14" i="15"/>
  <c r="BF13" i="15"/>
  <c r="BF12" i="15"/>
  <c r="BF11" i="15"/>
  <c r="BF10" i="15"/>
  <c r="BF9" i="15"/>
  <c r="BF8" i="15"/>
  <c r="BF7" i="15"/>
  <c r="BF6" i="15"/>
  <c r="BF5" i="15"/>
  <c r="BF4" i="15"/>
  <c r="BF3" i="15"/>
  <c r="AZ14" i="15"/>
  <c r="AZ12" i="15"/>
  <c r="AZ11" i="15"/>
  <c r="AZ13" i="15"/>
  <c r="AZ10" i="15"/>
  <c r="AZ9" i="15"/>
  <c r="AZ8" i="15"/>
  <c r="AZ7" i="15"/>
  <c r="AZ6" i="15"/>
  <c r="AZ5" i="15"/>
  <c r="AZ4" i="15"/>
  <c r="AZ3" i="15"/>
  <c r="T58" i="15"/>
  <c r="T57" i="15"/>
  <c r="T56" i="15"/>
  <c r="T54" i="15"/>
  <c r="T53" i="15"/>
  <c r="T48" i="15"/>
  <c r="T47" i="15"/>
  <c r="B349" i="13"/>
  <c r="C349" i="13"/>
  <c r="D349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B350" i="13"/>
  <c r="C350" i="13"/>
  <c r="D350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B351" i="13"/>
  <c r="C351" i="13"/>
  <c r="D351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B352" i="13"/>
  <c r="C352" i="13"/>
  <c r="D352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B353" i="13"/>
  <c r="C353" i="13"/>
  <c r="D353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B354" i="13"/>
  <c r="C354" i="13"/>
  <c r="D354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B355" i="13"/>
  <c r="C355" i="13"/>
  <c r="D355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B356" i="13"/>
  <c r="C356" i="13"/>
  <c r="D356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350" i="13"/>
  <c r="A351" i="13"/>
  <c r="A352" i="13"/>
  <c r="A353" i="13"/>
  <c r="A354" i="13"/>
  <c r="A355" i="13"/>
  <c r="A356" i="13"/>
  <c r="A349" i="13"/>
  <c r="B337" i="13"/>
  <c r="C337" i="13"/>
  <c r="D337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B338" i="13"/>
  <c r="C338" i="13"/>
  <c r="D338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B339" i="13"/>
  <c r="C339" i="13"/>
  <c r="D339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B340" i="13"/>
  <c r="C340" i="13"/>
  <c r="D340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B341" i="13"/>
  <c r="C341" i="13"/>
  <c r="D341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B342" i="13"/>
  <c r="C342" i="13"/>
  <c r="D342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B343" i="13"/>
  <c r="C343" i="13"/>
  <c r="D343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B344" i="13"/>
  <c r="C344" i="13"/>
  <c r="D344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B345" i="13"/>
  <c r="C345" i="13"/>
  <c r="D345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B346" i="13"/>
  <c r="C346" i="13"/>
  <c r="D346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B347" i="13"/>
  <c r="C347" i="13"/>
  <c r="D347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B348" i="13"/>
  <c r="C348" i="13"/>
  <c r="D348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338" i="13"/>
  <c r="A339" i="13"/>
  <c r="A340" i="13"/>
  <c r="A341" i="13"/>
  <c r="A342" i="13"/>
  <c r="A343" i="13"/>
  <c r="A344" i="13"/>
  <c r="A345" i="13"/>
  <c r="A346" i="13"/>
  <c r="A347" i="13"/>
  <c r="A348" i="13"/>
  <c r="A337" i="13"/>
  <c r="B333" i="13"/>
  <c r="C333" i="13"/>
  <c r="D333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B334" i="13"/>
  <c r="C334" i="13"/>
  <c r="D334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B335" i="13"/>
  <c r="C335" i="13"/>
  <c r="D335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B336" i="13"/>
  <c r="C336" i="13"/>
  <c r="D336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334" i="13"/>
  <c r="A335" i="13"/>
  <c r="A336" i="13"/>
  <c r="A333" i="13"/>
  <c r="B321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B322" i="13"/>
  <c r="C322" i="13"/>
  <c r="D322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B323" i="13"/>
  <c r="C323" i="13"/>
  <c r="D323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B324" i="13"/>
  <c r="C324" i="13"/>
  <c r="D324" i="13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B325" i="13"/>
  <c r="C325" i="13"/>
  <c r="D325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B326" i="13"/>
  <c r="C326" i="13"/>
  <c r="D326" i="13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B327" i="13"/>
  <c r="C327" i="13"/>
  <c r="D327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B328" i="13"/>
  <c r="C328" i="13"/>
  <c r="D328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B329" i="13"/>
  <c r="C329" i="13"/>
  <c r="D329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B330" i="13"/>
  <c r="C330" i="13"/>
  <c r="D330" i="13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B331" i="13"/>
  <c r="C331" i="13"/>
  <c r="D331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B332" i="13"/>
  <c r="C332" i="13"/>
  <c r="D332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322" i="13"/>
  <c r="A323" i="13"/>
  <c r="A324" i="13"/>
  <c r="A325" i="13"/>
  <c r="A326" i="13"/>
  <c r="A327" i="13"/>
  <c r="A328" i="13"/>
  <c r="A329" i="13"/>
  <c r="A330" i="13"/>
  <c r="A331" i="13"/>
  <c r="A332" i="13"/>
  <c r="A321" i="13"/>
  <c r="B311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B312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B313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B314" i="13"/>
  <c r="C314" i="13"/>
  <c r="D314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B315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B316" i="13"/>
  <c r="C316" i="13"/>
  <c r="D316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B317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B318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B319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B320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313" i="13"/>
  <c r="A314" i="13"/>
  <c r="A315" i="13"/>
  <c r="A316" i="13"/>
  <c r="A317" i="13"/>
  <c r="A318" i="13"/>
  <c r="A319" i="13"/>
  <c r="A320" i="13"/>
  <c r="A312" i="13"/>
  <c r="A311" i="13"/>
  <c r="B308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B309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B310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309" i="13"/>
  <c r="A310" i="13"/>
  <c r="A308" i="13"/>
  <c r="B302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B303" i="13"/>
  <c r="C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B304" i="13"/>
  <c r="C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B305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B306" i="13"/>
  <c r="C306" i="13"/>
  <c r="D306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B307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303" i="13"/>
  <c r="A304" i="13"/>
  <c r="A305" i="13"/>
  <c r="A306" i="13"/>
  <c r="A307" i="13"/>
  <c r="A302" i="13"/>
  <c r="B298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B299" i="13"/>
  <c r="C299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B300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B301" i="13"/>
  <c r="C301" i="13"/>
  <c r="D301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299" i="13"/>
  <c r="A300" i="13"/>
  <c r="A301" i="13"/>
  <c r="A298" i="13"/>
  <c r="B288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B289" i="13"/>
  <c r="C289" i="13"/>
  <c r="D289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T289" i="13"/>
  <c r="U289" i="13"/>
  <c r="V289" i="13"/>
  <c r="W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B290" i="13"/>
  <c r="C290" i="13"/>
  <c r="D290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T290" i="13"/>
  <c r="U290" i="13"/>
  <c r="V290" i="13"/>
  <c r="W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B291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T291" i="13"/>
  <c r="U291" i="13"/>
  <c r="V291" i="13"/>
  <c r="W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B292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T292" i="13"/>
  <c r="U292" i="13"/>
  <c r="V292" i="13"/>
  <c r="W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B293" i="13"/>
  <c r="C293" i="13"/>
  <c r="D293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T293" i="13"/>
  <c r="U293" i="13"/>
  <c r="V293" i="13"/>
  <c r="W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B294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T294" i="13"/>
  <c r="U294" i="13"/>
  <c r="V294" i="13"/>
  <c r="W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B295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T295" i="13"/>
  <c r="U295" i="13"/>
  <c r="V295" i="13"/>
  <c r="W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B296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T296" i="13"/>
  <c r="U296" i="13"/>
  <c r="V296" i="13"/>
  <c r="W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B297" i="13"/>
  <c r="C297" i="13"/>
  <c r="D297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T297" i="13"/>
  <c r="U297" i="13"/>
  <c r="V297" i="13"/>
  <c r="W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289" i="13"/>
  <c r="A290" i="13"/>
  <c r="A291" i="13"/>
  <c r="A292" i="13"/>
  <c r="A293" i="13"/>
  <c r="A294" i="13"/>
  <c r="A295" i="13"/>
  <c r="A296" i="13"/>
  <c r="A297" i="13"/>
  <c r="A288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B287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287" i="13"/>
  <c r="A286" i="13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D99" i="25"/>
  <c r="D98" i="25"/>
  <c r="V52" i="15"/>
  <c r="X180" i="13"/>
  <c r="X185" i="13"/>
  <c r="X188" i="13"/>
  <c r="X189" i="13"/>
  <c r="X190" i="13"/>
  <c r="AH19" i="15"/>
  <c r="X182" i="13"/>
  <c r="X184" i="13"/>
  <c r="X186" i="13"/>
  <c r="X187" i="13"/>
  <c r="AH14" i="19"/>
  <c r="AH7" i="19"/>
  <c r="AH13" i="19"/>
  <c r="AR44" i="13"/>
  <c r="AL7" i="15"/>
  <c r="AL16" i="15"/>
  <c r="AR186" i="13"/>
  <c r="AN7" i="15"/>
  <c r="AN16" i="15"/>
  <c r="AR40" i="13"/>
  <c r="AL4" i="15"/>
  <c r="AR42" i="13"/>
  <c r="AL5" i="15"/>
  <c r="AR45" i="13"/>
  <c r="AL8" i="15"/>
  <c r="AL13" i="15"/>
  <c r="AR38" i="13"/>
  <c r="AL3" i="15"/>
  <c r="AR43" i="13"/>
  <c r="AL6" i="15"/>
  <c r="AR46" i="13"/>
  <c r="AL9" i="15"/>
  <c r="AR47" i="13"/>
  <c r="AL10" i="15"/>
  <c r="AR48" i="13"/>
  <c r="AL11" i="15"/>
  <c r="AL19" i="15"/>
  <c r="AL22" i="15"/>
  <c r="X38" i="13"/>
  <c r="X43" i="13"/>
  <c r="X46" i="13"/>
  <c r="X47" i="13"/>
  <c r="X48" i="13"/>
  <c r="AF19" i="15"/>
  <c r="X44" i="13"/>
  <c r="AF22" i="15"/>
  <c r="AH22" i="15"/>
  <c r="AH23" i="15"/>
  <c r="AF16" i="15"/>
  <c r="D180" i="13"/>
  <c r="AB3" i="15"/>
  <c r="D185" i="13"/>
  <c r="AB6" i="15"/>
  <c r="D188" i="13"/>
  <c r="AB9" i="15"/>
  <c r="D189" i="13"/>
  <c r="AB10" i="15"/>
  <c r="D190" i="13"/>
  <c r="AB11" i="15"/>
  <c r="AB19" i="15"/>
  <c r="AH13" i="15"/>
  <c r="AR172" i="13"/>
  <c r="R113" i="15"/>
  <c r="AR173" i="13"/>
  <c r="R114" i="15"/>
  <c r="AR177" i="13"/>
  <c r="R117" i="15"/>
  <c r="R123" i="15"/>
  <c r="AR30" i="13"/>
  <c r="P113" i="15"/>
  <c r="AR31" i="13"/>
  <c r="P114" i="15"/>
  <c r="AR32" i="13"/>
  <c r="P115" i="15"/>
  <c r="AR35" i="13"/>
  <c r="P117" i="15"/>
  <c r="X35" i="13"/>
  <c r="X177" i="13"/>
  <c r="L121" i="15"/>
  <c r="X173" i="13"/>
  <c r="X31" i="13"/>
  <c r="L119" i="15"/>
  <c r="X32" i="13"/>
  <c r="X30" i="13"/>
  <c r="X172" i="13"/>
  <c r="P66" i="15"/>
  <c r="J66" i="15"/>
  <c r="J63" i="15"/>
  <c r="AR6" i="13"/>
  <c r="P4" i="15"/>
  <c r="AR7" i="13"/>
  <c r="P5" i="15"/>
  <c r="AR10" i="13"/>
  <c r="P8" i="15"/>
  <c r="P13" i="15"/>
  <c r="AR148" i="13"/>
  <c r="R4" i="15"/>
  <c r="AR149" i="13"/>
  <c r="R5" i="15"/>
  <c r="AR152" i="13"/>
  <c r="R8" i="15"/>
  <c r="R13" i="15"/>
  <c r="R14" i="15"/>
  <c r="AR9" i="13"/>
  <c r="P7" i="15"/>
  <c r="P16" i="15"/>
  <c r="AR5" i="13"/>
  <c r="P3" i="15"/>
  <c r="AR8" i="13"/>
  <c r="P6" i="15"/>
  <c r="AR11" i="13"/>
  <c r="P9" i="15"/>
  <c r="AR12" i="13"/>
  <c r="P10" i="15"/>
  <c r="AR13" i="13"/>
  <c r="P11" i="15"/>
  <c r="P19" i="15"/>
  <c r="X147" i="13"/>
  <c r="X150" i="13"/>
  <c r="X153" i="13"/>
  <c r="X154" i="13"/>
  <c r="X155" i="13"/>
  <c r="L19" i="15"/>
  <c r="X5" i="13"/>
  <c r="X8" i="13"/>
  <c r="X11" i="13"/>
  <c r="X12" i="13"/>
  <c r="X13" i="13"/>
  <c r="J19" i="15"/>
  <c r="L20" i="15"/>
  <c r="X6" i="13"/>
  <c r="X7" i="13"/>
  <c r="X10" i="13"/>
  <c r="J13" i="15"/>
  <c r="X148" i="13"/>
  <c r="X149" i="13"/>
  <c r="X152" i="13"/>
  <c r="L13" i="15"/>
  <c r="L14" i="15"/>
  <c r="F49" i="15"/>
  <c r="F50" i="15"/>
  <c r="F51" i="15"/>
  <c r="F52" i="15"/>
  <c r="F55" i="15"/>
  <c r="F60" i="15"/>
  <c r="F47" i="15"/>
  <c r="F48" i="15"/>
  <c r="F53" i="15"/>
  <c r="F54" i="15"/>
  <c r="F56" i="15"/>
  <c r="F57" i="15"/>
  <c r="F58" i="15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T38" i="13"/>
  <c r="U38" i="13"/>
  <c r="V38" i="13"/>
  <c r="W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T40" i="13"/>
  <c r="U40" i="13"/>
  <c r="V40" i="13"/>
  <c r="W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T42" i="13"/>
  <c r="U42" i="13"/>
  <c r="V42" i="13"/>
  <c r="W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T43" i="13"/>
  <c r="U43" i="13"/>
  <c r="V43" i="13"/>
  <c r="W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T44" i="13"/>
  <c r="U44" i="13"/>
  <c r="V44" i="13"/>
  <c r="W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T45" i="13"/>
  <c r="U45" i="13"/>
  <c r="V45" i="13"/>
  <c r="W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T46" i="13"/>
  <c r="U46" i="13"/>
  <c r="V46" i="13"/>
  <c r="W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T47" i="13"/>
  <c r="U47" i="13"/>
  <c r="V47" i="13"/>
  <c r="W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T48" i="13"/>
  <c r="U48" i="13"/>
  <c r="V48" i="13"/>
  <c r="W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D48" i="13"/>
  <c r="D43" i="13"/>
  <c r="D44" i="13"/>
  <c r="D45" i="13"/>
  <c r="D46" i="13"/>
  <c r="D47" i="13"/>
  <c r="D42" i="13"/>
  <c r="D40" i="13"/>
  <c r="D38" i="13"/>
  <c r="V51" i="15"/>
  <c r="V50" i="15"/>
  <c r="V49" i="15"/>
  <c r="V48" i="15"/>
  <c r="V47" i="15"/>
  <c r="U52" i="15"/>
  <c r="U51" i="15"/>
  <c r="U50" i="15"/>
  <c r="U49" i="15"/>
  <c r="T113" i="15"/>
  <c r="T114" i="15"/>
  <c r="T117" i="15"/>
  <c r="T123" i="15"/>
  <c r="P123" i="15"/>
  <c r="T124" i="15"/>
  <c r="T69" i="15"/>
  <c r="T70" i="15"/>
  <c r="AP3" i="15"/>
  <c r="AP4" i="15"/>
  <c r="AP5" i="15"/>
  <c r="AP6" i="15"/>
  <c r="AP7" i="15"/>
  <c r="AP8" i="15"/>
  <c r="AP9" i="15"/>
  <c r="AP10" i="15"/>
  <c r="AP11" i="15"/>
  <c r="AP22" i="15"/>
  <c r="AP23" i="15"/>
  <c r="AR109" i="13"/>
  <c r="AM3" i="15"/>
  <c r="AR111" i="13"/>
  <c r="AM4" i="15"/>
  <c r="AR113" i="13"/>
  <c r="AM5" i="15"/>
  <c r="AR114" i="13"/>
  <c r="AM6" i="15"/>
  <c r="AR115" i="13"/>
  <c r="AM7" i="15"/>
  <c r="AR116" i="13"/>
  <c r="AM8" i="15"/>
  <c r="AR117" i="13"/>
  <c r="AM9" i="15"/>
  <c r="AR118" i="13"/>
  <c r="AM10" i="15"/>
  <c r="AR119" i="13"/>
  <c r="AM11" i="15"/>
  <c r="AM22" i="15"/>
  <c r="AM23" i="15"/>
  <c r="AR101" i="13"/>
  <c r="Q113" i="15"/>
  <c r="AR102" i="13"/>
  <c r="Q114" i="15"/>
  <c r="AR106" i="13"/>
  <c r="Q117" i="15"/>
  <c r="Q123" i="15"/>
  <c r="R47" i="15"/>
  <c r="R48" i="15"/>
  <c r="R53" i="15"/>
  <c r="R56" i="15"/>
  <c r="R57" i="15"/>
  <c r="R58" i="15"/>
  <c r="R69" i="15"/>
  <c r="R70" i="15"/>
  <c r="Q66" i="15"/>
  <c r="Q67" i="15"/>
  <c r="Z3" i="15"/>
  <c r="Z6" i="15"/>
  <c r="Z9" i="15"/>
  <c r="Z10" i="15"/>
  <c r="Z11" i="15"/>
  <c r="Z19" i="15"/>
  <c r="Z4" i="15"/>
  <c r="Z5" i="15"/>
  <c r="Z7" i="15"/>
  <c r="Z8" i="15"/>
  <c r="Z14" i="19"/>
  <c r="D109" i="13"/>
  <c r="AA3" i="15"/>
  <c r="D114" i="13"/>
  <c r="AA6" i="15"/>
  <c r="D117" i="13"/>
  <c r="AA9" i="15"/>
  <c r="D118" i="13"/>
  <c r="AA10" i="15"/>
  <c r="D119" i="13"/>
  <c r="AA11" i="15"/>
  <c r="AA19" i="15"/>
  <c r="D111" i="13"/>
  <c r="AA4" i="15"/>
  <c r="D113" i="13"/>
  <c r="AA5" i="15"/>
  <c r="D115" i="13"/>
  <c r="AA7" i="15"/>
  <c r="D116" i="13"/>
  <c r="AA8" i="15"/>
  <c r="AA14" i="19"/>
  <c r="D182" i="13"/>
  <c r="AB4" i="15"/>
  <c r="D184" i="13"/>
  <c r="AB5" i="15"/>
  <c r="D186" i="13"/>
  <c r="AB7" i="15"/>
  <c r="D187" i="13"/>
  <c r="AB8" i="15"/>
  <c r="AB14" i="19"/>
  <c r="AD3" i="15"/>
  <c r="AD6" i="15"/>
  <c r="AD9" i="15"/>
  <c r="AD10" i="15"/>
  <c r="AD11" i="15"/>
  <c r="AD19" i="15"/>
  <c r="AD4" i="15"/>
  <c r="AD5" i="15"/>
  <c r="AD7" i="15"/>
  <c r="AD8" i="15"/>
  <c r="AD14" i="19"/>
  <c r="AF14" i="19"/>
  <c r="X109" i="13"/>
  <c r="X114" i="13"/>
  <c r="X117" i="13"/>
  <c r="X118" i="13"/>
  <c r="X119" i="13"/>
  <c r="AG19" i="15"/>
  <c r="X115" i="13"/>
  <c r="AG14" i="19"/>
  <c r="AJ19" i="15"/>
  <c r="AJ14" i="19"/>
  <c r="AL14" i="19"/>
  <c r="AM19" i="15"/>
  <c r="AM14" i="19"/>
  <c r="AR180" i="13"/>
  <c r="AN3" i="15"/>
  <c r="AR185" i="13"/>
  <c r="AN6" i="15"/>
  <c r="AR188" i="13"/>
  <c r="AN9" i="15"/>
  <c r="AR189" i="13"/>
  <c r="AN10" i="15"/>
  <c r="AR190" i="13"/>
  <c r="AN11" i="15"/>
  <c r="AN19" i="15"/>
  <c r="AR182" i="13"/>
  <c r="AN4" i="15"/>
  <c r="AR184" i="13"/>
  <c r="AN5" i="15"/>
  <c r="AR187" i="13"/>
  <c r="AN8" i="15"/>
  <c r="AN14" i="19"/>
  <c r="AP19" i="15"/>
  <c r="AP14" i="19"/>
  <c r="AA7" i="19"/>
  <c r="AA13" i="19"/>
  <c r="AB7" i="19"/>
  <c r="AB13" i="19"/>
  <c r="AD7" i="19"/>
  <c r="AD13" i="19"/>
  <c r="AF7" i="19"/>
  <c r="AF13" i="19"/>
  <c r="AG13" i="19"/>
  <c r="AJ7" i="19"/>
  <c r="AJ13" i="19"/>
  <c r="AL7" i="19"/>
  <c r="AL13" i="19"/>
  <c r="AM7" i="19"/>
  <c r="AM13" i="19"/>
  <c r="AN7" i="19"/>
  <c r="AN13" i="19"/>
  <c r="AP7" i="19"/>
  <c r="AP13" i="19"/>
  <c r="Z7" i="19"/>
  <c r="Z13" i="19"/>
  <c r="Q10" i="19"/>
  <c r="Q16" i="19"/>
  <c r="J10" i="19"/>
  <c r="J16" i="19"/>
  <c r="K10" i="19"/>
  <c r="K16" i="19"/>
  <c r="L10" i="19"/>
  <c r="L16" i="19"/>
  <c r="N10" i="19"/>
  <c r="N16" i="19"/>
  <c r="J17" i="19"/>
  <c r="K66" i="15"/>
  <c r="K17" i="19"/>
  <c r="L66" i="15"/>
  <c r="L17" i="19"/>
  <c r="N66" i="15"/>
  <c r="N17" i="19"/>
  <c r="Q17" i="19"/>
  <c r="R66" i="15"/>
  <c r="R17" i="19"/>
  <c r="T66" i="15"/>
  <c r="T17" i="19"/>
  <c r="P17" i="19"/>
  <c r="R10" i="19"/>
  <c r="R16" i="19"/>
  <c r="T10" i="19"/>
  <c r="T16" i="19"/>
  <c r="P10" i="19"/>
  <c r="P16" i="19"/>
  <c r="AN22" i="15"/>
  <c r="AN23" i="15"/>
  <c r="AJ22" i="15"/>
  <c r="AJ23" i="15"/>
  <c r="AG22" i="15"/>
  <c r="AG23" i="15"/>
  <c r="AA22" i="15"/>
  <c r="AB22" i="15"/>
  <c r="AD22" i="15"/>
  <c r="Z22" i="15"/>
  <c r="BD14" i="15"/>
  <c r="BC14" i="15"/>
  <c r="BB14" i="15"/>
  <c r="BB13" i="15"/>
  <c r="BB12" i="15"/>
  <c r="AX14" i="15"/>
  <c r="AW14" i="15"/>
  <c r="AS5" i="18"/>
  <c r="AS7" i="18"/>
  <c r="AT7" i="18"/>
  <c r="AS11" i="18"/>
  <c r="AT11" i="18"/>
  <c r="AT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D21" i="18"/>
  <c r="AS21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B12" i="18"/>
  <c r="B6" i="18"/>
  <c r="B4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B20" i="18"/>
  <c r="AT17" i="18"/>
  <c r="AT3" i="18"/>
  <c r="AT21" i="18"/>
  <c r="AT25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B18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B22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B26" i="18"/>
  <c r="C11" i="17"/>
  <c r="C18" i="17"/>
  <c r="C20" i="17"/>
  <c r="C17" i="17"/>
  <c r="C7" i="17"/>
  <c r="C10" i="17"/>
  <c r="C6" i="17"/>
  <c r="BJ14" i="15"/>
  <c r="BJ11" i="15"/>
  <c r="BJ10" i="15"/>
  <c r="BJ9" i="15"/>
  <c r="BJ8" i="15"/>
  <c r="BJ7" i="15"/>
  <c r="BJ6" i="15"/>
  <c r="BJ5" i="15"/>
  <c r="BJ4" i="15"/>
  <c r="BJ3" i="15"/>
  <c r="BD11" i="15"/>
  <c r="BD10" i="15"/>
  <c r="BD9" i="15"/>
  <c r="BD8" i="15"/>
  <c r="BD7" i="15"/>
  <c r="BD6" i="15"/>
  <c r="BD5" i="15"/>
  <c r="BD4" i="15"/>
  <c r="BD3" i="15"/>
  <c r="AX11" i="15"/>
  <c r="AX10" i="15"/>
  <c r="AX9" i="15"/>
  <c r="AX8" i="15"/>
  <c r="AX7" i="15"/>
  <c r="AX6" i="15"/>
  <c r="AX5" i="15"/>
  <c r="AX4" i="15"/>
  <c r="BI3" i="15"/>
  <c r="BI14" i="15"/>
  <c r="BI11" i="15"/>
  <c r="BI10" i="15"/>
  <c r="BI9" i="15"/>
  <c r="BI8" i="15"/>
  <c r="BI7" i="15"/>
  <c r="BI6" i="15"/>
  <c r="BI5" i="15"/>
  <c r="BI4" i="15"/>
  <c r="BC11" i="15"/>
  <c r="BC10" i="15"/>
  <c r="BC9" i="15"/>
  <c r="BC8" i="15"/>
  <c r="BC7" i="15"/>
  <c r="BC6" i="15"/>
  <c r="BC5" i="15"/>
  <c r="BC4" i="15"/>
  <c r="BC3" i="15"/>
  <c r="AW11" i="15"/>
  <c r="AW10" i="15"/>
  <c r="AW9" i="15"/>
  <c r="AW8" i="15"/>
  <c r="AW7" i="15"/>
  <c r="AW6" i="15"/>
  <c r="AW5" i="15"/>
  <c r="AW4" i="15"/>
  <c r="AW3" i="15"/>
  <c r="BH14" i="15"/>
  <c r="BH13" i="15"/>
  <c r="BH12" i="15"/>
  <c r="BH11" i="15"/>
  <c r="BH10" i="15"/>
  <c r="BH9" i="15"/>
  <c r="BH8" i="15"/>
  <c r="BH7" i="15"/>
  <c r="BH6" i="15"/>
  <c r="BH4" i="15"/>
  <c r="BH5" i="15"/>
  <c r="BH3" i="15"/>
  <c r="BB11" i="15"/>
  <c r="BB9" i="15"/>
  <c r="BB8" i="15"/>
  <c r="BB10" i="15"/>
  <c r="BB7" i="15"/>
  <c r="BB6" i="15"/>
  <c r="BB5" i="15"/>
  <c r="BB4" i="15"/>
  <c r="AV14" i="15"/>
  <c r="AV11" i="15"/>
  <c r="AV10" i="15"/>
  <c r="AV9" i="15"/>
  <c r="AV8" i="15"/>
  <c r="AV7" i="15"/>
  <c r="AV6" i="15"/>
  <c r="AV5" i="15"/>
  <c r="AV4" i="15"/>
  <c r="AV3" i="15"/>
  <c r="E58" i="15"/>
  <c r="E55" i="15"/>
  <c r="E54" i="15"/>
  <c r="E53" i="15"/>
  <c r="E52" i="15"/>
  <c r="E51" i="15"/>
  <c r="E50" i="15"/>
  <c r="E49" i="15"/>
  <c r="E48" i="15"/>
  <c r="E47" i="15"/>
  <c r="D58" i="15"/>
  <c r="D55" i="15"/>
  <c r="D54" i="15"/>
  <c r="D53" i="15"/>
  <c r="D52" i="15"/>
  <c r="D51" i="15"/>
  <c r="D50" i="15"/>
  <c r="D49" i="15"/>
  <c r="D48" i="15"/>
  <c r="D47" i="15"/>
  <c r="K63" i="15"/>
  <c r="Q63" i="15"/>
  <c r="Q64" i="15"/>
  <c r="N63" i="15"/>
  <c r="T63" i="15"/>
  <c r="T65" i="15"/>
  <c r="D63" i="15"/>
  <c r="E63" i="15"/>
  <c r="L63" i="15"/>
  <c r="L64" i="15"/>
  <c r="F63" i="15"/>
  <c r="T64" i="15"/>
  <c r="D60" i="15"/>
  <c r="E60" i="15"/>
  <c r="K60" i="15"/>
  <c r="Q60" i="15"/>
  <c r="N60" i="15"/>
  <c r="H11" i="19"/>
  <c r="N13" i="19"/>
  <c r="T13" i="19"/>
  <c r="H13" i="19"/>
  <c r="T6" i="19"/>
  <c r="H5" i="19"/>
  <c r="H8" i="19"/>
  <c r="K64" i="15"/>
  <c r="T8" i="19"/>
  <c r="N7" i="19"/>
  <c r="N9" i="19"/>
  <c r="N64" i="15"/>
  <c r="T4" i="19"/>
  <c r="H4" i="19"/>
  <c r="T14" i="19"/>
  <c r="T7" i="19"/>
  <c r="N3" i="19"/>
  <c r="H10" i="19"/>
  <c r="H9" i="19"/>
  <c r="T12" i="19"/>
  <c r="T11" i="19"/>
  <c r="N6" i="19"/>
  <c r="N8" i="19"/>
  <c r="N14" i="19"/>
  <c r="T9" i="19"/>
  <c r="T3" i="19"/>
  <c r="N12" i="19"/>
  <c r="H12" i="19"/>
  <c r="N4" i="19"/>
  <c r="H14" i="19"/>
  <c r="N5" i="19"/>
  <c r="N11" i="19"/>
  <c r="H7" i="19"/>
  <c r="H6" i="19"/>
  <c r="T5" i="19"/>
  <c r="T62" i="15"/>
  <c r="Q61" i="15"/>
  <c r="L61" i="15"/>
  <c r="N61" i="15"/>
  <c r="K61" i="15"/>
  <c r="BD12" i="15"/>
  <c r="BJ12" i="15"/>
  <c r="AX12" i="15"/>
  <c r="BD13" i="15"/>
  <c r="BJ13" i="15"/>
  <c r="AX13" i="15"/>
  <c r="Q126" i="10"/>
  <c r="U126" i="10"/>
  <c r="Y126" i="10"/>
  <c r="AC126" i="10"/>
  <c r="AG126" i="10"/>
  <c r="AK126" i="10"/>
  <c r="AO126" i="10"/>
  <c r="E126" i="10"/>
  <c r="H126" i="10"/>
  <c r="I126" i="10"/>
  <c r="L126" i="10"/>
  <c r="M126" i="10"/>
  <c r="P126" i="10"/>
  <c r="G126" i="10"/>
  <c r="J126" i="10"/>
  <c r="K126" i="10"/>
  <c r="N126" i="10"/>
  <c r="O126" i="10"/>
  <c r="R126" i="10"/>
  <c r="S126" i="10"/>
  <c r="T126" i="10"/>
  <c r="V126" i="10"/>
  <c r="W126" i="10"/>
  <c r="X126" i="10"/>
  <c r="Z126" i="10"/>
  <c r="AA126" i="10"/>
  <c r="AB126" i="10"/>
  <c r="AD126" i="10"/>
  <c r="AE126" i="10"/>
  <c r="AF126" i="10"/>
  <c r="AH126" i="10"/>
  <c r="AI126" i="10"/>
  <c r="AJ126" i="10"/>
  <c r="AL126" i="10"/>
  <c r="AM126" i="10"/>
  <c r="AN126" i="10"/>
  <c r="AP126" i="10"/>
  <c r="AQ126" i="10"/>
  <c r="AR126" i="10"/>
  <c r="F126" i="10"/>
  <c r="F66" i="15"/>
  <c r="R13" i="19"/>
  <c r="L13" i="19"/>
  <c r="R12" i="19"/>
  <c r="R3" i="19"/>
  <c r="R4" i="19"/>
  <c r="R14" i="19"/>
  <c r="R5" i="19"/>
  <c r="R7" i="19"/>
  <c r="R8" i="19"/>
  <c r="R11" i="19"/>
  <c r="R9" i="19"/>
  <c r="R6" i="19"/>
  <c r="L12" i="19"/>
  <c r="L5" i="19"/>
  <c r="L6" i="19"/>
  <c r="L8" i="19"/>
  <c r="L14" i="19"/>
  <c r="L9" i="19"/>
  <c r="L11" i="19"/>
  <c r="L7" i="19"/>
  <c r="L4" i="19"/>
  <c r="L3" i="19"/>
  <c r="AV12" i="15"/>
  <c r="AV13" i="15"/>
  <c r="D56" i="15"/>
  <c r="D57" i="15"/>
  <c r="BC13" i="15"/>
  <c r="BI13" i="15"/>
  <c r="BC12" i="15"/>
  <c r="BI12" i="15"/>
  <c r="AW12" i="15"/>
  <c r="AW13" i="15"/>
  <c r="D13" i="19"/>
  <c r="D66" i="15"/>
  <c r="D12" i="19"/>
  <c r="D5" i="19"/>
  <c r="D8" i="19"/>
  <c r="D6" i="19"/>
  <c r="D7" i="19"/>
  <c r="D10" i="19"/>
  <c r="D14" i="19"/>
  <c r="D3" i="19"/>
  <c r="D9" i="19"/>
  <c r="D4" i="19"/>
  <c r="D11" i="19"/>
  <c r="P12" i="19"/>
  <c r="P11" i="19"/>
  <c r="P14" i="19"/>
  <c r="P6" i="19"/>
  <c r="P5" i="19"/>
  <c r="P9" i="19"/>
  <c r="P7" i="19"/>
  <c r="P4" i="19"/>
  <c r="P3" i="19"/>
  <c r="P8" i="19"/>
  <c r="J12" i="19"/>
  <c r="J3" i="19"/>
  <c r="J9" i="19"/>
  <c r="J5" i="19"/>
  <c r="J6" i="19"/>
  <c r="J7" i="19"/>
  <c r="J14" i="19"/>
  <c r="J11" i="19"/>
  <c r="J8" i="19"/>
  <c r="J4" i="19"/>
  <c r="P13" i="19"/>
  <c r="T67" i="15"/>
  <c r="J13" i="19"/>
  <c r="E57" i="15"/>
  <c r="E56" i="15"/>
  <c r="Q12" i="19"/>
  <c r="Q6" i="19"/>
  <c r="Q3" i="19"/>
  <c r="Q4" i="19"/>
  <c r="Q7" i="19"/>
  <c r="Q8" i="19"/>
  <c r="Q5" i="19"/>
  <c r="Q11" i="19"/>
  <c r="Q9" i="19"/>
  <c r="Q14" i="19"/>
  <c r="K12" i="19"/>
  <c r="K6" i="19"/>
  <c r="K11" i="19"/>
  <c r="K8" i="19"/>
  <c r="K9" i="19"/>
  <c r="K3" i="19"/>
  <c r="K5" i="19"/>
  <c r="K14" i="19"/>
  <c r="K7" i="19"/>
  <c r="K4" i="19"/>
  <c r="E13" i="19"/>
  <c r="E66" i="15"/>
  <c r="L67" i="15"/>
  <c r="N67" i="15"/>
  <c r="R67" i="15"/>
  <c r="Q13" i="19"/>
  <c r="K13" i="19"/>
  <c r="K67" i="15"/>
  <c r="E12" i="19"/>
  <c r="E9" i="19"/>
  <c r="E6" i="19"/>
  <c r="E11" i="19"/>
  <c r="E5" i="19"/>
  <c r="E4" i="19"/>
  <c r="E14" i="19"/>
  <c r="E8" i="19"/>
  <c r="E7" i="19"/>
  <c r="E3" i="19"/>
  <c r="E10" i="19"/>
  <c r="E99" i="8"/>
  <c r="E98" i="8"/>
  <c r="T68" i="15"/>
  <c r="D99" i="10"/>
  <c r="B33" i="10"/>
  <c r="C33" i="10"/>
  <c r="B34" i="10"/>
  <c r="C34" i="10"/>
  <c r="B35" i="10"/>
  <c r="C35" i="10"/>
  <c r="B36" i="10"/>
  <c r="C36" i="10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A213" i="13"/>
  <c r="B213" i="13"/>
  <c r="A214" i="13"/>
  <c r="B214" i="13"/>
  <c r="A212" i="13"/>
  <c r="B212" i="13"/>
  <c r="A210" i="13"/>
  <c r="B210" i="13"/>
  <c r="A211" i="13"/>
  <c r="B211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S95" i="15"/>
  <c r="AT95" i="15"/>
  <c r="AS89" i="15"/>
  <c r="AT89" i="15"/>
  <c r="AS101" i="15"/>
  <c r="AT101" i="15"/>
  <c r="AU95" i="15"/>
  <c r="AU89" i="15"/>
  <c r="AU101" i="15"/>
  <c r="AK166" i="13"/>
  <c r="AL65" i="14"/>
  <c r="AL166" i="13"/>
  <c r="AM65" i="14"/>
  <c r="AM166" i="13"/>
  <c r="AN65" i="14"/>
  <c r="AN166" i="13"/>
  <c r="AO65" i="14"/>
  <c r="AO166" i="13"/>
  <c r="AP65" i="14"/>
  <c r="AP166" i="13"/>
  <c r="AQ65" i="14"/>
  <c r="AQ166" i="13"/>
  <c r="AR65" i="14"/>
  <c r="AR166" i="13"/>
  <c r="AS65" i="14"/>
  <c r="AK167" i="13"/>
  <c r="AL66" i="14"/>
  <c r="AL167" i="13"/>
  <c r="AM66" i="14"/>
  <c r="AM167" i="13"/>
  <c r="AN66" i="14"/>
  <c r="AN167" i="13"/>
  <c r="AO66" i="14"/>
  <c r="AO167" i="13"/>
  <c r="AP66" i="14"/>
  <c r="AP167" i="13"/>
  <c r="AQ66" i="14"/>
  <c r="AQ167" i="13"/>
  <c r="AR66" i="14"/>
  <c r="AR167" i="13"/>
  <c r="AS66" i="14"/>
  <c r="AK168" i="13"/>
  <c r="AL67" i="14"/>
  <c r="AL168" i="13"/>
  <c r="AM67" i="14"/>
  <c r="AM168" i="13"/>
  <c r="AN67" i="14"/>
  <c r="AN168" i="13"/>
  <c r="AO67" i="14"/>
  <c r="AO168" i="13"/>
  <c r="AP67" i="14"/>
  <c r="AP168" i="13"/>
  <c r="AQ67" i="14"/>
  <c r="AQ168" i="13"/>
  <c r="AR67" i="14"/>
  <c r="AR168" i="13"/>
  <c r="AS67" i="14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AS93" i="15"/>
  <c r="C157" i="13"/>
  <c r="AT93" i="15"/>
  <c r="B158" i="13"/>
  <c r="AS87" i="15"/>
  <c r="C158" i="13"/>
  <c r="AT87" i="15"/>
  <c r="B159" i="13"/>
  <c r="AS99" i="15"/>
  <c r="C159" i="13"/>
  <c r="AT99" i="15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65" i="14"/>
  <c r="C166" i="13"/>
  <c r="D65" i="14"/>
  <c r="D166" i="13"/>
  <c r="E65" i="14"/>
  <c r="E166" i="13"/>
  <c r="F65" i="14"/>
  <c r="F166" i="13"/>
  <c r="G65" i="14"/>
  <c r="G166" i="13"/>
  <c r="H65" i="14"/>
  <c r="H166" i="13"/>
  <c r="I65" i="14"/>
  <c r="I166" i="13"/>
  <c r="J65" i="14"/>
  <c r="J166" i="13"/>
  <c r="K65" i="14"/>
  <c r="K166" i="13"/>
  <c r="L65" i="14"/>
  <c r="L166" i="13"/>
  <c r="M65" i="14"/>
  <c r="M166" i="13"/>
  <c r="N65" i="14"/>
  <c r="N166" i="13"/>
  <c r="O65" i="14"/>
  <c r="O166" i="13"/>
  <c r="P65" i="14"/>
  <c r="P166" i="13"/>
  <c r="Q65" i="14"/>
  <c r="Q166" i="13"/>
  <c r="R65" i="14"/>
  <c r="R166" i="13"/>
  <c r="S65" i="14"/>
  <c r="S166" i="13"/>
  <c r="T65" i="14"/>
  <c r="T166" i="13"/>
  <c r="U65" i="14"/>
  <c r="U166" i="13"/>
  <c r="V65" i="14"/>
  <c r="V166" i="13"/>
  <c r="W65" i="14"/>
  <c r="W166" i="13"/>
  <c r="X65" i="14"/>
  <c r="X166" i="13"/>
  <c r="Y65" i="14"/>
  <c r="Y166" i="13"/>
  <c r="Z65" i="14"/>
  <c r="Z166" i="13"/>
  <c r="AA65" i="14"/>
  <c r="AA166" i="13"/>
  <c r="AB65" i="14"/>
  <c r="AB166" i="13"/>
  <c r="AC65" i="14"/>
  <c r="AC166" i="13"/>
  <c r="AD65" i="14"/>
  <c r="AD166" i="13"/>
  <c r="AE65" i="14"/>
  <c r="AE166" i="13"/>
  <c r="AF65" i="14"/>
  <c r="AF166" i="13"/>
  <c r="AG65" i="14"/>
  <c r="AG166" i="13"/>
  <c r="AH65" i="14"/>
  <c r="AH166" i="13"/>
  <c r="AI65" i="14"/>
  <c r="AI166" i="13"/>
  <c r="AJ65" i="14"/>
  <c r="AJ166" i="13"/>
  <c r="AK65" i="14"/>
  <c r="B167" i="13"/>
  <c r="C66" i="14"/>
  <c r="C167" i="13"/>
  <c r="D66" i="14"/>
  <c r="D167" i="13"/>
  <c r="E66" i="14"/>
  <c r="E167" i="13"/>
  <c r="F66" i="14"/>
  <c r="F167" i="13"/>
  <c r="G66" i="14"/>
  <c r="G167" i="13"/>
  <c r="H66" i="14"/>
  <c r="H167" i="13"/>
  <c r="I66" i="14"/>
  <c r="I167" i="13"/>
  <c r="J66" i="14"/>
  <c r="J167" i="13"/>
  <c r="K66" i="14"/>
  <c r="K167" i="13"/>
  <c r="L66" i="14"/>
  <c r="L167" i="13"/>
  <c r="M66" i="14"/>
  <c r="M167" i="13"/>
  <c r="N66" i="14"/>
  <c r="N167" i="13"/>
  <c r="O66" i="14"/>
  <c r="O167" i="13"/>
  <c r="P66" i="14"/>
  <c r="P167" i="13"/>
  <c r="Q66" i="14"/>
  <c r="Q167" i="13"/>
  <c r="R66" i="14"/>
  <c r="R167" i="13"/>
  <c r="S66" i="14"/>
  <c r="S167" i="13"/>
  <c r="T66" i="14"/>
  <c r="T167" i="13"/>
  <c r="U66" i="14"/>
  <c r="U167" i="13"/>
  <c r="V66" i="14"/>
  <c r="V167" i="13"/>
  <c r="W66" i="14"/>
  <c r="W167" i="13"/>
  <c r="X66" i="14"/>
  <c r="X167" i="13"/>
  <c r="Y66" i="14"/>
  <c r="Y167" i="13"/>
  <c r="Z66" i="14"/>
  <c r="Z167" i="13"/>
  <c r="AA66" i="14"/>
  <c r="AA167" i="13"/>
  <c r="AB66" i="14"/>
  <c r="AB167" i="13"/>
  <c r="AC66" i="14"/>
  <c r="AC167" i="13"/>
  <c r="AD66" i="14"/>
  <c r="AD167" i="13"/>
  <c r="AE66" i="14"/>
  <c r="AE167" i="13"/>
  <c r="AF66" i="14"/>
  <c r="AF167" i="13"/>
  <c r="AG66" i="14"/>
  <c r="AG167" i="13"/>
  <c r="AH66" i="14"/>
  <c r="AH167" i="13"/>
  <c r="AI66" i="14"/>
  <c r="AI167" i="13"/>
  <c r="AJ66" i="14"/>
  <c r="AJ167" i="13"/>
  <c r="AK66" i="14"/>
  <c r="B168" i="13"/>
  <c r="C67" i="14"/>
  <c r="C168" i="13"/>
  <c r="D67" i="14"/>
  <c r="D168" i="13"/>
  <c r="E67" i="14"/>
  <c r="E168" i="13"/>
  <c r="F67" i="14"/>
  <c r="F168" i="13"/>
  <c r="G67" i="14"/>
  <c r="G168" i="13"/>
  <c r="H67" i="14"/>
  <c r="H168" i="13"/>
  <c r="I67" i="14"/>
  <c r="I168" i="13"/>
  <c r="J67" i="14"/>
  <c r="J168" i="13"/>
  <c r="K67" i="14"/>
  <c r="K168" i="13"/>
  <c r="L67" i="14"/>
  <c r="L168" i="13"/>
  <c r="M67" i="14"/>
  <c r="M168" i="13"/>
  <c r="N67" i="14"/>
  <c r="N168" i="13"/>
  <c r="O67" i="14"/>
  <c r="O168" i="13"/>
  <c r="P67" i="14"/>
  <c r="P168" i="13"/>
  <c r="Q67" i="14"/>
  <c r="Q168" i="13"/>
  <c r="R67" i="14"/>
  <c r="R168" i="13"/>
  <c r="S67" i="14"/>
  <c r="S168" i="13"/>
  <c r="T67" i="14"/>
  <c r="T168" i="13"/>
  <c r="U67" i="14"/>
  <c r="U168" i="13"/>
  <c r="V67" i="14"/>
  <c r="V168" i="13"/>
  <c r="W67" i="14"/>
  <c r="W168" i="13"/>
  <c r="X67" i="14"/>
  <c r="X168" i="13"/>
  <c r="Y67" i="14"/>
  <c r="Y168" i="13"/>
  <c r="Z67" i="14"/>
  <c r="Z168" i="13"/>
  <c r="AA67" i="14"/>
  <c r="AA168" i="13"/>
  <c r="AB67" i="14"/>
  <c r="AB168" i="13"/>
  <c r="AC67" i="14"/>
  <c r="AC168" i="13"/>
  <c r="AD67" i="14"/>
  <c r="AD168" i="13"/>
  <c r="AE67" i="14"/>
  <c r="AE168" i="13"/>
  <c r="AF67" i="14"/>
  <c r="AF168" i="13"/>
  <c r="AG67" i="14"/>
  <c r="AG168" i="13"/>
  <c r="AH67" i="14"/>
  <c r="AH168" i="13"/>
  <c r="AI67" i="14"/>
  <c r="AI168" i="13"/>
  <c r="AJ67" i="14"/>
  <c r="AJ168" i="13"/>
  <c r="AK67" i="14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C19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U93" i="15"/>
  <c r="A158" i="13"/>
  <c r="AU87" i="15"/>
  <c r="A159" i="13"/>
  <c r="AU99" i="15"/>
  <c r="A160" i="13"/>
  <c r="A161" i="13"/>
  <c r="A162" i="13"/>
  <c r="A163" i="13"/>
  <c r="A164" i="13"/>
  <c r="A165" i="13"/>
  <c r="A166" i="13"/>
  <c r="A65" i="14"/>
  <c r="A167" i="13"/>
  <c r="A66" i="14"/>
  <c r="A168" i="13"/>
  <c r="A67" i="14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44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AU92" i="15"/>
  <c r="B86" i="13"/>
  <c r="AS92" i="15"/>
  <c r="C86" i="13"/>
  <c r="AT92" i="15"/>
  <c r="A87" i="13"/>
  <c r="AU86" i="15"/>
  <c r="B87" i="13"/>
  <c r="AS86" i="15"/>
  <c r="C87" i="13"/>
  <c r="AT86" i="15"/>
  <c r="A88" i="13"/>
  <c r="AU98" i="15"/>
  <c r="B88" i="13"/>
  <c r="AS98" i="15"/>
  <c r="C88" i="13"/>
  <c r="AT98" i="15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B73" i="13"/>
  <c r="C73" i="13"/>
  <c r="A73" i="13"/>
  <c r="A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2" i="13"/>
  <c r="B2" i="13"/>
  <c r="C2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AU91" i="15"/>
  <c r="B15" i="13"/>
  <c r="AS91" i="15"/>
  <c r="C15" i="13"/>
  <c r="AT91" i="15"/>
  <c r="A16" i="13"/>
  <c r="AU85" i="15"/>
  <c r="B16" i="13"/>
  <c r="AS85" i="15"/>
  <c r="C16" i="13"/>
  <c r="AT85" i="15"/>
  <c r="A17" i="13"/>
  <c r="AU97" i="15"/>
  <c r="B17" i="13"/>
  <c r="AS97" i="15"/>
  <c r="C17" i="13"/>
  <c r="AT97" i="15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A62" i="14"/>
  <c r="B24" i="13"/>
  <c r="C62" i="14"/>
  <c r="C24" i="13"/>
  <c r="D62" i="14"/>
  <c r="D24" i="13"/>
  <c r="E62" i="14"/>
  <c r="E24" i="13"/>
  <c r="F62" i="14"/>
  <c r="F24" i="13"/>
  <c r="G62" i="14"/>
  <c r="G24" i="13"/>
  <c r="H62" i="14"/>
  <c r="H24" i="13"/>
  <c r="I62" i="14"/>
  <c r="I24" i="13"/>
  <c r="J62" i="14"/>
  <c r="J24" i="13"/>
  <c r="K62" i="14"/>
  <c r="K24" i="13"/>
  <c r="L62" i="14"/>
  <c r="L24" i="13"/>
  <c r="M62" i="14"/>
  <c r="M24" i="13"/>
  <c r="N62" i="14"/>
  <c r="N24" i="13"/>
  <c r="O62" i="14"/>
  <c r="O24" i="13"/>
  <c r="P62" i="14"/>
  <c r="P24" i="13"/>
  <c r="Q62" i="14"/>
  <c r="Q24" i="13"/>
  <c r="R62" i="14"/>
  <c r="R24" i="13"/>
  <c r="S62" i="14"/>
  <c r="S24" i="13"/>
  <c r="T62" i="14"/>
  <c r="T24" i="13"/>
  <c r="U62" i="14"/>
  <c r="U24" i="13"/>
  <c r="V62" i="14"/>
  <c r="V24" i="13"/>
  <c r="W62" i="14"/>
  <c r="W24" i="13"/>
  <c r="X62" i="14"/>
  <c r="X24" i="13"/>
  <c r="Y62" i="14"/>
  <c r="Y24" i="13"/>
  <c r="Z62" i="14"/>
  <c r="Z24" i="13"/>
  <c r="AA62" i="14"/>
  <c r="AA24" i="13"/>
  <c r="AB62" i="14"/>
  <c r="AB24" i="13"/>
  <c r="AC62" i="14"/>
  <c r="AC24" i="13"/>
  <c r="AD62" i="14"/>
  <c r="AD24" i="13"/>
  <c r="AE62" i="14"/>
  <c r="AE24" i="13"/>
  <c r="AF62" i="14"/>
  <c r="AF24" i="13"/>
  <c r="AG62" i="14"/>
  <c r="AG24" i="13"/>
  <c r="AH62" i="14"/>
  <c r="AH24" i="13"/>
  <c r="AI62" i="14"/>
  <c r="AI24" i="13"/>
  <c r="AJ62" i="14"/>
  <c r="AJ24" i="13"/>
  <c r="AK62" i="14"/>
  <c r="AK24" i="13"/>
  <c r="AL62" i="14"/>
  <c r="AL24" i="13"/>
  <c r="AM62" i="14"/>
  <c r="AM24" i="13"/>
  <c r="AN62" i="14"/>
  <c r="AN24" i="13"/>
  <c r="AO62" i="14"/>
  <c r="AO24" i="13"/>
  <c r="AP62" i="14"/>
  <c r="AP24" i="13"/>
  <c r="AQ62" i="14"/>
  <c r="AQ24" i="13"/>
  <c r="AR62" i="14"/>
  <c r="AR24" i="13"/>
  <c r="AS62" i="14"/>
  <c r="A25" i="13"/>
  <c r="A63" i="14"/>
  <c r="B25" i="13"/>
  <c r="C63" i="14"/>
  <c r="C25" i="13"/>
  <c r="D63" i="14"/>
  <c r="D25" i="13"/>
  <c r="E63" i="14"/>
  <c r="E25" i="13"/>
  <c r="F63" i="14"/>
  <c r="F25" i="13"/>
  <c r="G63" i="14"/>
  <c r="G25" i="13"/>
  <c r="H63" i="14"/>
  <c r="H25" i="13"/>
  <c r="I63" i="14"/>
  <c r="I25" i="13"/>
  <c r="J63" i="14"/>
  <c r="J25" i="13"/>
  <c r="K63" i="14"/>
  <c r="K25" i="13"/>
  <c r="L63" i="14"/>
  <c r="L25" i="13"/>
  <c r="M63" i="14"/>
  <c r="M25" i="13"/>
  <c r="N63" i="14"/>
  <c r="N25" i="13"/>
  <c r="O63" i="14"/>
  <c r="O25" i="13"/>
  <c r="P63" i="14"/>
  <c r="P25" i="13"/>
  <c r="Q63" i="14"/>
  <c r="Q25" i="13"/>
  <c r="R63" i="14"/>
  <c r="R25" i="13"/>
  <c r="S63" i="14"/>
  <c r="S25" i="13"/>
  <c r="T63" i="14"/>
  <c r="T25" i="13"/>
  <c r="U63" i="14"/>
  <c r="U25" i="13"/>
  <c r="V63" i="14"/>
  <c r="V25" i="13"/>
  <c r="W63" i="14"/>
  <c r="W25" i="13"/>
  <c r="X63" i="14"/>
  <c r="X25" i="13"/>
  <c r="Y63" i="14"/>
  <c r="Y25" i="13"/>
  <c r="Z63" i="14"/>
  <c r="Z25" i="13"/>
  <c r="AA63" i="14"/>
  <c r="AA25" i="13"/>
  <c r="AB63" i="14"/>
  <c r="AB25" i="13"/>
  <c r="AC63" i="14"/>
  <c r="AC25" i="13"/>
  <c r="AD63" i="14"/>
  <c r="AD25" i="13"/>
  <c r="AE63" i="14"/>
  <c r="AE25" i="13"/>
  <c r="AF63" i="14"/>
  <c r="AF25" i="13"/>
  <c r="AG63" i="14"/>
  <c r="AG25" i="13"/>
  <c r="AH63" i="14"/>
  <c r="AH25" i="13"/>
  <c r="AI63" i="14"/>
  <c r="AI25" i="13"/>
  <c r="AJ63" i="14"/>
  <c r="AJ25" i="13"/>
  <c r="AK63" i="14"/>
  <c r="AK25" i="13"/>
  <c r="AL63" i="14"/>
  <c r="AL25" i="13"/>
  <c r="AM63" i="14"/>
  <c r="AM25" i="13"/>
  <c r="AN63" i="14"/>
  <c r="AN25" i="13"/>
  <c r="AO63" i="14"/>
  <c r="AO25" i="13"/>
  <c r="AP63" i="14"/>
  <c r="AP25" i="13"/>
  <c r="AQ63" i="14"/>
  <c r="AQ25" i="13"/>
  <c r="AR63" i="14"/>
  <c r="AR25" i="13"/>
  <c r="AS63" i="14"/>
  <c r="A26" i="13"/>
  <c r="A64" i="14"/>
  <c r="B26" i="13"/>
  <c r="C64" i="14"/>
  <c r="C26" i="13"/>
  <c r="D64" i="14"/>
  <c r="D26" i="13"/>
  <c r="E64" i="14"/>
  <c r="E26" i="13"/>
  <c r="F64" i="14"/>
  <c r="F26" i="13"/>
  <c r="G64" i="14"/>
  <c r="G26" i="13"/>
  <c r="H64" i="14"/>
  <c r="H26" i="13"/>
  <c r="I64" i="14"/>
  <c r="I26" i="13"/>
  <c r="J64" i="14"/>
  <c r="J26" i="13"/>
  <c r="K64" i="14"/>
  <c r="K26" i="13"/>
  <c r="L64" i="14"/>
  <c r="L26" i="13"/>
  <c r="M64" i="14"/>
  <c r="M26" i="13"/>
  <c r="N64" i="14"/>
  <c r="N26" i="13"/>
  <c r="O64" i="14"/>
  <c r="O26" i="13"/>
  <c r="P64" i="14"/>
  <c r="P26" i="13"/>
  <c r="Q64" i="14"/>
  <c r="Q26" i="13"/>
  <c r="R64" i="14"/>
  <c r="R26" i="13"/>
  <c r="S64" i="14"/>
  <c r="S26" i="13"/>
  <c r="T64" i="14"/>
  <c r="T26" i="13"/>
  <c r="U64" i="14"/>
  <c r="U26" i="13"/>
  <c r="V64" i="14"/>
  <c r="V26" i="13"/>
  <c r="W64" i="14"/>
  <c r="W26" i="13"/>
  <c r="X64" i="14"/>
  <c r="X26" i="13"/>
  <c r="Y64" i="14"/>
  <c r="Y26" i="13"/>
  <c r="Z64" i="14"/>
  <c r="Z26" i="13"/>
  <c r="AA64" i="14"/>
  <c r="AA26" i="13"/>
  <c r="AB64" i="14"/>
  <c r="AB26" i="13"/>
  <c r="AC64" i="14"/>
  <c r="AC26" i="13"/>
  <c r="AD64" i="14"/>
  <c r="AD26" i="13"/>
  <c r="AE64" i="14"/>
  <c r="AE26" i="13"/>
  <c r="AF64" i="14"/>
  <c r="AF26" i="13"/>
  <c r="AG64" i="14"/>
  <c r="AG26" i="13"/>
  <c r="AH64" i="14"/>
  <c r="AH26" i="13"/>
  <c r="AI64" i="14"/>
  <c r="AI26" i="13"/>
  <c r="AJ64" i="14"/>
  <c r="AJ26" i="13"/>
  <c r="AK64" i="14"/>
  <c r="AK26" i="13"/>
  <c r="AL64" i="14"/>
  <c r="AL26" i="13"/>
  <c r="AM64" i="14"/>
  <c r="AM26" i="13"/>
  <c r="AN64" i="14"/>
  <c r="AN26" i="13"/>
  <c r="AO64" i="14"/>
  <c r="AO26" i="13"/>
  <c r="AP64" i="14"/>
  <c r="AP26" i="13"/>
  <c r="AQ64" i="14"/>
  <c r="AQ26" i="13"/>
  <c r="AR64" i="14"/>
  <c r="AR26" i="13"/>
  <c r="AS64" i="14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D2" i="13"/>
  <c r="H117" i="15"/>
  <c r="T116" i="15"/>
  <c r="H116" i="15"/>
  <c r="T115" i="15"/>
  <c r="H115" i="15"/>
  <c r="H114" i="15"/>
  <c r="H113" i="15"/>
  <c r="AP51" i="15"/>
  <c r="AJ51" i="15"/>
  <c r="AD51" i="15"/>
  <c r="AP50" i="15"/>
  <c r="AJ50" i="15"/>
  <c r="AD50" i="15"/>
  <c r="AP49" i="15"/>
  <c r="CI101" i="15"/>
  <c r="CH101" i="15"/>
  <c r="CG101" i="15"/>
  <c r="CF101" i="15"/>
  <c r="CE101" i="15"/>
  <c r="CD101" i="15"/>
  <c r="CC101" i="15"/>
  <c r="CB101" i="15"/>
  <c r="CA101" i="15"/>
  <c r="BZ101" i="15"/>
  <c r="BY101" i="15"/>
  <c r="BX101" i="15"/>
  <c r="BW101" i="15"/>
  <c r="BV101" i="15"/>
  <c r="BU101" i="15"/>
  <c r="BT101" i="15"/>
  <c r="BS101" i="15"/>
  <c r="BR101" i="15"/>
  <c r="BQ101" i="15"/>
  <c r="BO101" i="15"/>
  <c r="BN101" i="15"/>
  <c r="BM101" i="15"/>
  <c r="BL101" i="15"/>
  <c r="BK101" i="15"/>
  <c r="BJ101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CI89" i="15"/>
  <c r="CH89" i="15"/>
  <c r="CG89" i="15"/>
  <c r="CF89" i="15"/>
  <c r="CE89" i="15"/>
  <c r="CD89" i="15"/>
  <c r="CC89" i="15"/>
  <c r="CB89" i="15"/>
  <c r="CA89" i="15"/>
  <c r="BZ89" i="15"/>
  <c r="BY89" i="15"/>
  <c r="BX89" i="15"/>
  <c r="BW89" i="15"/>
  <c r="BV89" i="15"/>
  <c r="BU89" i="15"/>
  <c r="BT89" i="15"/>
  <c r="BS89" i="15"/>
  <c r="BR89" i="15"/>
  <c r="BQ89" i="15"/>
  <c r="BO89" i="15"/>
  <c r="BN89" i="15"/>
  <c r="BM89" i="15"/>
  <c r="BL89" i="15"/>
  <c r="BK89" i="15"/>
  <c r="BJ89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CI95" i="15"/>
  <c r="CH95" i="15"/>
  <c r="CG95" i="15"/>
  <c r="CF95" i="15"/>
  <c r="CE95" i="15"/>
  <c r="CD95" i="15"/>
  <c r="CC95" i="15"/>
  <c r="CB95" i="15"/>
  <c r="CA95" i="15"/>
  <c r="BZ95" i="15"/>
  <c r="BY95" i="15"/>
  <c r="BX95" i="15"/>
  <c r="BW95" i="15"/>
  <c r="BV95" i="15"/>
  <c r="BU95" i="15"/>
  <c r="BT95" i="15"/>
  <c r="BS95" i="15"/>
  <c r="BR95" i="15"/>
  <c r="BQ95" i="15"/>
  <c r="BO95" i="15"/>
  <c r="BN95" i="15"/>
  <c r="BM95" i="15"/>
  <c r="BL95" i="15"/>
  <c r="BK95" i="15"/>
  <c r="BJ95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T11" i="15"/>
  <c r="H11" i="15"/>
  <c r="T9" i="15"/>
  <c r="H9" i="15"/>
  <c r="T8" i="15"/>
  <c r="H8" i="15"/>
  <c r="T7" i="15"/>
  <c r="T16" i="15"/>
  <c r="N16" i="15"/>
  <c r="H7" i="15"/>
  <c r="H16" i="15"/>
  <c r="T6" i="15"/>
  <c r="H6" i="15"/>
  <c r="T5" i="15"/>
  <c r="H5" i="15"/>
  <c r="T4" i="15"/>
  <c r="H4" i="15"/>
  <c r="T3" i="15"/>
  <c r="H3" i="15"/>
  <c r="T43" i="19"/>
  <c r="H45" i="19"/>
  <c r="N45" i="19"/>
  <c r="AJ16" i="15"/>
  <c r="N43" i="19"/>
  <c r="H44" i="19"/>
  <c r="AD16" i="15"/>
  <c r="H43" i="19"/>
  <c r="H46" i="19"/>
  <c r="N46" i="19"/>
  <c r="T46" i="19"/>
  <c r="T45" i="19"/>
  <c r="AP16" i="15"/>
  <c r="N44" i="19"/>
  <c r="T44" i="19"/>
  <c r="H47" i="19"/>
  <c r="N47" i="19"/>
  <c r="T47" i="19"/>
  <c r="H13" i="15"/>
  <c r="N13" i="15"/>
  <c r="T13" i="15"/>
  <c r="AV95" i="15"/>
  <c r="BP95" i="15"/>
  <c r="AV101" i="15"/>
  <c r="AD87" i="15"/>
  <c r="BP101" i="15"/>
  <c r="AJ87" i="15"/>
  <c r="AP87" i="15"/>
  <c r="CJ101" i="15"/>
  <c r="CJ95" i="15"/>
  <c r="H10" i="15"/>
  <c r="H19" i="15"/>
  <c r="N19" i="15"/>
  <c r="T10" i="15"/>
  <c r="T19" i="15"/>
  <c r="AD86" i="15"/>
  <c r="AV89" i="15"/>
  <c r="BP89" i="15"/>
  <c r="AJ86" i="15"/>
  <c r="AP86" i="15"/>
  <c r="CJ89" i="15"/>
  <c r="AD3" i="19"/>
  <c r="AJ8" i="19"/>
  <c r="AD49" i="15"/>
  <c r="AJ49" i="15"/>
  <c r="AR214" i="13"/>
  <c r="AQ214" i="13"/>
  <c r="AP214" i="13"/>
  <c r="AO214" i="13"/>
  <c r="AN214" i="13"/>
  <c r="AM214" i="13"/>
  <c r="AL214" i="13"/>
  <c r="AK214" i="13"/>
  <c r="AJ214" i="13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AR213" i="13"/>
  <c r="AQ213" i="13"/>
  <c r="AP213" i="13"/>
  <c r="AO213" i="13"/>
  <c r="AN213" i="13"/>
  <c r="AM213" i="13"/>
  <c r="AL213" i="13"/>
  <c r="AK213" i="13"/>
  <c r="AJ213" i="13"/>
  <c r="AI213" i="13"/>
  <c r="AH213" i="13"/>
  <c r="AG213" i="13"/>
  <c r="AF213" i="13"/>
  <c r="AE213" i="13"/>
  <c r="AD213" i="13"/>
  <c r="AC213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AR212" i="13"/>
  <c r="AQ212" i="13"/>
  <c r="AP212" i="13"/>
  <c r="AO212" i="13"/>
  <c r="AN212" i="13"/>
  <c r="AM212" i="13"/>
  <c r="AL212" i="13"/>
  <c r="AK212" i="13"/>
  <c r="AJ212" i="13"/>
  <c r="AI212" i="13"/>
  <c r="AH212" i="13"/>
  <c r="AG212" i="13"/>
  <c r="AF212" i="13"/>
  <c r="AE212" i="13"/>
  <c r="AD212" i="13"/>
  <c r="AC212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AR211" i="13"/>
  <c r="AQ211" i="13"/>
  <c r="AP211" i="13"/>
  <c r="AO211" i="13"/>
  <c r="AN211" i="13"/>
  <c r="AM211" i="13"/>
  <c r="AL211" i="13"/>
  <c r="AK211" i="13"/>
  <c r="AJ211" i="13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AR210" i="13"/>
  <c r="AQ210" i="13"/>
  <c r="AP210" i="13"/>
  <c r="AO210" i="13"/>
  <c r="AN210" i="13"/>
  <c r="AM210" i="13"/>
  <c r="AL210" i="13"/>
  <c r="AK210" i="13"/>
  <c r="AJ210" i="13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AR209" i="13"/>
  <c r="AQ209" i="13"/>
  <c r="AP209" i="13"/>
  <c r="AO209" i="13"/>
  <c r="AN209" i="13"/>
  <c r="AM209" i="13"/>
  <c r="AL209" i="13"/>
  <c r="AK209" i="13"/>
  <c r="AJ209" i="13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AR208" i="13"/>
  <c r="AQ208" i="13"/>
  <c r="AP208" i="13"/>
  <c r="AO208" i="13"/>
  <c r="AN208" i="13"/>
  <c r="AM208" i="13"/>
  <c r="AL208" i="13"/>
  <c r="AK208" i="13"/>
  <c r="AJ208" i="13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AR207" i="13"/>
  <c r="AQ207" i="13"/>
  <c r="AP207" i="13"/>
  <c r="AO207" i="13"/>
  <c r="AN207" i="13"/>
  <c r="AM207" i="13"/>
  <c r="AL207" i="13"/>
  <c r="AK207" i="13"/>
  <c r="AJ207" i="13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AR206" i="13"/>
  <c r="AQ206" i="13"/>
  <c r="AP206" i="13"/>
  <c r="AO206" i="13"/>
  <c r="AN206" i="13"/>
  <c r="AM206" i="13"/>
  <c r="AL206" i="13"/>
  <c r="AK206" i="13"/>
  <c r="AJ206" i="13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AR204" i="13"/>
  <c r="AQ204" i="13"/>
  <c r="AP204" i="13"/>
  <c r="AO204" i="13"/>
  <c r="AN204" i="13"/>
  <c r="AM204" i="13"/>
  <c r="AL204" i="13"/>
  <c r="AK204" i="13"/>
  <c r="AJ204" i="13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AR203" i="13"/>
  <c r="AQ203" i="13"/>
  <c r="AP203" i="13"/>
  <c r="AO203" i="13"/>
  <c r="AN203" i="13"/>
  <c r="AM203" i="13"/>
  <c r="AL203" i="13"/>
  <c r="AK203" i="13"/>
  <c r="AJ203" i="13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AR202" i="13"/>
  <c r="AQ202" i="13"/>
  <c r="AP202" i="13"/>
  <c r="AO202" i="13"/>
  <c r="AN202" i="13"/>
  <c r="AM202" i="13"/>
  <c r="AL202" i="13"/>
  <c r="AK202" i="13"/>
  <c r="AJ202" i="13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AR201" i="13"/>
  <c r="AQ201" i="13"/>
  <c r="AP201" i="13"/>
  <c r="AO201" i="13"/>
  <c r="AN201" i="13"/>
  <c r="AM201" i="13"/>
  <c r="AL201" i="13"/>
  <c r="AK201" i="13"/>
  <c r="AJ201" i="13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AR200" i="13"/>
  <c r="AQ200" i="13"/>
  <c r="AP200" i="13"/>
  <c r="AO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AR199" i="13"/>
  <c r="AQ199" i="13"/>
  <c r="AP199" i="13"/>
  <c r="AO199" i="13"/>
  <c r="AN199" i="13"/>
  <c r="AM199" i="13"/>
  <c r="AL199" i="13"/>
  <c r="AK199" i="13"/>
  <c r="AJ199" i="13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AR198" i="13"/>
  <c r="AQ198" i="13"/>
  <c r="AP198" i="13"/>
  <c r="AO198" i="13"/>
  <c r="AN198" i="13"/>
  <c r="AM198" i="13"/>
  <c r="AL198" i="13"/>
  <c r="AK198" i="13"/>
  <c r="AJ198" i="13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AR197" i="13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AR196" i="13"/>
  <c r="AQ196" i="13"/>
  <c r="AP196" i="13"/>
  <c r="AO196" i="13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AR195" i="13"/>
  <c r="AN195" i="13"/>
  <c r="AJ195" i="13"/>
  <c r="AF195" i="13"/>
  <c r="AB195" i="13"/>
  <c r="X195" i="13"/>
  <c r="T195" i="13"/>
  <c r="P195" i="13"/>
  <c r="L195" i="13"/>
  <c r="H195" i="13"/>
  <c r="AR194" i="13"/>
  <c r="AQ194" i="13"/>
  <c r="AP194" i="13"/>
  <c r="AO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AR193" i="13"/>
  <c r="AQ193" i="13"/>
  <c r="AP193" i="13"/>
  <c r="AO193" i="13"/>
  <c r="AN193" i="13"/>
  <c r="AM193" i="13"/>
  <c r="AL193" i="13"/>
  <c r="AK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AR192" i="13"/>
  <c r="AQ192" i="13"/>
  <c r="AP192" i="13"/>
  <c r="AO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AR191" i="13"/>
  <c r="AQ191" i="13"/>
  <c r="AP191" i="13"/>
  <c r="AO191" i="13"/>
  <c r="AN191" i="13"/>
  <c r="AM191" i="13"/>
  <c r="AL191" i="13"/>
  <c r="AK191" i="13"/>
  <c r="AJ191" i="13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AQ189" i="13"/>
  <c r="AP189" i="13"/>
  <c r="AO189" i="13"/>
  <c r="AN189" i="13"/>
  <c r="AM189" i="13"/>
  <c r="AL189" i="13"/>
  <c r="AK189" i="13"/>
  <c r="AJ189" i="13"/>
  <c r="AI189" i="13"/>
  <c r="AH189" i="13"/>
  <c r="AG189" i="13"/>
  <c r="AF189" i="13"/>
  <c r="AE189" i="13"/>
  <c r="AD189" i="13"/>
  <c r="AC189" i="13"/>
  <c r="AB189" i="13"/>
  <c r="AA189" i="13"/>
  <c r="Z189" i="13"/>
  <c r="Y189" i="13"/>
  <c r="W189" i="13"/>
  <c r="V189" i="13"/>
  <c r="U189" i="13"/>
  <c r="T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AQ188" i="13"/>
  <c r="AP188" i="13"/>
  <c r="AO188" i="13"/>
  <c r="AN188" i="13"/>
  <c r="AM188" i="13"/>
  <c r="AL188" i="13"/>
  <c r="AK188" i="13"/>
  <c r="AJ188" i="13"/>
  <c r="AI188" i="13"/>
  <c r="AH188" i="13"/>
  <c r="AG188" i="13"/>
  <c r="AF188" i="13"/>
  <c r="AE188" i="13"/>
  <c r="AD188" i="13"/>
  <c r="AC188" i="13"/>
  <c r="AB188" i="13"/>
  <c r="AA188" i="13"/>
  <c r="Z188" i="13"/>
  <c r="Y188" i="13"/>
  <c r="W188" i="13"/>
  <c r="V188" i="13"/>
  <c r="U188" i="13"/>
  <c r="T188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AQ187" i="13"/>
  <c r="AP187" i="13"/>
  <c r="AO187" i="13"/>
  <c r="AN187" i="13"/>
  <c r="AM187" i="13"/>
  <c r="AL187" i="13"/>
  <c r="AK187" i="13"/>
  <c r="AJ187" i="13"/>
  <c r="AI187" i="13"/>
  <c r="AH187" i="13"/>
  <c r="AG187" i="13"/>
  <c r="AF187" i="13"/>
  <c r="AE187" i="13"/>
  <c r="AD187" i="13"/>
  <c r="AC187" i="13"/>
  <c r="AB187" i="13"/>
  <c r="AA187" i="13"/>
  <c r="Z187" i="13"/>
  <c r="Y187" i="13"/>
  <c r="W187" i="13"/>
  <c r="V187" i="13"/>
  <c r="U187" i="13"/>
  <c r="T187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AQ186" i="13"/>
  <c r="AP186" i="13"/>
  <c r="AO186" i="13"/>
  <c r="AN186" i="13"/>
  <c r="AM186" i="13"/>
  <c r="AL186" i="13"/>
  <c r="AK186" i="13"/>
  <c r="AJ186" i="13"/>
  <c r="AI186" i="13"/>
  <c r="AH186" i="13"/>
  <c r="AG186" i="13"/>
  <c r="AF186" i="13"/>
  <c r="AE186" i="13"/>
  <c r="AD186" i="13"/>
  <c r="AC186" i="13"/>
  <c r="AB186" i="13"/>
  <c r="AA186" i="13"/>
  <c r="Z186" i="13"/>
  <c r="Y186" i="13"/>
  <c r="W186" i="13"/>
  <c r="V186" i="13"/>
  <c r="U186" i="13"/>
  <c r="T186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AQ185" i="13"/>
  <c r="AP185" i="13"/>
  <c r="AO185" i="13"/>
  <c r="AN185" i="13"/>
  <c r="AM185" i="13"/>
  <c r="AL185" i="13"/>
  <c r="AK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W185" i="13"/>
  <c r="V185" i="13"/>
  <c r="U185" i="13"/>
  <c r="T185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AQ184" i="13"/>
  <c r="AP184" i="13"/>
  <c r="AO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W184" i="13"/>
  <c r="V184" i="13"/>
  <c r="U184" i="13"/>
  <c r="T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AR181" i="13"/>
  <c r="AQ181" i="13"/>
  <c r="AP181" i="13"/>
  <c r="AO181" i="13"/>
  <c r="AN181" i="13"/>
  <c r="AM181" i="13"/>
  <c r="AL181" i="13"/>
  <c r="AK181" i="13"/>
  <c r="AJ181" i="13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AQ180" i="13"/>
  <c r="AP180" i="13"/>
  <c r="AO180" i="13"/>
  <c r="AN180" i="13"/>
  <c r="AM180" i="13"/>
  <c r="AL180" i="13"/>
  <c r="AK180" i="13"/>
  <c r="AJ180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W180" i="13"/>
  <c r="V180" i="13"/>
  <c r="U180" i="13"/>
  <c r="T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AR179" i="13"/>
  <c r="AQ179" i="13"/>
  <c r="AP179" i="13"/>
  <c r="AO179" i="13"/>
  <c r="AN179" i="13"/>
  <c r="AM179" i="13"/>
  <c r="AL179" i="13"/>
  <c r="AK179" i="13"/>
  <c r="AJ179" i="13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AQ177" i="13"/>
  <c r="AP177" i="13"/>
  <c r="AO177" i="13"/>
  <c r="AN177" i="13"/>
  <c r="AM177" i="13"/>
  <c r="AL177" i="13"/>
  <c r="AK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W177" i="13"/>
  <c r="V177" i="13"/>
  <c r="U177" i="13"/>
  <c r="T177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AR176" i="13"/>
  <c r="AQ176" i="13"/>
  <c r="AP176" i="13"/>
  <c r="AO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AR175" i="13"/>
  <c r="AQ175" i="13"/>
  <c r="AP175" i="13"/>
  <c r="AO175" i="13"/>
  <c r="AN175" i="13"/>
  <c r="AM175" i="13"/>
  <c r="AL175" i="13"/>
  <c r="AK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AR174" i="13"/>
  <c r="AQ174" i="13"/>
  <c r="AP174" i="13"/>
  <c r="AO174" i="13"/>
  <c r="AN174" i="13"/>
  <c r="AM174" i="13"/>
  <c r="AL174" i="13"/>
  <c r="AK174" i="13"/>
  <c r="AJ174" i="13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3"/>
  <c r="AE173" i="13"/>
  <c r="AD173" i="13"/>
  <c r="AC173" i="13"/>
  <c r="AB173" i="13"/>
  <c r="AA173" i="13"/>
  <c r="Z173" i="13"/>
  <c r="Y173" i="13"/>
  <c r="W173" i="13"/>
  <c r="V173" i="13"/>
  <c r="U173" i="13"/>
  <c r="T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AP172" i="13"/>
  <c r="AO172" i="13"/>
  <c r="AN172" i="13"/>
  <c r="AL172" i="13"/>
  <c r="AK172" i="13"/>
  <c r="AJ172" i="13"/>
  <c r="AH172" i="13"/>
  <c r="AG172" i="13"/>
  <c r="AF172" i="13"/>
  <c r="AD172" i="13"/>
  <c r="AC172" i="13"/>
  <c r="AB172" i="13"/>
  <c r="Z172" i="13"/>
  <c r="Y172" i="13"/>
  <c r="V172" i="13"/>
  <c r="U172" i="13"/>
  <c r="T172" i="13"/>
  <c r="R172" i="13"/>
  <c r="Q172" i="13"/>
  <c r="P172" i="13"/>
  <c r="N172" i="13"/>
  <c r="M172" i="13"/>
  <c r="L172" i="13"/>
  <c r="J172" i="13"/>
  <c r="I172" i="13"/>
  <c r="H172" i="13"/>
  <c r="F172" i="13"/>
  <c r="E172" i="13"/>
  <c r="D172" i="13"/>
  <c r="AR170" i="13"/>
  <c r="AQ170" i="13"/>
  <c r="AP170" i="13"/>
  <c r="AO170" i="13"/>
  <c r="AN170" i="13"/>
  <c r="AM170" i="13"/>
  <c r="AL170" i="13"/>
  <c r="AK170" i="13"/>
  <c r="AJ170" i="13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AR169" i="13"/>
  <c r="AQ169" i="13"/>
  <c r="AP169" i="13"/>
  <c r="AO169" i="13"/>
  <c r="AN169" i="13"/>
  <c r="AM169" i="13"/>
  <c r="AL169" i="13"/>
  <c r="AK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AR165" i="13"/>
  <c r="AN51" i="15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AH51" i="15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AB51" i="15"/>
  <c r="AR164" i="13"/>
  <c r="AN50" i="15"/>
  <c r="AQ164" i="13"/>
  <c r="AP164" i="13"/>
  <c r="AO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AH50" i="15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AB50" i="15"/>
  <c r="AR163" i="13"/>
  <c r="AN49" i="15"/>
  <c r="AQ163" i="13"/>
  <c r="AP163" i="13"/>
  <c r="AN163" i="13"/>
  <c r="AM163" i="13"/>
  <c r="AL163" i="13"/>
  <c r="AJ163" i="13"/>
  <c r="AI163" i="13"/>
  <c r="AH163" i="13"/>
  <c r="AF163" i="13"/>
  <c r="AE163" i="13"/>
  <c r="AD163" i="13"/>
  <c r="AB163" i="13"/>
  <c r="AA163" i="13"/>
  <c r="Z163" i="13"/>
  <c r="X163" i="13"/>
  <c r="AH49" i="15"/>
  <c r="W163" i="13"/>
  <c r="V163" i="13"/>
  <c r="T163" i="13"/>
  <c r="S163" i="13"/>
  <c r="R163" i="13"/>
  <c r="P163" i="13"/>
  <c r="O163" i="13"/>
  <c r="N163" i="13"/>
  <c r="L163" i="13"/>
  <c r="K163" i="13"/>
  <c r="J163" i="13"/>
  <c r="H163" i="13"/>
  <c r="G163" i="13"/>
  <c r="F163" i="13"/>
  <c r="D163" i="13"/>
  <c r="AB49" i="15"/>
  <c r="AQ162" i="13"/>
  <c r="AO162" i="13"/>
  <c r="AN162" i="13"/>
  <c r="AM162" i="13"/>
  <c r="AK162" i="13"/>
  <c r="AJ162" i="13"/>
  <c r="AI162" i="13"/>
  <c r="AG162" i="13"/>
  <c r="AF162" i="13"/>
  <c r="AE162" i="13"/>
  <c r="AC162" i="13"/>
  <c r="AB162" i="13"/>
  <c r="AA162" i="13"/>
  <c r="Y162" i="13"/>
  <c r="W162" i="13"/>
  <c r="U162" i="13"/>
  <c r="T162" i="13"/>
  <c r="S162" i="13"/>
  <c r="Q162" i="13"/>
  <c r="P162" i="13"/>
  <c r="O162" i="13"/>
  <c r="M162" i="13"/>
  <c r="L162" i="13"/>
  <c r="K162" i="13"/>
  <c r="I162" i="13"/>
  <c r="H162" i="13"/>
  <c r="G162" i="13"/>
  <c r="E162" i="13"/>
  <c r="AP161" i="13"/>
  <c r="AO161" i="13"/>
  <c r="AN161" i="13"/>
  <c r="AL161" i="13"/>
  <c r="AK161" i="13"/>
  <c r="AJ161" i="13"/>
  <c r="AH161" i="13"/>
  <c r="AG161" i="13"/>
  <c r="AF161" i="13"/>
  <c r="AD161" i="13"/>
  <c r="AC161" i="13"/>
  <c r="AB161" i="13"/>
  <c r="Z161" i="13"/>
  <c r="Y161" i="13"/>
  <c r="V161" i="13"/>
  <c r="U161" i="13"/>
  <c r="T161" i="13"/>
  <c r="R161" i="13"/>
  <c r="Q161" i="13"/>
  <c r="P161" i="13"/>
  <c r="N161" i="13"/>
  <c r="M161" i="13"/>
  <c r="L161" i="13"/>
  <c r="J161" i="13"/>
  <c r="I161" i="13"/>
  <c r="H161" i="13"/>
  <c r="F161" i="13"/>
  <c r="E161" i="13"/>
  <c r="AR159" i="13"/>
  <c r="AQ159" i="13"/>
  <c r="CI99" i="15"/>
  <c r="AP159" i="13"/>
  <c r="CH99" i="15"/>
  <c r="AO159" i="13"/>
  <c r="CG99" i="15"/>
  <c r="AN159" i="13"/>
  <c r="CF99" i="15"/>
  <c r="AM159" i="13"/>
  <c r="CE99" i="15"/>
  <c r="AL159" i="13"/>
  <c r="CD99" i="15"/>
  <c r="AK159" i="13"/>
  <c r="CC99" i="15"/>
  <c r="AJ159" i="13"/>
  <c r="CB99" i="15"/>
  <c r="AI159" i="13"/>
  <c r="CA99" i="15"/>
  <c r="AH159" i="13"/>
  <c r="BZ99" i="15"/>
  <c r="AG159" i="13"/>
  <c r="BY99" i="15"/>
  <c r="AF159" i="13"/>
  <c r="BX99" i="15"/>
  <c r="AE159" i="13"/>
  <c r="BW99" i="15"/>
  <c r="AD159" i="13"/>
  <c r="BV99" i="15"/>
  <c r="AC159" i="13"/>
  <c r="BU99" i="15"/>
  <c r="AB159" i="13"/>
  <c r="BT99" i="15"/>
  <c r="AA159" i="13"/>
  <c r="BS99" i="15"/>
  <c r="Z159" i="13"/>
  <c r="BR99" i="15"/>
  <c r="Y159" i="13"/>
  <c r="BQ99" i="15"/>
  <c r="X159" i="13"/>
  <c r="W159" i="13"/>
  <c r="BO99" i="15"/>
  <c r="V159" i="13"/>
  <c r="BN99" i="15"/>
  <c r="U159" i="13"/>
  <c r="BM99" i="15"/>
  <c r="T159" i="13"/>
  <c r="BL99" i="15"/>
  <c r="S159" i="13"/>
  <c r="BK99" i="15"/>
  <c r="R159" i="13"/>
  <c r="BJ99" i="15"/>
  <c r="Q159" i="13"/>
  <c r="BI99" i="15"/>
  <c r="P159" i="13"/>
  <c r="BH99" i="15"/>
  <c r="O159" i="13"/>
  <c r="BG99" i="15"/>
  <c r="N159" i="13"/>
  <c r="BF99" i="15"/>
  <c r="M159" i="13"/>
  <c r="BE99" i="15"/>
  <c r="L159" i="13"/>
  <c r="BD99" i="15"/>
  <c r="K159" i="13"/>
  <c r="BC99" i="15"/>
  <c r="J159" i="13"/>
  <c r="BB99" i="15"/>
  <c r="I159" i="13"/>
  <c r="BA99" i="15"/>
  <c r="H159" i="13"/>
  <c r="AZ99" i="15"/>
  <c r="G159" i="13"/>
  <c r="AY99" i="15"/>
  <c r="F159" i="13"/>
  <c r="AX99" i="15"/>
  <c r="E159" i="13"/>
  <c r="AW99" i="15"/>
  <c r="D159" i="13"/>
  <c r="AR158" i="13"/>
  <c r="AQ158" i="13"/>
  <c r="CI87" i="15"/>
  <c r="AP158" i="13"/>
  <c r="CH87" i="15"/>
  <c r="AO158" i="13"/>
  <c r="CG87" i="15"/>
  <c r="AN158" i="13"/>
  <c r="CF87" i="15"/>
  <c r="AM158" i="13"/>
  <c r="CE87" i="15"/>
  <c r="AL158" i="13"/>
  <c r="CD87" i="15"/>
  <c r="AK158" i="13"/>
  <c r="CC87" i="15"/>
  <c r="AJ158" i="13"/>
  <c r="CB87" i="15"/>
  <c r="AI158" i="13"/>
  <c r="CA87" i="15"/>
  <c r="AH158" i="13"/>
  <c r="BZ87" i="15"/>
  <c r="AG158" i="13"/>
  <c r="BY87" i="15"/>
  <c r="AF158" i="13"/>
  <c r="BX87" i="15"/>
  <c r="AE158" i="13"/>
  <c r="BW87" i="15"/>
  <c r="AD158" i="13"/>
  <c r="BV87" i="15"/>
  <c r="AC158" i="13"/>
  <c r="BU87" i="15"/>
  <c r="AB158" i="13"/>
  <c r="BT87" i="15"/>
  <c r="AA158" i="13"/>
  <c r="BS87" i="15"/>
  <c r="Z158" i="13"/>
  <c r="BR87" i="15"/>
  <c r="Y158" i="13"/>
  <c r="BQ87" i="15"/>
  <c r="X158" i="13"/>
  <c r="W158" i="13"/>
  <c r="BO87" i="15"/>
  <c r="V158" i="13"/>
  <c r="BN87" i="15"/>
  <c r="U158" i="13"/>
  <c r="BM87" i="15"/>
  <c r="T158" i="13"/>
  <c r="BL87" i="15"/>
  <c r="S158" i="13"/>
  <c r="BK87" i="15"/>
  <c r="R158" i="13"/>
  <c r="BJ87" i="15"/>
  <c r="Q158" i="13"/>
  <c r="BI87" i="15"/>
  <c r="P158" i="13"/>
  <c r="BH87" i="15"/>
  <c r="O158" i="13"/>
  <c r="BG87" i="15"/>
  <c r="N158" i="13"/>
  <c r="BF87" i="15"/>
  <c r="M158" i="13"/>
  <c r="BE87" i="15"/>
  <c r="L158" i="13"/>
  <c r="BD87" i="15"/>
  <c r="K158" i="13"/>
  <c r="BC87" i="15"/>
  <c r="J158" i="13"/>
  <c r="BB87" i="15"/>
  <c r="I158" i="13"/>
  <c r="BA87" i="15"/>
  <c r="H158" i="13"/>
  <c r="AZ87" i="15"/>
  <c r="G158" i="13"/>
  <c r="AY87" i="15"/>
  <c r="F158" i="13"/>
  <c r="AX87" i="15"/>
  <c r="E158" i="13"/>
  <c r="AW87" i="15"/>
  <c r="D158" i="13"/>
  <c r="AR157" i="13"/>
  <c r="AQ157" i="13"/>
  <c r="CI93" i="15"/>
  <c r="AP157" i="13"/>
  <c r="CH93" i="15"/>
  <c r="AO157" i="13"/>
  <c r="CG93" i="15"/>
  <c r="AN157" i="13"/>
  <c r="CF93" i="15"/>
  <c r="AM157" i="13"/>
  <c r="CE93" i="15"/>
  <c r="AL157" i="13"/>
  <c r="CD93" i="15"/>
  <c r="AK157" i="13"/>
  <c r="CC93" i="15"/>
  <c r="AJ157" i="13"/>
  <c r="CB93" i="15"/>
  <c r="AI157" i="13"/>
  <c r="CA93" i="15"/>
  <c r="AH157" i="13"/>
  <c r="BZ93" i="15"/>
  <c r="AG157" i="13"/>
  <c r="BY93" i="15"/>
  <c r="AF157" i="13"/>
  <c r="BX93" i="15"/>
  <c r="AE157" i="13"/>
  <c r="BW93" i="15"/>
  <c r="AD157" i="13"/>
  <c r="BV93" i="15"/>
  <c r="AC157" i="13"/>
  <c r="BU93" i="15"/>
  <c r="AB157" i="13"/>
  <c r="BT93" i="15"/>
  <c r="AA157" i="13"/>
  <c r="BS93" i="15"/>
  <c r="Z157" i="13"/>
  <c r="BR93" i="15"/>
  <c r="Y157" i="13"/>
  <c r="BQ93" i="15"/>
  <c r="X157" i="13"/>
  <c r="W157" i="13"/>
  <c r="BO93" i="15"/>
  <c r="V157" i="13"/>
  <c r="BN93" i="15"/>
  <c r="U157" i="13"/>
  <c r="BM93" i="15"/>
  <c r="T157" i="13"/>
  <c r="BL93" i="15"/>
  <c r="S157" i="13"/>
  <c r="BK93" i="15"/>
  <c r="R157" i="13"/>
  <c r="BJ93" i="15"/>
  <c r="Q157" i="13"/>
  <c r="BI93" i="15"/>
  <c r="P157" i="13"/>
  <c r="BH93" i="15"/>
  <c r="O157" i="13"/>
  <c r="BG93" i="15"/>
  <c r="N157" i="13"/>
  <c r="BF93" i="15"/>
  <c r="M157" i="13"/>
  <c r="BE93" i="15"/>
  <c r="L157" i="13"/>
  <c r="BD93" i="15"/>
  <c r="K157" i="13"/>
  <c r="BC93" i="15"/>
  <c r="J157" i="13"/>
  <c r="BB93" i="15"/>
  <c r="I157" i="13"/>
  <c r="BA93" i="15"/>
  <c r="H157" i="13"/>
  <c r="AZ93" i="15"/>
  <c r="G157" i="13"/>
  <c r="AY93" i="15"/>
  <c r="F157" i="13"/>
  <c r="AX93" i="15"/>
  <c r="E157" i="13"/>
  <c r="AW93" i="15"/>
  <c r="D157" i="13"/>
  <c r="AR156" i="13"/>
  <c r="AQ156" i="13"/>
  <c r="AP156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AR155" i="13"/>
  <c r="R11" i="15"/>
  <c r="AQ155" i="13"/>
  <c r="AP155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W155" i="13"/>
  <c r="V155" i="13"/>
  <c r="U155" i="13"/>
  <c r="T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F11" i="15"/>
  <c r="AR153" i="13"/>
  <c r="R9" i="15"/>
  <c r="AQ153" i="13"/>
  <c r="AP153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W153" i="13"/>
  <c r="V153" i="13"/>
  <c r="U153" i="13"/>
  <c r="T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F9" i="15"/>
  <c r="AQ152" i="13"/>
  <c r="AP152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W152" i="13"/>
  <c r="V152" i="13"/>
  <c r="U152" i="13"/>
  <c r="T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F8" i="15"/>
  <c r="AR151" i="13"/>
  <c r="R7" i="15"/>
  <c r="R16" i="15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X151" i="13"/>
  <c r="L16" i="15"/>
  <c r="W151" i="13"/>
  <c r="V151" i="13"/>
  <c r="U151" i="13"/>
  <c r="T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F7" i="15"/>
  <c r="F16" i="15"/>
  <c r="AR150" i="13"/>
  <c r="R6" i="15"/>
  <c r="AQ150" i="13"/>
  <c r="AP150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W150" i="13"/>
  <c r="V150" i="13"/>
  <c r="U150" i="13"/>
  <c r="T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F6" i="15"/>
  <c r="AQ149" i="13"/>
  <c r="AP149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W149" i="13"/>
  <c r="V149" i="13"/>
  <c r="U149" i="13"/>
  <c r="T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F5" i="15"/>
  <c r="AQ148" i="13"/>
  <c r="AP148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W148" i="13"/>
  <c r="V148" i="13"/>
  <c r="U148" i="13"/>
  <c r="T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F4" i="15"/>
  <c r="AR147" i="13"/>
  <c r="R3" i="15"/>
  <c r="AQ147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W147" i="13"/>
  <c r="V147" i="13"/>
  <c r="U147" i="13"/>
  <c r="T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F3" i="15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AP8" i="19"/>
  <c r="AD6" i="19"/>
  <c r="AJ9" i="19"/>
  <c r="AD5" i="19"/>
  <c r="AB16" i="15"/>
  <c r="AH16" i="15"/>
  <c r="AJ13" i="15"/>
  <c r="AJ4" i="19"/>
  <c r="AP11" i="19"/>
  <c r="AJ11" i="19"/>
  <c r="AD11" i="19"/>
  <c r="AP10" i="19"/>
  <c r="AJ6" i="19"/>
  <c r="AD9" i="19"/>
  <c r="AD8" i="19"/>
  <c r="AJ10" i="19"/>
  <c r="AP5" i="19"/>
  <c r="AP3" i="19"/>
  <c r="AD13" i="15"/>
  <c r="AD4" i="19"/>
  <c r="AD10" i="19"/>
  <c r="AP9" i="19"/>
  <c r="AJ5" i="19"/>
  <c r="AJ3" i="19"/>
  <c r="AP13" i="15"/>
  <c r="AP4" i="19"/>
  <c r="AP6" i="19"/>
  <c r="F13" i="15"/>
  <c r="M154" i="13"/>
  <c r="M97" i="10"/>
  <c r="AC154" i="13"/>
  <c r="AC97" i="10"/>
  <c r="AK154" i="13"/>
  <c r="AK97" i="10"/>
  <c r="CJ99" i="15"/>
  <c r="AN87" i="15"/>
  <c r="G190" i="13"/>
  <c r="G98" i="10"/>
  <c r="S98" i="10"/>
  <c r="AE190" i="13"/>
  <c r="AE98" i="10"/>
  <c r="J205" i="13"/>
  <c r="J99" i="10"/>
  <c r="R205" i="13"/>
  <c r="R99" i="10"/>
  <c r="V205" i="13"/>
  <c r="V99" i="10"/>
  <c r="AD205" i="13"/>
  <c r="AD99" i="10"/>
  <c r="AL205" i="13"/>
  <c r="AL99" i="10"/>
  <c r="F154" i="13"/>
  <c r="F97" i="10"/>
  <c r="J154" i="13"/>
  <c r="J97" i="10"/>
  <c r="N154" i="13"/>
  <c r="N97" i="10"/>
  <c r="R154" i="13"/>
  <c r="R97" i="10"/>
  <c r="V154" i="13"/>
  <c r="V97" i="10"/>
  <c r="Z154" i="13"/>
  <c r="Z97" i="10"/>
  <c r="AD154" i="13"/>
  <c r="AD97" i="10"/>
  <c r="AH154" i="13"/>
  <c r="AH97" i="10"/>
  <c r="AL154" i="13"/>
  <c r="AL97" i="10"/>
  <c r="AP154" i="13"/>
  <c r="AP97" i="10"/>
  <c r="T160" i="13"/>
  <c r="F113" i="15"/>
  <c r="F116" i="15"/>
  <c r="R116" i="15"/>
  <c r="D98" i="10"/>
  <c r="H190" i="13"/>
  <c r="H98" i="10"/>
  <c r="L190" i="13"/>
  <c r="L98" i="10"/>
  <c r="P190" i="13"/>
  <c r="P98" i="10"/>
  <c r="T190" i="13"/>
  <c r="T98" i="10"/>
  <c r="X98" i="10"/>
  <c r="AB190" i="13"/>
  <c r="AB98" i="10"/>
  <c r="AF190" i="13"/>
  <c r="AF98" i="10"/>
  <c r="AJ190" i="13"/>
  <c r="AJ98" i="10"/>
  <c r="AN190" i="13"/>
  <c r="AN98" i="10"/>
  <c r="AR98" i="10"/>
  <c r="G205" i="13"/>
  <c r="G99" i="10"/>
  <c r="K205" i="13"/>
  <c r="K99" i="10"/>
  <c r="O205" i="13"/>
  <c r="O99" i="10"/>
  <c r="S205" i="13"/>
  <c r="S99" i="10"/>
  <c r="W205" i="13"/>
  <c r="W99" i="10"/>
  <c r="AA205" i="13"/>
  <c r="AA99" i="10"/>
  <c r="AE205" i="13"/>
  <c r="AE99" i="10"/>
  <c r="AI205" i="13"/>
  <c r="AI99" i="10"/>
  <c r="AM205" i="13"/>
  <c r="AM99" i="10"/>
  <c r="AQ205" i="13"/>
  <c r="AQ99" i="10"/>
  <c r="E154" i="13"/>
  <c r="E97" i="10"/>
  <c r="Q154" i="13"/>
  <c r="Q97" i="10"/>
  <c r="Y154" i="13"/>
  <c r="Y97" i="10"/>
  <c r="AG154" i="13"/>
  <c r="AG97" i="10"/>
  <c r="AO154" i="13"/>
  <c r="AO97" i="10"/>
  <c r="BP99" i="15"/>
  <c r="AH87" i="15"/>
  <c r="K190" i="13"/>
  <c r="K98" i="10"/>
  <c r="AA190" i="13"/>
  <c r="AA98" i="10"/>
  <c r="AM190" i="13"/>
  <c r="AM98" i="10"/>
  <c r="G154" i="13"/>
  <c r="G97" i="10"/>
  <c r="K154" i="13"/>
  <c r="K97" i="10"/>
  <c r="O154" i="13"/>
  <c r="O97" i="10"/>
  <c r="S97" i="10"/>
  <c r="W154" i="13"/>
  <c r="W97" i="10"/>
  <c r="AA154" i="13"/>
  <c r="AA97" i="10"/>
  <c r="AE154" i="13"/>
  <c r="AE97" i="10"/>
  <c r="AI154" i="13"/>
  <c r="AI97" i="10"/>
  <c r="AM154" i="13"/>
  <c r="AM97" i="10"/>
  <c r="AQ154" i="13"/>
  <c r="AQ97" i="10"/>
  <c r="AV93" i="15"/>
  <c r="BP93" i="15"/>
  <c r="CJ93" i="15"/>
  <c r="F114" i="15"/>
  <c r="F117" i="15"/>
  <c r="E190" i="13"/>
  <c r="E98" i="10"/>
  <c r="I190" i="13"/>
  <c r="I98" i="10"/>
  <c r="M190" i="13"/>
  <c r="M98" i="10"/>
  <c r="Q190" i="13"/>
  <c r="Q98" i="10"/>
  <c r="U190" i="13"/>
  <c r="U98" i="10"/>
  <c r="Y190" i="13"/>
  <c r="Y98" i="10"/>
  <c r="AC190" i="13"/>
  <c r="AC98" i="10"/>
  <c r="AG190" i="13"/>
  <c r="AG98" i="10"/>
  <c r="AK190" i="13"/>
  <c r="AK98" i="10"/>
  <c r="AO190" i="13"/>
  <c r="AO98" i="10"/>
  <c r="D195" i="13"/>
  <c r="D205" i="13"/>
  <c r="H205" i="13"/>
  <c r="H99" i="10"/>
  <c r="L205" i="13"/>
  <c r="L99" i="10"/>
  <c r="P205" i="13"/>
  <c r="P99" i="10"/>
  <c r="T205" i="13"/>
  <c r="T99" i="10"/>
  <c r="X205" i="13"/>
  <c r="X99" i="10"/>
  <c r="AB205" i="13"/>
  <c r="AB99" i="10"/>
  <c r="AF205" i="13"/>
  <c r="AF99" i="10"/>
  <c r="AJ205" i="13"/>
  <c r="AJ99" i="10"/>
  <c r="AN205" i="13"/>
  <c r="AN99" i="10"/>
  <c r="AR205" i="13"/>
  <c r="AR99" i="10"/>
  <c r="I154" i="13"/>
  <c r="I97" i="10"/>
  <c r="U154" i="13"/>
  <c r="U97" i="10"/>
  <c r="AV99" i="15"/>
  <c r="AB87" i="15"/>
  <c r="O190" i="13"/>
  <c r="O98" i="10"/>
  <c r="W190" i="13"/>
  <c r="W98" i="10"/>
  <c r="AI190" i="13"/>
  <c r="AI98" i="10"/>
  <c r="AQ190" i="13"/>
  <c r="AQ98" i="10"/>
  <c r="F205" i="13"/>
  <c r="F99" i="10"/>
  <c r="N205" i="13"/>
  <c r="N99" i="10"/>
  <c r="Z205" i="13"/>
  <c r="Z99" i="10"/>
  <c r="AH205" i="13"/>
  <c r="AH99" i="10"/>
  <c r="AP205" i="13"/>
  <c r="AP99" i="10"/>
  <c r="D154" i="13"/>
  <c r="F10" i="15"/>
  <c r="F19" i="15"/>
  <c r="D97" i="10"/>
  <c r="H154" i="13"/>
  <c r="H97" i="10"/>
  <c r="L154" i="13"/>
  <c r="L97" i="10"/>
  <c r="P154" i="13"/>
  <c r="P97" i="10"/>
  <c r="T154" i="13"/>
  <c r="T97" i="10"/>
  <c r="X97" i="10"/>
  <c r="AB154" i="13"/>
  <c r="AB97" i="10"/>
  <c r="AF154" i="13"/>
  <c r="AF97" i="10"/>
  <c r="AJ154" i="13"/>
  <c r="AJ97" i="10"/>
  <c r="AN154" i="13"/>
  <c r="AN97" i="10"/>
  <c r="AR154" i="13"/>
  <c r="R10" i="15"/>
  <c r="R19" i="15"/>
  <c r="AR97" i="10"/>
  <c r="AB86" i="15"/>
  <c r="AV87" i="15"/>
  <c r="BP87" i="15"/>
  <c r="AH86" i="15"/>
  <c r="AN86" i="15"/>
  <c r="CJ87" i="15"/>
  <c r="F115" i="15"/>
  <c r="F45" i="19"/>
  <c r="R115" i="15"/>
  <c r="F190" i="13"/>
  <c r="F98" i="10"/>
  <c r="J190" i="13"/>
  <c r="J98" i="10"/>
  <c r="N190" i="13"/>
  <c r="N98" i="10"/>
  <c r="R190" i="13"/>
  <c r="R98" i="10"/>
  <c r="V190" i="13"/>
  <c r="V98" i="10"/>
  <c r="Z190" i="13"/>
  <c r="Z98" i="10"/>
  <c r="AD190" i="13"/>
  <c r="AD98" i="10"/>
  <c r="AH190" i="13"/>
  <c r="AH98" i="10"/>
  <c r="AL190" i="13"/>
  <c r="AL98" i="10"/>
  <c r="AP190" i="13"/>
  <c r="AP98" i="10"/>
  <c r="E205" i="13"/>
  <c r="E99" i="10"/>
  <c r="I205" i="13"/>
  <c r="I99" i="10"/>
  <c r="M205" i="13"/>
  <c r="M99" i="10"/>
  <c r="Q205" i="13"/>
  <c r="Q99" i="10"/>
  <c r="U205" i="13"/>
  <c r="U99" i="10"/>
  <c r="Y205" i="13"/>
  <c r="Y99" i="10"/>
  <c r="AC205" i="13"/>
  <c r="AC99" i="10"/>
  <c r="AG205" i="13"/>
  <c r="AG99" i="10"/>
  <c r="AK205" i="13"/>
  <c r="AK99" i="10"/>
  <c r="AO205" i="13"/>
  <c r="AO99" i="10"/>
  <c r="D160" i="13"/>
  <c r="AJ160" i="13"/>
  <c r="H178" i="13"/>
  <c r="P178" i="13"/>
  <c r="P171" i="13"/>
  <c r="AN178" i="13"/>
  <c r="AN171" i="13"/>
  <c r="D183" i="13"/>
  <c r="P183" i="13"/>
  <c r="P182" i="13"/>
  <c r="X183" i="13"/>
  <c r="AN183" i="13"/>
  <c r="AN182" i="13"/>
  <c r="H160" i="13"/>
  <c r="X160" i="13"/>
  <c r="AN160" i="13"/>
  <c r="E183" i="13"/>
  <c r="E182" i="13"/>
  <c r="I183" i="13"/>
  <c r="I182" i="13"/>
  <c r="M183" i="13"/>
  <c r="M182" i="13"/>
  <c r="Q183" i="13"/>
  <c r="Q182" i="13"/>
  <c r="U183" i="13"/>
  <c r="U182" i="13"/>
  <c r="Y183" i="13"/>
  <c r="Y182" i="13"/>
  <c r="AC183" i="13"/>
  <c r="AC182" i="13"/>
  <c r="AG183" i="13"/>
  <c r="AG182" i="13"/>
  <c r="AK183" i="13"/>
  <c r="AK182" i="13"/>
  <c r="AO183" i="13"/>
  <c r="AO182" i="13"/>
  <c r="H171" i="13"/>
  <c r="AF178" i="13"/>
  <c r="AF171" i="13"/>
  <c r="H183" i="13"/>
  <c r="H182" i="13"/>
  <c r="T183" i="13"/>
  <c r="T182" i="13"/>
  <c r="AF183" i="13"/>
  <c r="AF182" i="13"/>
  <c r="AR183" i="13"/>
  <c r="AB160" i="13"/>
  <c r="G160" i="13"/>
  <c r="G161" i="13"/>
  <c r="O160" i="13"/>
  <c r="O161" i="13"/>
  <c r="W160" i="13"/>
  <c r="W161" i="13"/>
  <c r="AE160" i="13"/>
  <c r="AE161" i="13"/>
  <c r="AM160" i="13"/>
  <c r="AM161" i="13"/>
  <c r="F160" i="13"/>
  <c r="F162" i="13"/>
  <c r="N160" i="13"/>
  <c r="N162" i="13"/>
  <c r="V160" i="13"/>
  <c r="V162" i="13"/>
  <c r="AD160" i="13"/>
  <c r="AD162" i="13"/>
  <c r="AL160" i="13"/>
  <c r="AL162" i="13"/>
  <c r="E160" i="13"/>
  <c r="E163" i="13"/>
  <c r="M160" i="13"/>
  <c r="M163" i="13"/>
  <c r="Y160" i="13"/>
  <c r="Y163" i="13"/>
  <c r="AG160" i="13"/>
  <c r="AG163" i="13"/>
  <c r="G172" i="13"/>
  <c r="K172" i="13"/>
  <c r="O172" i="13"/>
  <c r="W172" i="13"/>
  <c r="AA172" i="13"/>
  <c r="AE172" i="13"/>
  <c r="AI172" i="13"/>
  <c r="AM172" i="13"/>
  <c r="AQ172" i="13"/>
  <c r="F183" i="13"/>
  <c r="F182" i="13"/>
  <c r="J183" i="13"/>
  <c r="J182" i="13"/>
  <c r="N183" i="13"/>
  <c r="N182" i="13"/>
  <c r="R183" i="13"/>
  <c r="R182" i="13"/>
  <c r="V183" i="13"/>
  <c r="V182" i="13"/>
  <c r="Z183" i="13"/>
  <c r="Z182" i="13"/>
  <c r="AD183" i="13"/>
  <c r="AD182" i="13"/>
  <c r="AH183" i="13"/>
  <c r="AH182" i="13"/>
  <c r="AL183" i="13"/>
  <c r="AL182" i="13"/>
  <c r="AP183" i="13"/>
  <c r="AP182" i="13"/>
  <c r="G195" i="13"/>
  <c r="K195" i="13"/>
  <c r="O195" i="13"/>
  <c r="S195" i="13"/>
  <c r="W195" i="13"/>
  <c r="AA195" i="13"/>
  <c r="AE195" i="13"/>
  <c r="AI195" i="13"/>
  <c r="AM195" i="13"/>
  <c r="AQ195" i="13"/>
  <c r="X178" i="13"/>
  <c r="X171" i="13"/>
  <c r="L183" i="13"/>
  <c r="L182" i="13"/>
  <c r="AB183" i="13"/>
  <c r="AB182" i="13"/>
  <c r="AJ183" i="13"/>
  <c r="AJ182" i="13"/>
  <c r="L160" i="13"/>
  <c r="AR160" i="13"/>
  <c r="K160" i="13"/>
  <c r="K161" i="13"/>
  <c r="S160" i="13"/>
  <c r="S161" i="13"/>
  <c r="AA160" i="13"/>
  <c r="AA161" i="13"/>
  <c r="AI160" i="13"/>
  <c r="AI161" i="13"/>
  <c r="AQ160" i="13"/>
  <c r="AQ161" i="13"/>
  <c r="J160" i="13"/>
  <c r="J162" i="13"/>
  <c r="R160" i="13"/>
  <c r="R162" i="13"/>
  <c r="Z160" i="13"/>
  <c r="Z162" i="13"/>
  <c r="AH160" i="13"/>
  <c r="AH162" i="13"/>
  <c r="AP160" i="13"/>
  <c r="AP162" i="13"/>
  <c r="I160" i="13"/>
  <c r="I163" i="13"/>
  <c r="Q160" i="13"/>
  <c r="Q163" i="13"/>
  <c r="U160" i="13"/>
  <c r="U163" i="13"/>
  <c r="AC160" i="13"/>
  <c r="AC163" i="13"/>
  <c r="AK160" i="13"/>
  <c r="AK163" i="13"/>
  <c r="AO160" i="13"/>
  <c r="AO163" i="13"/>
  <c r="P160" i="13"/>
  <c r="AF160" i="13"/>
  <c r="G183" i="13"/>
  <c r="G182" i="13"/>
  <c r="K183" i="13"/>
  <c r="K182" i="13"/>
  <c r="O183" i="13"/>
  <c r="O182" i="13"/>
  <c r="S183" i="13"/>
  <c r="W183" i="13"/>
  <c r="W182" i="13"/>
  <c r="AA183" i="13"/>
  <c r="AA182" i="13"/>
  <c r="AE183" i="13"/>
  <c r="AE182" i="13"/>
  <c r="AI183" i="13"/>
  <c r="AI182" i="13"/>
  <c r="AM183" i="13"/>
  <c r="AM182" i="13"/>
  <c r="AQ183" i="13"/>
  <c r="AQ182" i="13"/>
  <c r="E195" i="13"/>
  <c r="I195" i="13"/>
  <c r="M195" i="13"/>
  <c r="Q195" i="13"/>
  <c r="U195" i="13"/>
  <c r="Y195" i="13"/>
  <c r="AC195" i="13"/>
  <c r="AG195" i="13"/>
  <c r="AK195" i="13"/>
  <c r="AO195" i="13"/>
  <c r="F195" i="13"/>
  <c r="J195" i="13"/>
  <c r="N195" i="13"/>
  <c r="R195" i="13"/>
  <c r="V195" i="13"/>
  <c r="Z195" i="13"/>
  <c r="AD195" i="13"/>
  <c r="AH195" i="13"/>
  <c r="AL195" i="13"/>
  <c r="AP195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AQ135" i="13"/>
  <c r="AP135" i="13"/>
  <c r="AO135" i="13"/>
  <c r="AM135" i="13"/>
  <c r="AL135" i="13"/>
  <c r="AK135" i="13"/>
  <c r="AI135" i="13"/>
  <c r="AH135" i="13"/>
  <c r="AG135" i="13"/>
  <c r="AE135" i="13"/>
  <c r="AD135" i="13"/>
  <c r="AC135" i="13"/>
  <c r="AA135" i="13"/>
  <c r="Z135" i="13"/>
  <c r="Y135" i="13"/>
  <c r="W135" i="13"/>
  <c r="V135" i="13"/>
  <c r="U135" i="13"/>
  <c r="S135" i="13"/>
  <c r="R135" i="13"/>
  <c r="Q135" i="13"/>
  <c r="O135" i="13"/>
  <c r="N135" i="13"/>
  <c r="M135" i="13"/>
  <c r="K135" i="13"/>
  <c r="J135" i="13"/>
  <c r="I135" i="13"/>
  <c r="G135" i="13"/>
  <c r="F135" i="13"/>
  <c r="E135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AR125" i="13"/>
  <c r="AP125" i="13"/>
  <c r="AO125" i="13"/>
  <c r="AN125" i="13"/>
  <c r="AK125" i="13"/>
  <c r="AJ125" i="13"/>
  <c r="AH125" i="13"/>
  <c r="AG125" i="13"/>
  <c r="AF125" i="13"/>
  <c r="AC125" i="13"/>
  <c r="AB125" i="13"/>
  <c r="Z125" i="13"/>
  <c r="Y125" i="13"/>
  <c r="X125" i="13"/>
  <c r="U125" i="13"/>
  <c r="T125" i="13"/>
  <c r="R125" i="13"/>
  <c r="Q125" i="13"/>
  <c r="P125" i="13"/>
  <c r="M125" i="13"/>
  <c r="L125" i="13"/>
  <c r="J125" i="13"/>
  <c r="I125" i="13"/>
  <c r="H125" i="13"/>
  <c r="E125" i="13"/>
  <c r="D125" i="13"/>
  <c r="Z124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W118" i="13"/>
  <c r="V118" i="13"/>
  <c r="U118" i="13"/>
  <c r="T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W117" i="13"/>
  <c r="V117" i="13"/>
  <c r="U117" i="13"/>
  <c r="T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W116" i="13"/>
  <c r="V116" i="13"/>
  <c r="U116" i="13"/>
  <c r="T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W115" i="13"/>
  <c r="V115" i="13"/>
  <c r="U115" i="13"/>
  <c r="T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W114" i="13"/>
  <c r="V114" i="13"/>
  <c r="U114" i="13"/>
  <c r="T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W113" i="13"/>
  <c r="V113" i="13"/>
  <c r="U113" i="13"/>
  <c r="T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W109" i="13"/>
  <c r="V109" i="13"/>
  <c r="U109" i="13"/>
  <c r="T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AP101" i="13"/>
  <c r="AO101" i="13"/>
  <c r="AL101" i="13"/>
  <c r="AK101" i="13"/>
  <c r="AJ101" i="13"/>
  <c r="AH101" i="13"/>
  <c r="AG101" i="13"/>
  <c r="AD101" i="13"/>
  <c r="AC101" i="13"/>
  <c r="AB101" i="13"/>
  <c r="Z101" i="13"/>
  <c r="Y101" i="13"/>
  <c r="X101" i="13"/>
  <c r="V101" i="13"/>
  <c r="U101" i="13"/>
  <c r="T101" i="13"/>
  <c r="R101" i="13"/>
  <c r="Q101" i="13"/>
  <c r="P101" i="13"/>
  <c r="N101" i="13"/>
  <c r="M101" i="13"/>
  <c r="L101" i="13"/>
  <c r="J101" i="13"/>
  <c r="I101" i="13"/>
  <c r="H101" i="13"/>
  <c r="F101" i="13"/>
  <c r="E101" i="13"/>
  <c r="D101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AR94" i="13"/>
  <c r="AM51" i="15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AG51" i="15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AA51" i="15"/>
  <c r="AR93" i="13"/>
  <c r="AM50" i="15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AG50" i="15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AA50" i="15"/>
  <c r="AR92" i="13"/>
  <c r="AM49" i="15"/>
  <c r="AQ92" i="13"/>
  <c r="AP92" i="13"/>
  <c r="AO92" i="13"/>
  <c r="AN92" i="13"/>
  <c r="AM92" i="13"/>
  <c r="AL92" i="13"/>
  <c r="AK92" i="13"/>
  <c r="AJ92" i="13"/>
  <c r="AI92" i="13"/>
  <c r="AH92" i="13"/>
  <c r="AG92" i="13"/>
  <c r="AE92" i="13"/>
  <c r="AD92" i="13"/>
  <c r="AC92" i="13"/>
  <c r="AB92" i="13"/>
  <c r="AA92" i="13"/>
  <c r="Z92" i="13"/>
  <c r="Y92" i="13"/>
  <c r="X92" i="13"/>
  <c r="AG49" i="15"/>
  <c r="W92" i="13"/>
  <c r="V92" i="13"/>
  <c r="U92" i="13"/>
  <c r="T92" i="13"/>
  <c r="S92" i="13"/>
  <c r="R92" i="13"/>
  <c r="Q92" i="13"/>
  <c r="O92" i="13"/>
  <c r="N92" i="13"/>
  <c r="M92" i="13"/>
  <c r="L92" i="13"/>
  <c r="K92" i="13"/>
  <c r="J92" i="13"/>
  <c r="I92" i="13"/>
  <c r="H92" i="13"/>
  <c r="G92" i="13"/>
  <c r="F92" i="13"/>
  <c r="E92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I91" i="13"/>
  <c r="H91" i="13"/>
  <c r="G91" i="13"/>
  <c r="E91" i="13"/>
  <c r="AP90" i="13"/>
  <c r="AO90" i="13"/>
  <c r="AN90" i="13"/>
  <c r="AL90" i="13"/>
  <c r="AK90" i="13"/>
  <c r="AJ90" i="13"/>
  <c r="AH90" i="13"/>
  <c r="AG90" i="13"/>
  <c r="AF90" i="13"/>
  <c r="AD90" i="13"/>
  <c r="AC90" i="13"/>
  <c r="AB90" i="13"/>
  <c r="Z90" i="13"/>
  <c r="Y90" i="13"/>
  <c r="V90" i="13"/>
  <c r="U90" i="13"/>
  <c r="T90" i="13"/>
  <c r="R90" i="13"/>
  <c r="Q90" i="13"/>
  <c r="P90" i="13"/>
  <c r="N90" i="13"/>
  <c r="M90" i="13"/>
  <c r="J90" i="13"/>
  <c r="I90" i="13"/>
  <c r="H90" i="13"/>
  <c r="F90" i="13"/>
  <c r="E90" i="13"/>
  <c r="AR88" i="13"/>
  <c r="AQ88" i="13"/>
  <c r="CI98" i="15"/>
  <c r="AP88" i="13"/>
  <c r="CH98" i="15"/>
  <c r="AO88" i="13"/>
  <c r="CG98" i="15"/>
  <c r="AN88" i="13"/>
  <c r="CF98" i="15"/>
  <c r="AM88" i="13"/>
  <c r="CE98" i="15"/>
  <c r="AL88" i="13"/>
  <c r="CD98" i="15"/>
  <c r="AK88" i="13"/>
  <c r="CC98" i="15"/>
  <c r="AJ88" i="13"/>
  <c r="CB98" i="15"/>
  <c r="AI88" i="13"/>
  <c r="CA98" i="15"/>
  <c r="AH88" i="13"/>
  <c r="BZ98" i="15"/>
  <c r="AG88" i="13"/>
  <c r="BY98" i="15"/>
  <c r="AF88" i="13"/>
  <c r="BX98" i="15"/>
  <c r="AE88" i="13"/>
  <c r="BW98" i="15"/>
  <c r="AD88" i="13"/>
  <c r="BV98" i="15"/>
  <c r="AC88" i="13"/>
  <c r="BU98" i="15"/>
  <c r="AB88" i="13"/>
  <c r="BT98" i="15"/>
  <c r="AA88" i="13"/>
  <c r="BS98" i="15"/>
  <c r="Z88" i="13"/>
  <c r="BR98" i="15"/>
  <c r="Y88" i="13"/>
  <c r="BQ98" i="15"/>
  <c r="X88" i="13"/>
  <c r="W88" i="13"/>
  <c r="BO98" i="15"/>
  <c r="V88" i="13"/>
  <c r="BN98" i="15"/>
  <c r="U88" i="13"/>
  <c r="BM98" i="15"/>
  <c r="T88" i="13"/>
  <c r="BL98" i="15"/>
  <c r="S88" i="13"/>
  <c r="BK98" i="15"/>
  <c r="R88" i="13"/>
  <c r="BJ98" i="15"/>
  <c r="Q88" i="13"/>
  <c r="BI98" i="15"/>
  <c r="P88" i="13"/>
  <c r="BH98" i="15"/>
  <c r="O88" i="13"/>
  <c r="BG98" i="15"/>
  <c r="N88" i="13"/>
  <c r="BF98" i="15"/>
  <c r="M88" i="13"/>
  <c r="BE98" i="15"/>
  <c r="L88" i="13"/>
  <c r="BD98" i="15"/>
  <c r="K88" i="13"/>
  <c r="BC98" i="15"/>
  <c r="J88" i="13"/>
  <c r="BB98" i="15"/>
  <c r="I88" i="13"/>
  <c r="BA98" i="15"/>
  <c r="H88" i="13"/>
  <c r="AZ98" i="15"/>
  <c r="G88" i="13"/>
  <c r="AY98" i="15"/>
  <c r="F88" i="13"/>
  <c r="AX98" i="15"/>
  <c r="E88" i="13"/>
  <c r="AW98" i="15"/>
  <c r="D88" i="13"/>
  <c r="AR87" i="13"/>
  <c r="AQ87" i="13"/>
  <c r="CI86" i="15"/>
  <c r="AP87" i="13"/>
  <c r="CH86" i="15"/>
  <c r="AO87" i="13"/>
  <c r="CG86" i="15"/>
  <c r="AN87" i="13"/>
  <c r="CF86" i="15"/>
  <c r="AM87" i="13"/>
  <c r="CE86" i="15"/>
  <c r="AL87" i="13"/>
  <c r="CD86" i="15"/>
  <c r="AK87" i="13"/>
  <c r="CC86" i="15"/>
  <c r="AJ87" i="13"/>
  <c r="CB86" i="15"/>
  <c r="AI87" i="13"/>
  <c r="CA86" i="15"/>
  <c r="AH87" i="13"/>
  <c r="BZ86" i="15"/>
  <c r="AG87" i="13"/>
  <c r="BY86" i="15"/>
  <c r="AF87" i="13"/>
  <c r="BX86" i="15"/>
  <c r="AE87" i="13"/>
  <c r="BW86" i="15"/>
  <c r="AD87" i="13"/>
  <c r="BV86" i="15"/>
  <c r="AC87" i="13"/>
  <c r="BU86" i="15"/>
  <c r="AB87" i="13"/>
  <c r="BT86" i="15"/>
  <c r="AA87" i="13"/>
  <c r="BS86" i="15"/>
  <c r="Z87" i="13"/>
  <c r="BR86" i="15"/>
  <c r="Y87" i="13"/>
  <c r="BQ86" i="15"/>
  <c r="X87" i="13"/>
  <c r="W87" i="13"/>
  <c r="BO86" i="15"/>
  <c r="V87" i="13"/>
  <c r="BN86" i="15"/>
  <c r="U87" i="13"/>
  <c r="BM86" i="15"/>
  <c r="T87" i="13"/>
  <c r="BL86" i="15"/>
  <c r="S87" i="13"/>
  <c r="BK86" i="15"/>
  <c r="R87" i="13"/>
  <c r="BJ86" i="15"/>
  <c r="Q87" i="13"/>
  <c r="BI86" i="15"/>
  <c r="P87" i="13"/>
  <c r="BH86" i="15"/>
  <c r="O87" i="13"/>
  <c r="BG86" i="15"/>
  <c r="N87" i="13"/>
  <c r="BF86" i="15"/>
  <c r="M87" i="13"/>
  <c r="BE86" i="15"/>
  <c r="L87" i="13"/>
  <c r="BD86" i="15"/>
  <c r="K87" i="13"/>
  <c r="BC86" i="15"/>
  <c r="J87" i="13"/>
  <c r="BB86" i="15"/>
  <c r="I87" i="13"/>
  <c r="BA86" i="15"/>
  <c r="H87" i="13"/>
  <c r="AZ86" i="15"/>
  <c r="G87" i="13"/>
  <c r="AY86" i="15"/>
  <c r="F87" i="13"/>
  <c r="AX86" i="15"/>
  <c r="E87" i="13"/>
  <c r="AW86" i="15"/>
  <c r="D87" i="13"/>
  <c r="AR86" i="13"/>
  <c r="AQ86" i="13"/>
  <c r="CI92" i="15"/>
  <c r="AP86" i="13"/>
  <c r="CH92" i="15"/>
  <c r="AO86" i="13"/>
  <c r="CG92" i="15"/>
  <c r="AN86" i="13"/>
  <c r="CF92" i="15"/>
  <c r="AM86" i="13"/>
  <c r="CE92" i="15"/>
  <c r="AL86" i="13"/>
  <c r="CD92" i="15"/>
  <c r="AK86" i="13"/>
  <c r="CC92" i="15"/>
  <c r="AJ86" i="13"/>
  <c r="CB92" i="15"/>
  <c r="AI86" i="13"/>
  <c r="CA92" i="15"/>
  <c r="AH86" i="13"/>
  <c r="BZ92" i="15"/>
  <c r="AG86" i="13"/>
  <c r="BY92" i="15"/>
  <c r="AF86" i="13"/>
  <c r="BX92" i="15"/>
  <c r="AE86" i="13"/>
  <c r="BW92" i="15"/>
  <c r="AD86" i="13"/>
  <c r="BV92" i="15"/>
  <c r="AC86" i="13"/>
  <c r="BU92" i="15"/>
  <c r="AB86" i="13"/>
  <c r="BT92" i="15"/>
  <c r="AA86" i="13"/>
  <c r="BS92" i="15"/>
  <c r="Z86" i="13"/>
  <c r="BR92" i="15"/>
  <c r="Y86" i="13"/>
  <c r="BQ92" i="15"/>
  <c r="X86" i="13"/>
  <c r="W86" i="13"/>
  <c r="BO92" i="15"/>
  <c r="V86" i="13"/>
  <c r="BN92" i="15"/>
  <c r="U86" i="13"/>
  <c r="BM92" i="15"/>
  <c r="T86" i="13"/>
  <c r="BL92" i="15"/>
  <c r="S86" i="13"/>
  <c r="BK92" i="15"/>
  <c r="R86" i="13"/>
  <c r="BJ92" i="15"/>
  <c r="Q86" i="13"/>
  <c r="BI92" i="15"/>
  <c r="P86" i="13"/>
  <c r="BH92" i="15"/>
  <c r="O86" i="13"/>
  <c r="BG92" i="15"/>
  <c r="N86" i="13"/>
  <c r="BF92" i="15"/>
  <c r="M86" i="13"/>
  <c r="BE92" i="15"/>
  <c r="L86" i="13"/>
  <c r="BD92" i="15"/>
  <c r="K86" i="13"/>
  <c r="BC92" i="15"/>
  <c r="J86" i="13"/>
  <c r="BB92" i="15"/>
  <c r="I86" i="13"/>
  <c r="BA92" i="15"/>
  <c r="H86" i="13"/>
  <c r="AZ92" i="15"/>
  <c r="G86" i="13"/>
  <c r="AY92" i="15"/>
  <c r="F86" i="13"/>
  <c r="AX92" i="15"/>
  <c r="E86" i="13"/>
  <c r="AW92" i="15"/>
  <c r="D86" i="13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AR84" i="13"/>
  <c r="Q11" i="15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T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E11" i="15"/>
  <c r="AR82" i="13"/>
  <c r="Q9" i="15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T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E9" i="15"/>
  <c r="AR81" i="13"/>
  <c r="Q8" i="15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E8" i="15"/>
  <c r="AR80" i="13"/>
  <c r="Q7" i="15"/>
  <c r="Q16" i="15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K16" i="15"/>
  <c r="W80" i="13"/>
  <c r="V80" i="13"/>
  <c r="U80" i="13"/>
  <c r="T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E7" i="15"/>
  <c r="E16" i="15"/>
  <c r="AR79" i="13"/>
  <c r="Q6" i="15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E6" i="15"/>
  <c r="AR78" i="13"/>
  <c r="Q5" i="15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E5" i="15"/>
  <c r="AR77" i="13"/>
  <c r="Q4" i="15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E4" i="15"/>
  <c r="AR76" i="13"/>
  <c r="Q3" i="15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E3" i="15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AB6" i="19"/>
  <c r="AH3" i="19"/>
  <c r="R45" i="19"/>
  <c r="L45" i="19"/>
  <c r="AH9" i="19"/>
  <c r="AN11" i="19"/>
  <c r="L47" i="19"/>
  <c r="F44" i="19"/>
  <c r="AH11" i="19"/>
  <c r="L46" i="19"/>
  <c r="F43" i="19"/>
  <c r="AH10" i="19"/>
  <c r="AN5" i="19"/>
  <c r="AH8" i="19"/>
  <c r="R44" i="19"/>
  <c r="R43" i="19"/>
  <c r="AN6" i="19"/>
  <c r="AH4" i="19"/>
  <c r="AB13" i="15"/>
  <c r="AB4" i="19"/>
  <c r="F47" i="19"/>
  <c r="F46" i="19"/>
  <c r="AB10" i="19"/>
  <c r="AB8" i="19"/>
  <c r="AB3" i="19"/>
  <c r="AB11" i="19"/>
  <c r="AB9" i="19"/>
  <c r="AA16" i="15"/>
  <c r="AG16" i="15"/>
  <c r="AJ18" i="15"/>
  <c r="AM16" i="15"/>
  <c r="AP18" i="15"/>
  <c r="AN13" i="15"/>
  <c r="AN4" i="19"/>
  <c r="R47" i="19"/>
  <c r="L44" i="19"/>
  <c r="R46" i="19"/>
  <c r="L43" i="19"/>
  <c r="AN10" i="19"/>
  <c r="AH6" i="19"/>
  <c r="AN9" i="19"/>
  <c r="AN8" i="19"/>
  <c r="AH5" i="19"/>
  <c r="AN3" i="19"/>
  <c r="AB5" i="19"/>
  <c r="E13" i="15"/>
  <c r="K13" i="15"/>
  <c r="Q13" i="15"/>
  <c r="T15" i="15"/>
  <c r="AH124" i="13"/>
  <c r="K83" i="13"/>
  <c r="K97" i="9"/>
  <c r="S97" i="9"/>
  <c r="AA83" i="13"/>
  <c r="AA97" i="9"/>
  <c r="AM83" i="13"/>
  <c r="AM97" i="9"/>
  <c r="AQ83" i="13"/>
  <c r="AQ97" i="9"/>
  <c r="BP92" i="15"/>
  <c r="CJ92" i="15"/>
  <c r="L90" i="13"/>
  <c r="L89" i="13"/>
  <c r="P83" i="13"/>
  <c r="P97" i="9"/>
  <c r="AF83" i="13"/>
  <c r="AF97" i="9"/>
  <c r="AF101" i="13"/>
  <c r="L119" i="13"/>
  <c r="L98" i="9"/>
  <c r="X98" i="9"/>
  <c r="AJ119" i="13"/>
  <c r="AJ98" i="9"/>
  <c r="I134" i="13"/>
  <c r="I99" i="9"/>
  <c r="W83" i="13"/>
  <c r="W97" i="9"/>
  <c r="AI83" i="13"/>
  <c r="AI97" i="9"/>
  <c r="AV92" i="15"/>
  <c r="H83" i="13"/>
  <c r="H97" i="9"/>
  <c r="T83" i="13"/>
  <c r="T97" i="9"/>
  <c r="AB83" i="13"/>
  <c r="AB97" i="9"/>
  <c r="AN83" i="13"/>
  <c r="AN97" i="9"/>
  <c r="AV86" i="15"/>
  <c r="AA86" i="15"/>
  <c r="E113" i="15"/>
  <c r="AN101" i="13"/>
  <c r="Q116" i="15"/>
  <c r="P119" i="13"/>
  <c r="P98" i="9"/>
  <c r="AB119" i="13"/>
  <c r="AB98" i="9"/>
  <c r="AN119" i="13"/>
  <c r="AN98" i="9"/>
  <c r="F125" i="13"/>
  <c r="F124" i="13"/>
  <c r="N125" i="13"/>
  <c r="N124" i="13"/>
  <c r="V125" i="13"/>
  <c r="V124" i="13"/>
  <c r="AD125" i="13"/>
  <c r="AD124" i="13"/>
  <c r="AL125" i="13"/>
  <c r="AL124" i="13"/>
  <c r="E134" i="13"/>
  <c r="E99" i="9"/>
  <c r="Q134" i="13"/>
  <c r="Q99" i="9"/>
  <c r="Y134" i="13"/>
  <c r="Y99" i="9"/>
  <c r="AG134" i="13"/>
  <c r="AG99" i="9"/>
  <c r="AO134" i="13"/>
  <c r="AO99" i="9"/>
  <c r="H135" i="13"/>
  <c r="H124" i="13"/>
  <c r="P135" i="13"/>
  <c r="P124" i="13"/>
  <c r="X135" i="13"/>
  <c r="X124" i="13"/>
  <c r="AF135" i="13"/>
  <c r="AF124" i="13"/>
  <c r="AN135" i="13"/>
  <c r="AN124" i="13"/>
  <c r="E114" i="15"/>
  <c r="J124" i="13"/>
  <c r="AP124" i="13"/>
  <c r="G83" i="13"/>
  <c r="G97" i="9"/>
  <c r="O83" i="13"/>
  <c r="O97" i="9"/>
  <c r="AE83" i="13"/>
  <c r="AE97" i="9"/>
  <c r="D83" i="13"/>
  <c r="E10" i="15"/>
  <c r="E19" i="15"/>
  <c r="L83" i="13"/>
  <c r="L97" i="9"/>
  <c r="X83" i="13"/>
  <c r="K19" i="15"/>
  <c r="X97" i="9"/>
  <c r="AJ83" i="13"/>
  <c r="AJ97" i="9"/>
  <c r="AR83" i="13"/>
  <c r="Q10" i="15"/>
  <c r="Q19" i="15"/>
  <c r="T21" i="15"/>
  <c r="AR97" i="9"/>
  <c r="BP86" i="15"/>
  <c r="AG86" i="15"/>
  <c r="CJ86" i="15"/>
  <c r="AM86" i="15"/>
  <c r="E116" i="15"/>
  <c r="D98" i="9"/>
  <c r="H119" i="13"/>
  <c r="H98" i="9"/>
  <c r="T119" i="13"/>
  <c r="T98" i="9"/>
  <c r="AF119" i="13"/>
  <c r="AF98" i="9"/>
  <c r="AR98" i="9"/>
  <c r="M134" i="13"/>
  <c r="M99" i="9"/>
  <c r="U134" i="13"/>
  <c r="U99" i="9"/>
  <c r="AC134" i="13"/>
  <c r="AC99" i="9"/>
  <c r="AK134" i="13"/>
  <c r="AK99" i="9"/>
  <c r="D135" i="13"/>
  <c r="D124" i="13"/>
  <c r="L135" i="13"/>
  <c r="L124" i="13"/>
  <c r="T135" i="13"/>
  <c r="T124" i="13"/>
  <c r="AB135" i="13"/>
  <c r="AB124" i="13"/>
  <c r="AJ135" i="13"/>
  <c r="AJ124" i="13"/>
  <c r="AR135" i="13"/>
  <c r="AR124" i="13"/>
  <c r="AJ89" i="13"/>
  <c r="R124" i="13"/>
  <c r="E117" i="15"/>
  <c r="I119" i="13"/>
  <c r="I98" i="9"/>
  <c r="Q119" i="13"/>
  <c r="Q98" i="9"/>
  <c r="Y119" i="13"/>
  <c r="Y98" i="9"/>
  <c r="AK119" i="13"/>
  <c r="AK98" i="9"/>
  <c r="F134" i="13"/>
  <c r="F99" i="9"/>
  <c r="N134" i="13"/>
  <c r="N99" i="9"/>
  <c r="V134" i="13"/>
  <c r="V99" i="9"/>
  <c r="AD134" i="13"/>
  <c r="AD99" i="9"/>
  <c r="AL134" i="13"/>
  <c r="AL99" i="9"/>
  <c r="E83" i="13"/>
  <c r="E97" i="9"/>
  <c r="I83" i="13"/>
  <c r="I97" i="9"/>
  <c r="M83" i="13"/>
  <c r="M97" i="9"/>
  <c r="Q83" i="13"/>
  <c r="Q97" i="9"/>
  <c r="U83" i="13"/>
  <c r="U97" i="9"/>
  <c r="Y83" i="13"/>
  <c r="Y97" i="9"/>
  <c r="AC83" i="13"/>
  <c r="AC97" i="9"/>
  <c r="AG83" i="13"/>
  <c r="AG97" i="9"/>
  <c r="AK83" i="13"/>
  <c r="AK97" i="9"/>
  <c r="AO83" i="13"/>
  <c r="AO97" i="9"/>
  <c r="AA87" i="15"/>
  <c r="AV98" i="15"/>
  <c r="BP98" i="15"/>
  <c r="AG87" i="15"/>
  <c r="CJ98" i="15"/>
  <c r="AM87" i="15"/>
  <c r="E115" i="15"/>
  <c r="E45" i="19"/>
  <c r="Q115" i="15"/>
  <c r="F119" i="13"/>
  <c r="F98" i="9"/>
  <c r="J119" i="13"/>
  <c r="J98" i="9"/>
  <c r="N119" i="13"/>
  <c r="N98" i="9"/>
  <c r="R119" i="13"/>
  <c r="R98" i="9"/>
  <c r="V119" i="13"/>
  <c r="V98" i="9"/>
  <c r="Z119" i="13"/>
  <c r="Z98" i="9"/>
  <c r="AD119" i="13"/>
  <c r="AD98" i="9"/>
  <c r="AH119" i="13"/>
  <c r="AH98" i="9"/>
  <c r="AL119" i="13"/>
  <c r="AL98" i="9"/>
  <c r="AP119" i="13"/>
  <c r="AP98" i="9"/>
  <c r="G134" i="13"/>
  <c r="G99" i="9"/>
  <c r="K134" i="13"/>
  <c r="K99" i="9"/>
  <c r="O134" i="13"/>
  <c r="O99" i="9"/>
  <c r="S134" i="13"/>
  <c r="S99" i="9"/>
  <c r="W134" i="13"/>
  <c r="W99" i="9"/>
  <c r="AA134" i="13"/>
  <c r="AA99" i="9"/>
  <c r="AE134" i="13"/>
  <c r="AE99" i="9"/>
  <c r="AI134" i="13"/>
  <c r="AI99" i="9"/>
  <c r="AM134" i="13"/>
  <c r="AM99" i="9"/>
  <c r="AQ134" i="13"/>
  <c r="AQ99" i="9"/>
  <c r="E119" i="13"/>
  <c r="E98" i="9"/>
  <c r="M119" i="13"/>
  <c r="M98" i="9"/>
  <c r="U119" i="13"/>
  <c r="U98" i="9"/>
  <c r="AC119" i="13"/>
  <c r="AC98" i="9"/>
  <c r="AG119" i="13"/>
  <c r="AG98" i="9"/>
  <c r="AO119" i="13"/>
  <c r="AO98" i="9"/>
  <c r="J134" i="13"/>
  <c r="J99" i="9"/>
  <c r="R134" i="13"/>
  <c r="R99" i="9"/>
  <c r="Z134" i="13"/>
  <c r="Z99" i="9"/>
  <c r="AH134" i="13"/>
  <c r="AH99" i="9"/>
  <c r="AP134" i="13"/>
  <c r="AP99" i="9"/>
  <c r="F83" i="13"/>
  <c r="F97" i="9"/>
  <c r="J83" i="13"/>
  <c r="J97" i="9"/>
  <c r="N83" i="13"/>
  <c r="N97" i="9"/>
  <c r="R83" i="13"/>
  <c r="R97" i="9"/>
  <c r="V83" i="13"/>
  <c r="V97" i="9"/>
  <c r="Z83" i="13"/>
  <c r="Z97" i="9"/>
  <c r="AD83" i="13"/>
  <c r="AD97" i="9"/>
  <c r="AH83" i="13"/>
  <c r="AH97" i="9"/>
  <c r="AL83" i="13"/>
  <c r="AL97" i="9"/>
  <c r="AP83" i="13"/>
  <c r="AP97" i="9"/>
  <c r="G119" i="13"/>
  <c r="G98" i="9"/>
  <c r="K119" i="13"/>
  <c r="K98" i="9"/>
  <c r="O119" i="13"/>
  <c r="O98" i="9"/>
  <c r="S98" i="9"/>
  <c r="W119" i="13"/>
  <c r="W98" i="9"/>
  <c r="AA119" i="13"/>
  <c r="AA98" i="9"/>
  <c r="AE119" i="13"/>
  <c r="AE98" i="9"/>
  <c r="AI119" i="13"/>
  <c r="AI98" i="9"/>
  <c r="AM119" i="13"/>
  <c r="AM98" i="9"/>
  <c r="AQ119" i="13"/>
  <c r="AQ98" i="9"/>
  <c r="D134" i="13"/>
  <c r="D99" i="9"/>
  <c r="H134" i="13"/>
  <c r="H99" i="9"/>
  <c r="L134" i="13"/>
  <c r="L99" i="9"/>
  <c r="P134" i="13"/>
  <c r="P99" i="9"/>
  <c r="T134" i="13"/>
  <c r="T99" i="9"/>
  <c r="X134" i="13"/>
  <c r="X99" i="9"/>
  <c r="AB134" i="13"/>
  <c r="AB99" i="9"/>
  <c r="AF134" i="13"/>
  <c r="AF99" i="9"/>
  <c r="AJ134" i="13"/>
  <c r="AJ99" i="9"/>
  <c r="AN134" i="13"/>
  <c r="AN99" i="9"/>
  <c r="AR134" i="13"/>
  <c r="AR99" i="9"/>
  <c r="H100" i="13"/>
  <c r="P107" i="13"/>
  <c r="P100" i="13"/>
  <c r="AN107" i="13"/>
  <c r="AN100" i="13"/>
  <c r="L112" i="13"/>
  <c r="L111" i="13"/>
  <c r="X112" i="13"/>
  <c r="AG10" i="19"/>
  <c r="AF112" i="13"/>
  <c r="AF111" i="13"/>
  <c r="AR112" i="13"/>
  <c r="K124" i="13"/>
  <c r="K125" i="13"/>
  <c r="S124" i="13"/>
  <c r="S125" i="13"/>
  <c r="AE124" i="13"/>
  <c r="AE125" i="13"/>
  <c r="AQ124" i="13"/>
  <c r="AQ125" i="13"/>
  <c r="Z178" i="13"/>
  <c r="Z171" i="13"/>
  <c r="E178" i="13"/>
  <c r="E171" i="13"/>
  <c r="AI178" i="13"/>
  <c r="AI171" i="13"/>
  <c r="K178" i="13"/>
  <c r="K171" i="13"/>
  <c r="AJ178" i="13"/>
  <c r="AJ171" i="13"/>
  <c r="Y178" i="13"/>
  <c r="Y171" i="13"/>
  <c r="T89" i="13"/>
  <c r="AN89" i="13"/>
  <c r="D89" i="13"/>
  <c r="D92" i="13"/>
  <c r="AA49" i="15"/>
  <c r="P89" i="13"/>
  <c r="P92" i="13"/>
  <c r="AF89" i="13"/>
  <c r="AF92" i="13"/>
  <c r="E112" i="13"/>
  <c r="E111" i="13"/>
  <c r="I112" i="13"/>
  <c r="I111" i="13"/>
  <c r="M112" i="13"/>
  <c r="M111" i="13"/>
  <c r="Q112" i="13"/>
  <c r="Q111" i="13"/>
  <c r="U112" i="13"/>
  <c r="U111" i="13"/>
  <c r="Y112" i="13"/>
  <c r="Y111" i="13"/>
  <c r="AC112" i="13"/>
  <c r="AC111" i="13"/>
  <c r="AG112" i="13"/>
  <c r="AG111" i="13"/>
  <c r="AK112" i="13"/>
  <c r="AK111" i="13"/>
  <c r="AO112" i="13"/>
  <c r="AO111" i="13"/>
  <c r="AL178" i="13"/>
  <c r="AL171" i="13"/>
  <c r="V178" i="13"/>
  <c r="V171" i="13"/>
  <c r="F178" i="13"/>
  <c r="F171" i="13"/>
  <c r="AC178" i="13"/>
  <c r="AC171" i="13"/>
  <c r="AB178" i="13"/>
  <c r="AB171" i="13"/>
  <c r="Q178" i="13"/>
  <c r="Q171" i="13"/>
  <c r="AF107" i="13"/>
  <c r="AF100" i="13"/>
  <c r="H112" i="13"/>
  <c r="H111" i="13"/>
  <c r="T112" i="13"/>
  <c r="T111" i="13"/>
  <c r="AJ112" i="13"/>
  <c r="AJ111" i="13"/>
  <c r="AN112" i="13"/>
  <c r="AN111" i="13"/>
  <c r="G124" i="13"/>
  <c r="G125" i="13"/>
  <c r="O124" i="13"/>
  <c r="O125" i="13"/>
  <c r="AA124" i="13"/>
  <c r="AA125" i="13"/>
  <c r="AM124" i="13"/>
  <c r="AM125" i="13"/>
  <c r="AP178" i="13"/>
  <c r="AP171" i="13"/>
  <c r="J178" i="13"/>
  <c r="J171" i="13"/>
  <c r="AK178" i="13"/>
  <c r="AK171" i="13"/>
  <c r="AQ178" i="13"/>
  <c r="AQ171" i="13"/>
  <c r="S178" i="13"/>
  <c r="S171" i="13"/>
  <c r="D178" i="13"/>
  <c r="D171" i="13"/>
  <c r="X89" i="13"/>
  <c r="AR89" i="13"/>
  <c r="G89" i="13"/>
  <c r="G90" i="13"/>
  <c r="K89" i="13"/>
  <c r="K90" i="13"/>
  <c r="O89" i="13"/>
  <c r="O90" i="13"/>
  <c r="S89" i="13"/>
  <c r="S90" i="13"/>
  <c r="W89" i="13"/>
  <c r="W90" i="13"/>
  <c r="AA89" i="13"/>
  <c r="AA90" i="13"/>
  <c r="AE89" i="13"/>
  <c r="AE90" i="13"/>
  <c r="AI89" i="13"/>
  <c r="AI90" i="13"/>
  <c r="AM89" i="13"/>
  <c r="AM90" i="13"/>
  <c r="AQ89" i="13"/>
  <c r="AQ90" i="13"/>
  <c r="F89" i="13"/>
  <c r="F91" i="13"/>
  <c r="J89" i="13"/>
  <c r="J91" i="13"/>
  <c r="G101" i="13"/>
  <c r="K101" i="13"/>
  <c r="O101" i="13"/>
  <c r="W101" i="13"/>
  <c r="AA101" i="13"/>
  <c r="AE101" i="13"/>
  <c r="AI101" i="13"/>
  <c r="AM101" i="13"/>
  <c r="AQ101" i="13"/>
  <c r="F112" i="13"/>
  <c r="F111" i="13"/>
  <c r="J112" i="13"/>
  <c r="J111" i="13"/>
  <c r="N112" i="13"/>
  <c r="N111" i="13"/>
  <c r="R112" i="13"/>
  <c r="R111" i="13"/>
  <c r="V112" i="13"/>
  <c r="V111" i="13"/>
  <c r="Z112" i="13"/>
  <c r="Z111" i="13"/>
  <c r="AD112" i="13"/>
  <c r="AD111" i="13"/>
  <c r="AH112" i="13"/>
  <c r="AH111" i="13"/>
  <c r="AL112" i="13"/>
  <c r="AL111" i="13"/>
  <c r="AP112" i="13"/>
  <c r="AP111" i="13"/>
  <c r="AH178" i="13"/>
  <c r="AH171" i="13"/>
  <c r="R178" i="13"/>
  <c r="R171" i="13"/>
  <c r="U178" i="13"/>
  <c r="U171" i="13"/>
  <c r="AM178" i="13"/>
  <c r="AM171" i="13"/>
  <c r="AE178" i="13"/>
  <c r="AE171" i="13"/>
  <c r="W178" i="13"/>
  <c r="W171" i="13"/>
  <c r="O178" i="13"/>
  <c r="O171" i="13"/>
  <c r="G178" i="13"/>
  <c r="G171" i="13"/>
  <c r="T178" i="13"/>
  <c r="T171" i="13"/>
  <c r="AO178" i="13"/>
  <c r="AO171" i="13"/>
  <c r="I178" i="13"/>
  <c r="I171" i="13"/>
  <c r="X107" i="13"/>
  <c r="X100" i="13"/>
  <c r="D112" i="13"/>
  <c r="P112" i="13"/>
  <c r="P111" i="13"/>
  <c r="AB112" i="13"/>
  <c r="AB111" i="13"/>
  <c r="W124" i="13"/>
  <c r="W125" i="13"/>
  <c r="AI124" i="13"/>
  <c r="AI125" i="13"/>
  <c r="AA178" i="13"/>
  <c r="AA171" i="13"/>
  <c r="H89" i="13"/>
  <c r="AB89" i="13"/>
  <c r="G112" i="13"/>
  <c r="G111" i="13"/>
  <c r="K112" i="13"/>
  <c r="K111" i="13"/>
  <c r="O112" i="13"/>
  <c r="O111" i="13"/>
  <c r="S112" i="13"/>
  <c r="W112" i="13"/>
  <c r="W111" i="13"/>
  <c r="AA112" i="13"/>
  <c r="AA111" i="13"/>
  <c r="AE112" i="13"/>
  <c r="AE111" i="13"/>
  <c r="AI112" i="13"/>
  <c r="AI111" i="13"/>
  <c r="AM112" i="13"/>
  <c r="AM111" i="13"/>
  <c r="AQ112" i="13"/>
  <c r="AQ111" i="13"/>
  <c r="AD178" i="13"/>
  <c r="AD171" i="13"/>
  <c r="N178" i="13"/>
  <c r="N171" i="13"/>
  <c r="M178" i="13"/>
  <c r="M171" i="13"/>
  <c r="AR178" i="13"/>
  <c r="AR171" i="13"/>
  <c r="L178" i="13"/>
  <c r="L171" i="13"/>
  <c r="AG178" i="13"/>
  <c r="AG171" i="13"/>
  <c r="E124" i="13"/>
  <c r="I124" i="13"/>
  <c r="M124" i="13"/>
  <c r="Q124" i="13"/>
  <c r="U124" i="13"/>
  <c r="Y124" i="13"/>
  <c r="AC124" i="13"/>
  <c r="AG124" i="13"/>
  <c r="AK124" i="13"/>
  <c r="AO124" i="13"/>
  <c r="N89" i="13"/>
  <c r="R89" i="13"/>
  <c r="V89" i="13"/>
  <c r="Z89" i="13"/>
  <c r="AD89" i="13"/>
  <c r="AH89" i="13"/>
  <c r="AL89" i="13"/>
  <c r="AP89" i="13"/>
  <c r="E89" i="13"/>
  <c r="I89" i="13"/>
  <c r="M89" i="13"/>
  <c r="Q89" i="13"/>
  <c r="U89" i="13"/>
  <c r="Y89" i="13"/>
  <c r="AC89" i="13"/>
  <c r="AG89" i="13"/>
  <c r="AK89" i="13"/>
  <c r="AO89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R64" i="13"/>
  <c r="AQ64" i="13"/>
  <c r="AP64" i="13"/>
  <c r="AO64" i="13"/>
  <c r="AN64" i="13"/>
  <c r="AM64" i="13"/>
  <c r="AL64" i="13"/>
  <c r="AJ64" i="13"/>
  <c r="AI64" i="13"/>
  <c r="AH64" i="13"/>
  <c r="AF64" i="13"/>
  <c r="AE64" i="13"/>
  <c r="AD64" i="13"/>
  <c r="AB64" i="13"/>
  <c r="AA64" i="13"/>
  <c r="Z64" i="13"/>
  <c r="X64" i="13"/>
  <c r="W64" i="13"/>
  <c r="V64" i="13"/>
  <c r="T64" i="13"/>
  <c r="S64" i="13"/>
  <c r="R64" i="13"/>
  <c r="P64" i="13"/>
  <c r="O64" i="13"/>
  <c r="N64" i="13"/>
  <c r="L64" i="13"/>
  <c r="K64" i="13"/>
  <c r="J64" i="13"/>
  <c r="H64" i="13"/>
  <c r="G64" i="13"/>
  <c r="F64" i="13"/>
  <c r="D64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AR54" i="13"/>
  <c r="AP54" i="13"/>
  <c r="AO54" i="13"/>
  <c r="AL54" i="13"/>
  <c r="AK54" i="13"/>
  <c r="AH54" i="13"/>
  <c r="AG54" i="13"/>
  <c r="AD54" i="13"/>
  <c r="AC54" i="13"/>
  <c r="Z54" i="13"/>
  <c r="Y54" i="13"/>
  <c r="V54" i="13"/>
  <c r="U54" i="13"/>
  <c r="R54" i="13"/>
  <c r="Q54" i="13"/>
  <c r="N54" i="13"/>
  <c r="M54" i="13"/>
  <c r="J54" i="13"/>
  <c r="I54" i="13"/>
  <c r="F54" i="13"/>
  <c r="E54" i="13"/>
  <c r="AR53" i="13"/>
  <c r="AH53" i="13"/>
  <c r="AD53" i="13"/>
  <c r="J53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AQ35" i="13"/>
  <c r="AR59" i="14"/>
  <c r="AP35" i="13"/>
  <c r="AQ59" i="14"/>
  <c r="AO35" i="13"/>
  <c r="AP59" i="14"/>
  <c r="AN35" i="13"/>
  <c r="AO59" i="14"/>
  <c r="AM35" i="13"/>
  <c r="AN59" i="14"/>
  <c r="AL35" i="13"/>
  <c r="AM59" i="14"/>
  <c r="AK35" i="13"/>
  <c r="AL59" i="14"/>
  <c r="AJ35" i="13"/>
  <c r="AK59" i="14"/>
  <c r="AI35" i="13"/>
  <c r="AJ59" i="14"/>
  <c r="AH35" i="13"/>
  <c r="AI59" i="14"/>
  <c r="AG35" i="13"/>
  <c r="AH59" i="14"/>
  <c r="AF35" i="13"/>
  <c r="AG59" i="14"/>
  <c r="AE35" i="13"/>
  <c r="AF59" i="14"/>
  <c r="AD35" i="13"/>
  <c r="AE59" i="14"/>
  <c r="AC35" i="13"/>
  <c r="AD59" i="14"/>
  <c r="AB35" i="13"/>
  <c r="AC59" i="14"/>
  <c r="AA35" i="13"/>
  <c r="AB59" i="14"/>
  <c r="Z35" i="13"/>
  <c r="AA59" i="14"/>
  <c r="Y35" i="13"/>
  <c r="Z59" i="14"/>
  <c r="W35" i="13"/>
  <c r="X59" i="14"/>
  <c r="V35" i="13"/>
  <c r="W59" i="14"/>
  <c r="U35" i="13"/>
  <c r="V59" i="14"/>
  <c r="T35" i="13"/>
  <c r="U59" i="14"/>
  <c r="T59" i="14"/>
  <c r="R35" i="13"/>
  <c r="S59" i="14"/>
  <c r="Q35" i="13"/>
  <c r="R59" i="14"/>
  <c r="P35" i="13"/>
  <c r="Q59" i="14"/>
  <c r="O35" i="13"/>
  <c r="P59" i="14"/>
  <c r="N35" i="13"/>
  <c r="O59" i="14"/>
  <c r="M35" i="13"/>
  <c r="N59" i="14"/>
  <c r="L35" i="13"/>
  <c r="M59" i="14"/>
  <c r="K35" i="13"/>
  <c r="L59" i="14"/>
  <c r="J35" i="13"/>
  <c r="K59" i="14"/>
  <c r="I35" i="13"/>
  <c r="J59" i="14"/>
  <c r="H35" i="13"/>
  <c r="I59" i="14"/>
  <c r="G35" i="13"/>
  <c r="H59" i="14"/>
  <c r="F35" i="13"/>
  <c r="G59" i="14"/>
  <c r="E35" i="13"/>
  <c r="F59" i="14"/>
  <c r="D35" i="13"/>
  <c r="E52" i="14"/>
  <c r="AR34" i="13"/>
  <c r="AS51" i="14"/>
  <c r="AQ34" i="13"/>
  <c r="AR58" i="14"/>
  <c r="AP34" i="13"/>
  <c r="AQ58" i="14"/>
  <c r="AO34" i="13"/>
  <c r="AP58" i="14"/>
  <c r="AN34" i="13"/>
  <c r="AO58" i="14"/>
  <c r="AM34" i="13"/>
  <c r="AN58" i="14"/>
  <c r="AL34" i="13"/>
  <c r="AM58" i="14"/>
  <c r="AK34" i="13"/>
  <c r="AL58" i="14"/>
  <c r="AJ34" i="13"/>
  <c r="AK58" i="14"/>
  <c r="AI34" i="13"/>
  <c r="AJ58" i="14"/>
  <c r="AH34" i="13"/>
  <c r="AI58" i="14"/>
  <c r="AG34" i="13"/>
  <c r="AH58" i="14"/>
  <c r="AF34" i="13"/>
  <c r="AG58" i="14"/>
  <c r="AE34" i="13"/>
  <c r="AF58" i="14"/>
  <c r="AD34" i="13"/>
  <c r="AE58" i="14"/>
  <c r="AC34" i="13"/>
  <c r="AD58" i="14"/>
  <c r="AB34" i="13"/>
  <c r="AC58" i="14"/>
  <c r="AA34" i="13"/>
  <c r="AB58" i="14"/>
  <c r="Z34" i="13"/>
  <c r="AA58" i="14"/>
  <c r="Y34" i="13"/>
  <c r="Z58" i="14"/>
  <c r="X34" i="13"/>
  <c r="Y51" i="14"/>
  <c r="W34" i="13"/>
  <c r="X58" i="14"/>
  <c r="V34" i="13"/>
  <c r="W58" i="14"/>
  <c r="U34" i="13"/>
  <c r="V58" i="14"/>
  <c r="T34" i="13"/>
  <c r="U58" i="14"/>
  <c r="T58" i="14"/>
  <c r="R34" i="13"/>
  <c r="S58" i="14"/>
  <c r="Q34" i="13"/>
  <c r="R58" i="14"/>
  <c r="P34" i="13"/>
  <c r="Q58" i="14"/>
  <c r="O34" i="13"/>
  <c r="P58" i="14"/>
  <c r="N34" i="13"/>
  <c r="O58" i="14"/>
  <c r="M34" i="13"/>
  <c r="N58" i="14"/>
  <c r="L34" i="13"/>
  <c r="M58" i="14"/>
  <c r="K34" i="13"/>
  <c r="L58" i="14"/>
  <c r="J34" i="13"/>
  <c r="K58" i="14"/>
  <c r="I34" i="13"/>
  <c r="J58" i="14"/>
  <c r="H34" i="13"/>
  <c r="I58" i="14"/>
  <c r="G34" i="13"/>
  <c r="H58" i="14"/>
  <c r="F34" i="13"/>
  <c r="G58" i="14"/>
  <c r="E34" i="13"/>
  <c r="F58" i="14"/>
  <c r="D34" i="13"/>
  <c r="E51" i="14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AS50" i="14"/>
  <c r="AQ32" i="13"/>
  <c r="AR57" i="14"/>
  <c r="AP32" i="13"/>
  <c r="AQ57" i="14"/>
  <c r="AO32" i="13"/>
  <c r="AP57" i="14"/>
  <c r="AN32" i="13"/>
  <c r="AO57" i="14"/>
  <c r="AM32" i="13"/>
  <c r="AN57" i="14"/>
  <c r="AL32" i="13"/>
  <c r="AM57" i="14"/>
  <c r="AK32" i="13"/>
  <c r="AL57" i="14"/>
  <c r="AJ32" i="13"/>
  <c r="AK57" i="14"/>
  <c r="AI32" i="13"/>
  <c r="AJ57" i="14"/>
  <c r="AH32" i="13"/>
  <c r="AI57" i="14"/>
  <c r="AG32" i="13"/>
  <c r="AH57" i="14"/>
  <c r="AF32" i="13"/>
  <c r="AG57" i="14"/>
  <c r="AE32" i="13"/>
  <c r="AF57" i="14"/>
  <c r="AD32" i="13"/>
  <c r="AE57" i="14"/>
  <c r="AC32" i="13"/>
  <c r="AD57" i="14"/>
  <c r="AB32" i="13"/>
  <c r="AC57" i="14"/>
  <c r="AA32" i="13"/>
  <c r="AB57" i="14"/>
  <c r="Z32" i="13"/>
  <c r="AA57" i="14"/>
  <c r="Y32" i="13"/>
  <c r="Z57" i="14"/>
  <c r="Y50" i="14"/>
  <c r="W32" i="13"/>
  <c r="X57" i="14"/>
  <c r="V32" i="13"/>
  <c r="W57" i="14"/>
  <c r="U32" i="13"/>
  <c r="V57" i="14"/>
  <c r="T32" i="13"/>
  <c r="U57" i="14"/>
  <c r="T57" i="14"/>
  <c r="R32" i="13"/>
  <c r="S57" i="14"/>
  <c r="Q32" i="13"/>
  <c r="R57" i="14"/>
  <c r="P32" i="13"/>
  <c r="Q57" i="14"/>
  <c r="O32" i="13"/>
  <c r="P57" i="14"/>
  <c r="N32" i="13"/>
  <c r="O57" i="14"/>
  <c r="M32" i="13"/>
  <c r="N57" i="14"/>
  <c r="L32" i="13"/>
  <c r="M57" i="14"/>
  <c r="K32" i="13"/>
  <c r="L57" i="14"/>
  <c r="J32" i="13"/>
  <c r="K57" i="14"/>
  <c r="I32" i="13"/>
  <c r="J57" i="14"/>
  <c r="H32" i="13"/>
  <c r="I57" i="14"/>
  <c r="G32" i="13"/>
  <c r="H57" i="14"/>
  <c r="F32" i="13"/>
  <c r="G57" i="14"/>
  <c r="E32" i="13"/>
  <c r="F57" i="14"/>
  <c r="D32" i="13"/>
  <c r="E50" i="14"/>
  <c r="AS49" i="14"/>
  <c r="AQ31" i="13"/>
  <c r="AR56" i="14"/>
  <c r="AP31" i="13"/>
  <c r="AQ56" i="14"/>
  <c r="AO31" i="13"/>
  <c r="AP56" i="14"/>
  <c r="AN31" i="13"/>
  <c r="AO56" i="14"/>
  <c r="AM31" i="13"/>
  <c r="AN56" i="14"/>
  <c r="AL31" i="13"/>
  <c r="AM56" i="14"/>
  <c r="AK31" i="13"/>
  <c r="AL56" i="14"/>
  <c r="AJ31" i="13"/>
  <c r="AK56" i="14"/>
  <c r="AI31" i="13"/>
  <c r="AJ56" i="14"/>
  <c r="AH31" i="13"/>
  <c r="AI56" i="14"/>
  <c r="AG31" i="13"/>
  <c r="AH56" i="14"/>
  <c r="AF31" i="13"/>
  <c r="AG56" i="14"/>
  <c r="AE31" i="13"/>
  <c r="AF56" i="14"/>
  <c r="AD31" i="13"/>
  <c r="AE56" i="14"/>
  <c r="AC31" i="13"/>
  <c r="AD56" i="14"/>
  <c r="AB31" i="13"/>
  <c r="AC56" i="14"/>
  <c r="AA31" i="13"/>
  <c r="AB56" i="14"/>
  <c r="Z31" i="13"/>
  <c r="AA56" i="14"/>
  <c r="Y31" i="13"/>
  <c r="Z56" i="14"/>
  <c r="W31" i="13"/>
  <c r="X56" i="14"/>
  <c r="V31" i="13"/>
  <c r="W56" i="14"/>
  <c r="U31" i="13"/>
  <c r="V56" i="14"/>
  <c r="T31" i="13"/>
  <c r="U56" i="14"/>
  <c r="T56" i="14"/>
  <c r="R31" i="13"/>
  <c r="S56" i="14"/>
  <c r="Q31" i="13"/>
  <c r="R56" i="14"/>
  <c r="P31" i="13"/>
  <c r="Q56" i="14"/>
  <c r="O31" i="13"/>
  <c r="P56" i="14"/>
  <c r="N31" i="13"/>
  <c r="O56" i="14"/>
  <c r="M31" i="13"/>
  <c r="N56" i="14"/>
  <c r="L31" i="13"/>
  <c r="M56" i="14"/>
  <c r="K31" i="13"/>
  <c r="L56" i="14"/>
  <c r="J31" i="13"/>
  <c r="K56" i="14"/>
  <c r="I31" i="13"/>
  <c r="J56" i="14"/>
  <c r="H31" i="13"/>
  <c r="I56" i="14"/>
  <c r="G31" i="13"/>
  <c r="H56" i="14"/>
  <c r="F31" i="13"/>
  <c r="G56" i="14"/>
  <c r="E31" i="13"/>
  <c r="F56" i="14"/>
  <c r="D31" i="13"/>
  <c r="AQ30" i="13"/>
  <c r="AR55" i="14"/>
  <c r="AP30" i="13"/>
  <c r="AQ55" i="14"/>
  <c r="AO30" i="13"/>
  <c r="AP55" i="14"/>
  <c r="AL30" i="13"/>
  <c r="AM55" i="14"/>
  <c r="AK30" i="13"/>
  <c r="AL55" i="14"/>
  <c r="AI30" i="13"/>
  <c r="AJ55" i="14"/>
  <c r="AH30" i="13"/>
  <c r="AI55" i="14"/>
  <c r="AG30" i="13"/>
  <c r="AH55" i="14"/>
  <c r="AD30" i="13"/>
  <c r="AE55" i="14"/>
  <c r="AC30" i="13"/>
  <c r="AD55" i="14"/>
  <c r="AA30" i="13"/>
  <c r="AB55" i="14"/>
  <c r="Z30" i="13"/>
  <c r="AA55" i="14"/>
  <c r="Y30" i="13"/>
  <c r="Z55" i="14"/>
  <c r="V30" i="13"/>
  <c r="W55" i="14"/>
  <c r="U30" i="13"/>
  <c r="V55" i="14"/>
  <c r="T55" i="14"/>
  <c r="R30" i="13"/>
  <c r="S55" i="14"/>
  <c r="Q30" i="13"/>
  <c r="R55" i="14"/>
  <c r="N30" i="13"/>
  <c r="O55" i="14"/>
  <c r="M30" i="13"/>
  <c r="N55" i="14"/>
  <c r="K30" i="13"/>
  <c r="L55" i="14"/>
  <c r="J30" i="13"/>
  <c r="K55" i="14"/>
  <c r="I30" i="13"/>
  <c r="J55" i="14"/>
  <c r="F30" i="13"/>
  <c r="G55" i="14"/>
  <c r="E30" i="13"/>
  <c r="F55" i="14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R23" i="13"/>
  <c r="AL51" i="15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AF51" i="15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Z51" i="15"/>
  <c r="AR22" i="13"/>
  <c r="AL50" i="15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AF50" i="15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Z50" i="15"/>
  <c r="AR21" i="13"/>
  <c r="AL49" i="15"/>
  <c r="AQ21" i="13"/>
  <c r="AP21" i="13"/>
  <c r="AO21" i="13"/>
  <c r="AM21" i="13"/>
  <c r="AL21" i="13"/>
  <c r="AK21" i="13"/>
  <c r="AI21" i="13"/>
  <c r="AH21" i="13"/>
  <c r="AG21" i="13"/>
  <c r="AE21" i="13"/>
  <c r="AD21" i="13"/>
  <c r="AC21" i="13"/>
  <c r="AA21" i="13"/>
  <c r="Z21" i="13"/>
  <c r="Y21" i="13"/>
  <c r="W21" i="13"/>
  <c r="V21" i="13"/>
  <c r="U21" i="13"/>
  <c r="S21" i="13"/>
  <c r="R21" i="13"/>
  <c r="Q21" i="13"/>
  <c r="O21" i="13"/>
  <c r="N21" i="13"/>
  <c r="M21" i="13"/>
  <c r="K21" i="13"/>
  <c r="J21" i="13"/>
  <c r="I21" i="13"/>
  <c r="G21" i="13"/>
  <c r="F21" i="13"/>
  <c r="E21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AQ19" i="13"/>
  <c r="AO19" i="13"/>
  <c r="AN19" i="13"/>
  <c r="AK19" i="13"/>
  <c r="AJ19" i="13"/>
  <c r="AG19" i="13"/>
  <c r="AF19" i="13"/>
  <c r="AC19" i="13"/>
  <c r="AB19" i="13"/>
  <c r="Y19" i="13"/>
  <c r="U19" i="13"/>
  <c r="T19" i="13"/>
  <c r="Q19" i="13"/>
  <c r="P19" i="13"/>
  <c r="M19" i="13"/>
  <c r="L19" i="13"/>
  <c r="I19" i="13"/>
  <c r="H19" i="13"/>
  <c r="E19" i="13"/>
  <c r="AR17" i="13"/>
  <c r="AQ17" i="13"/>
  <c r="CI97" i="15"/>
  <c r="AP17" i="13"/>
  <c r="CH97" i="15"/>
  <c r="AO17" i="13"/>
  <c r="CG97" i="15"/>
  <c r="AN17" i="13"/>
  <c r="CF97" i="15"/>
  <c r="AM17" i="13"/>
  <c r="CE97" i="15"/>
  <c r="AL17" i="13"/>
  <c r="CD97" i="15"/>
  <c r="AK17" i="13"/>
  <c r="CC97" i="15"/>
  <c r="AJ17" i="13"/>
  <c r="CB97" i="15"/>
  <c r="AI17" i="13"/>
  <c r="CA97" i="15"/>
  <c r="AH17" i="13"/>
  <c r="BZ97" i="15"/>
  <c r="AG17" i="13"/>
  <c r="BY97" i="15"/>
  <c r="AF17" i="13"/>
  <c r="BX97" i="15"/>
  <c r="AE17" i="13"/>
  <c r="BW97" i="15"/>
  <c r="AD17" i="13"/>
  <c r="BV97" i="15"/>
  <c r="AC17" i="13"/>
  <c r="BU97" i="15"/>
  <c r="AB17" i="13"/>
  <c r="BT97" i="15"/>
  <c r="AA17" i="13"/>
  <c r="BS97" i="15"/>
  <c r="Z17" i="13"/>
  <c r="BR97" i="15"/>
  <c r="Y17" i="13"/>
  <c r="BQ97" i="15"/>
  <c r="X17" i="13"/>
  <c r="W17" i="13"/>
  <c r="BO97" i="15"/>
  <c r="V17" i="13"/>
  <c r="BN97" i="15"/>
  <c r="U17" i="13"/>
  <c r="BM97" i="15"/>
  <c r="T17" i="13"/>
  <c r="BL97" i="15"/>
  <c r="S17" i="13"/>
  <c r="BK97" i="15"/>
  <c r="R17" i="13"/>
  <c r="BJ97" i="15"/>
  <c r="Q17" i="13"/>
  <c r="BI97" i="15"/>
  <c r="P17" i="13"/>
  <c r="BH97" i="15"/>
  <c r="O17" i="13"/>
  <c r="BG97" i="15"/>
  <c r="N17" i="13"/>
  <c r="BF97" i="15"/>
  <c r="M17" i="13"/>
  <c r="BE97" i="15"/>
  <c r="L17" i="13"/>
  <c r="BD97" i="15"/>
  <c r="K17" i="13"/>
  <c r="BC97" i="15"/>
  <c r="J17" i="13"/>
  <c r="BB97" i="15"/>
  <c r="I17" i="13"/>
  <c r="BA97" i="15"/>
  <c r="H17" i="13"/>
  <c r="AZ97" i="15"/>
  <c r="G17" i="13"/>
  <c r="AY97" i="15"/>
  <c r="F17" i="13"/>
  <c r="AX97" i="15"/>
  <c r="E17" i="13"/>
  <c r="AW97" i="15"/>
  <c r="D17" i="13"/>
  <c r="AR16" i="13"/>
  <c r="AQ16" i="13"/>
  <c r="CI85" i="15"/>
  <c r="AP16" i="13"/>
  <c r="CH85" i="15"/>
  <c r="AO16" i="13"/>
  <c r="CG85" i="15"/>
  <c r="AN16" i="13"/>
  <c r="CF85" i="15"/>
  <c r="AM16" i="13"/>
  <c r="CE85" i="15"/>
  <c r="AL16" i="13"/>
  <c r="CD85" i="15"/>
  <c r="AK16" i="13"/>
  <c r="CC85" i="15"/>
  <c r="AJ16" i="13"/>
  <c r="CB85" i="15"/>
  <c r="AI16" i="13"/>
  <c r="CA85" i="15"/>
  <c r="AH16" i="13"/>
  <c r="BZ85" i="15"/>
  <c r="AG16" i="13"/>
  <c r="BY85" i="15"/>
  <c r="AF16" i="13"/>
  <c r="BX85" i="15"/>
  <c r="AE16" i="13"/>
  <c r="BW85" i="15"/>
  <c r="AD16" i="13"/>
  <c r="BV85" i="15"/>
  <c r="AC16" i="13"/>
  <c r="BU85" i="15"/>
  <c r="AB16" i="13"/>
  <c r="BT85" i="15"/>
  <c r="AA16" i="13"/>
  <c r="BS85" i="15"/>
  <c r="Z16" i="13"/>
  <c r="BR85" i="15"/>
  <c r="Y16" i="13"/>
  <c r="BQ85" i="15"/>
  <c r="X16" i="13"/>
  <c r="W16" i="13"/>
  <c r="BO85" i="15"/>
  <c r="V16" i="13"/>
  <c r="BN85" i="15"/>
  <c r="U16" i="13"/>
  <c r="BM85" i="15"/>
  <c r="T16" i="13"/>
  <c r="BL85" i="15"/>
  <c r="S16" i="13"/>
  <c r="BK85" i="15"/>
  <c r="R16" i="13"/>
  <c r="BJ85" i="15"/>
  <c r="Q16" i="13"/>
  <c r="BI85" i="15"/>
  <c r="P16" i="13"/>
  <c r="BH85" i="15"/>
  <c r="O16" i="13"/>
  <c r="BG85" i="15"/>
  <c r="N16" i="13"/>
  <c r="BF85" i="15"/>
  <c r="M16" i="13"/>
  <c r="BE85" i="15"/>
  <c r="L16" i="13"/>
  <c r="BD85" i="15"/>
  <c r="K16" i="13"/>
  <c r="BC85" i="15"/>
  <c r="J16" i="13"/>
  <c r="BB85" i="15"/>
  <c r="I16" i="13"/>
  <c r="BA85" i="15"/>
  <c r="H16" i="13"/>
  <c r="AZ85" i="15"/>
  <c r="G16" i="13"/>
  <c r="AY85" i="15"/>
  <c r="F16" i="13"/>
  <c r="AX85" i="15"/>
  <c r="E16" i="13"/>
  <c r="AW85" i="15"/>
  <c r="D16" i="13"/>
  <c r="AR15" i="13"/>
  <c r="AQ15" i="13"/>
  <c r="CI91" i="15"/>
  <c r="AP15" i="13"/>
  <c r="CH91" i="15"/>
  <c r="AO15" i="13"/>
  <c r="CG91" i="15"/>
  <c r="AN15" i="13"/>
  <c r="CF91" i="15"/>
  <c r="AM15" i="13"/>
  <c r="CE91" i="15"/>
  <c r="AL15" i="13"/>
  <c r="CD91" i="15"/>
  <c r="AK15" i="13"/>
  <c r="CC91" i="15"/>
  <c r="AJ15" i="13"/>
  <c r="CB91" i="15"/>
  <c r="AI15" i="13"/>
  <c r="CA91" i="15"/>
  <c r="AH15" i="13"/>
  <c r="BZ91" i="15"/>
  <c r="AG15" i="13"/>
  <c r="BY91" i="15"/>
  <c r="AF15" i="13"/>
  <c r="BX91" i="15"/>
  <c r="AE15" i="13"/>
  <c r="BW91" i="15"/>
  <c r="AD15" i="13"/>
  <c r="BV91" i="15"/>
  <c r="AC15" i="13"/>
  <c r="BU91" i="15"/>
  <c r="AB15" i="13"/>
  <c r="BT91" i="15"/>
  <c r="AA15" i="13"/>
  <c r="BS91" i="15"/>
  <c r="Z15" i="13"/>
  <c r="BR91" i="15"/>
  <c r="Y15" i="13"/>
  <c r="BQ91" i="15"/>
  <c r="X15" i="13"/>
  <c r="W15" i="13"/>
  <c r="BO91" i="15"/>
  <c r="V15" i="13"/>
  <c r="BN91" i="15"/>
  <c r="U15" i="13"/>
  <c r="BM91" i="15"/>
  <c r="T15" i="13"/>
  <c r="BL91" i="15"/>
  <c r="S15" i="13"/>
  <c r="BK91" i="15"/>
  <c r="R15" i="13"/>
  <c r="BJ91" i="15"/>
  <c r="Q15" i="13"/>
  <c r="BI91" i="15"/>
  <c r="P15" i="13"/>
  <c r="BH91" i="15"/>
  <c r="O15" i="13"/>
  <c r="BG91" i="15"/>
  <c r="N15" i="13"/>
  <c r="BF91" i="15"/>
  <c r="M15" i="13"/>
  <c r="BE91" i="15"/>
  <c r="L15" i="13"/>
  <c r="BD91" i="15"/>
  <c r="K15" i="13"/>
  <c r="BC91" i="15"/>
  <c r="J15" i="13"/>
  <c r="BB91" i="15"/>
  <c r="I15" i="13"/>
  <c r="BA91" i="15"/>
  <c r="H15" i="13"/>
  <c r="AZ91" i="15"/>
  <c r="G15" i="13"/>
  <c r="AY91" i="15"/>
  <c r="F15" i="13"/>
  <c r="AX91" i="15"/>
  <c r="E15" i="13"/>
  <c r="AW91" i="15"/>
  <c r="D15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W13" i="13"/>
  <c r="V13" i="13"/>
  <c r="U13" i="13"/>
  <c r="T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D11" i="15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W11" i="13"/>
  <c r="V11" i="13"/>
  <c r="U11" i="13"/>
  <c r="T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D9" i="15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W10" i="13"/>
  <c r="V10" i="13"/>
  <c r="U10" i="13"/>
  <c r="T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8" i="15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J16" i="15"/>
  <c r="W9" i="13"/>
  <c r="V9" i="13"/>
  <c r="U9" i="13"/>
  <c r="T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D7" i="15"/>
  <c r="D16" i="15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W8" i="13"/>
  <c r="V8" i="13"/>
  <c r="U8" i="13"/>
  <c r="T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D6" i="15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W7" i="13"/>
  <c r="V7" i="13"/>
  <c r="U7" i="13"/>
  <c r="T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D5" i="15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W6" i="13"/>
  <c r="V6" i="13"/>
  <c r="U6" i="13"/>
  <c r="T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D4" i="15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W5" i="13"/>
  <c r="V5" i="13"/>
  <c r="U5" i="13"/>
  <c r="T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D3" i="15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K47" i="19"/>
  <c r="Q45" i="19"/>
  <c r="AA10" i="19"/>
  <c r="AM8" i="19"/>
  <c r="AG3" i="19"/>
  <c r="Q47" i="19"/>
  <c r="Q46" i="19"/>
  <c r="K46" i="19"/>
  <c r="AA3" i="19"/>
  <c r="AM5" i="19"/>
  <c r="AA13" i="15"/>
  <c r="AA4" i="19"/>
  <c r="AM13" i="15"/>
  <c r="AM4" i="19"/>
  <c r="E44" i="19"/>
  <c r="E43" i="19"/>
  <c r="E47" i="19"/>
  <c r="AG11" i="19"/>
  <c r="Q43" i="19"/>
  <c r="AM6" i="19"/>
  <c r="AM9" i="19"/>
  <c r="AG5" i="19"/>
  <c r="AG8" i="19"/>
  <c r="AJ15" i="15"/>
  <c r="AG4" i="19"/>
  <c r="E46" i="19"/>
  <c r="AA9" i="19"/>
  <c r="Z16" i="15"/>
  <c r="AH17" i="15"/>
  <c r="AM17" i="15"/>
  <c r="K45" i="19"/>
  <c r="Q44" i="19"/>
  <c r="AP21" i="15"/>
  <c r="AM11" i="19"/>
  <c r="AA11" i="19"/>
  <c r="K44" i="19"/>
  <c r="K43" i="19"/>
  <c r="AM3" i="19"/>
  <c r="AA6" i="19"/>
  <c r="AG9" i="19"/>
  <c r="AA5" i="19"/>
  <c r="AM10" i="19"/>
  <c r="AA8" i="19"/>
  <c r="AG6" i="19"/>
  <c r="T17" i="15"/>
  <c r="R17" i="15"/>
  <c r="AJ17" i="15"/>
  <c r="AG17" i="15"/>
  <c r="Q17" i="15"/>
  <c r="Z13" i="15"/>
  <c r="AJ14" i="15"/>
  <c r="AP15" i="15"/>
  <c r="D13" i="15"/>
  <c r="K14" i="15"/>
  <c r="Q14" i="15"/>
  <c r="H50" i="14"/>
  <c r="AH49" i="14"/>
  <c r="AP52" i="14"/>
  <c r="AG50" i="14"/>
  <c r="AA48" i="14"/>
  <c r="AI51" i="14"/>
  <c r="K48" i="14"/>
  <c r="N48" i="14"/>
  <c r="S51" i="14"/>
  <c r="X49" i="14"/>
  <c r="Q49" i="14"/>
  <c r="AR52" i="14"/>
  <c r="U36" i="13"/>
  <c r="V53" i="13"/>
  <c r="AL53" i="13"/>
  <c r="AH51" i="14"/>
  <c r="Z52" i="14"/>
  <c r="U50" i="14"/>
  <c r="R49" i="14"/>
  <c r="V51" i="14"/>
  <c r="G50" i="14"/>
  <c r="AR49" i="14"/>
  <c r="H52" i="14"/>
  <c r="Y29" i="13"/>
  <c r="Z53" i="13"/>
  <c r="AP53" i="13"/>
  <c r="AN50" i="14"/>
  <c r="J52" i="14"/>
  <c r="AQ48" i="14"/>
  <c r="AK52" i="14"/>
  <c r="AF50" i="14"/>
  <c r="AO51" i="14"/>
  <c r="AD48" i="14"/>
  <c r="AI50" i="14"/>
  <c r="M51" i="14"/>
  <c r="L12" i="13"/>
  <c r="L97" i="8"/>
  <c r="X97" i="8"/>
  <c r="AJ12" i="13"/>
  <c r="AJ97" i="8"/>
  <c r="AR97" i="8"/>
  <c r="AF86" i="15"/>
  <c r="BP85" i="15"/>
  <c r="L10" i="14"/>
  <c r="K98" i="8"/>
  <c r="W98" i="8"/>
  <c r="AI98" i="8"/>
  <c r="H63" i="13"/>
  <c r="H99" i="8"/>
  <c r="T63" i="13"/>
  <c r="U44" i="14"/>
  <c r="T99" i="8"/>
  <c r="AF63" i="13"/>
  <c r="AF99" i="8"/>
  <c r="AR63" i="13"/>
  <c r="AS44" i="14"/>
  <c r="AR99" i="8"/>
  <c r="W52" i="14"/>
  <c r="P51" i="14"/>
  <c r="V50" i="14"/>
  <c r="O49" i="14"/>
  <c r="F12" i="13"/>
  <c r="F97" i="8"/>
  <c r="J12" i="13"/>
  <c r="J97" i="8"/>
  <c r="N12" i="13"/>
  <c r="N97" i="8"/>
  <c r="R12" i="13"/>
  <c r="R97" i="8"/>
  <c r="V12" i="13"/>
  <c r="V97" i="8"/>
  <c r="Z12" i="13"/>
  <c r="Z97" i="8"/>
  <c r="AD12" i="13"/>
  <c r="AD97" i="8"/>
  <c r="AH12" i="13"/>
  <c r="AH97" i="8"/>
  <c r="AL12" i="13"/>
  <c r="AL97" i="8"/>
  <c r="AP12" i="13"/>
  <c r="AP97" i="8"/>
  <c r="E18" i="13"/>
  <c r="AI29" i="13"/>
  <c r="D114" i="15"/>
  <c r="E56" i="14"/>
  <c r="Y56" i="14"/>
  <c r="AS56" i="14"/>
  <c r="D117" i="15"/>
  <c r="E59" i="14"/>
  <c r="Y59" i="14"/>
  <c r="AS59" i="14"/>
  <c r="F21" i="14"/>
  <c r="J10" i="14"/>
  <c r="I98" i="8"/>
  <c r="N21" i="14"/>
  <c r="M98" i="8"/>
  <c r="R21" i="14"/>
  <c r="Q98" i="8"/>
  <c r="V21" i="14"/>
  <c r="U98" i="8"/>
  <c r="Z10" i="14"/>
  <c r="Y98" i="8"/>
  <c r="AD21" i="14"/>
  <c r="AC98" i="8"/>
  <c r="AH21" i="14"/>
  <c r="AG98" i="8"/>
  <c r="AL21" i="14"/>
  <c r="AK98" i="8"/>
  <c r="AP10" i="14"/>
  <c r="AO98" i="8"/>
  <c r="F53" i="13"/>
  <c r="F63" i="13"/>
  <c r="G44" i="14"/>
  <c r="F99" i="8"/>
  <c r="J63" i="13"/>
  <c r="K44" i="14"/>
  <c r="J99" i="8"/>
  <c r="N63" i="13"/>
  <c r="O44" i="14"/>
  <c r="N99" i="8"/>
  <c r="R63" i="13"/>
  <c r="S44" i="14"/>
  <c r="R99" i="8"/>
  <c r="V63" i="13"/>
  <c r="W33" i="14"/>
  <c r="V99" i="8"/>
  <c r="Z63" i="13"/>
  <c r="AA44" i="14"/>
  <c r="Z99" i="8"/>
  <c r="AD63" i="13"/>
  <c r="AE44" i="14"/>
  <c r="AD99" i="8"/>
  <c r="AH63" i="13"/>
  <c r="AI44" i="14"/>
  <c r="AH99" i="8"/>
  <c r="AL63" i="13"/>
  <c r="AM44" i="14"/>
  <c r="AL99" i="8"/>
  <c r="AP63" i="13"/>
  <c r="AQ44" i="14"/>
  <c r="AP99" i="8"/>
  <c r="H107" i="13"/>
  <c r="AE52" i="14"/>
  <c r="O52" i="14"/>
  <c r="AN51" i="14"/>
  <c r="X51" i="14"/>
  <c r="H51" i="14"/>
  <c r="AD50" i="14"/>
  <c r="N50" i="14"/>
  <c r="AM49" i="14"/>
  <c r="W49" i="14"/>
  <c r="G49" i="14"/>
  <c r="AG52" i="14"/>
  <c r="I52" i="14"/>
  <c r="R51" i="14"/>
  <c r="X50" i="14"/>
  <c r="AG49" i="14"/>
  <c r="AH52" i="14"/>
  <c r="R52" i="14"/>
  <c r="AQ51" i="14"/>
  <c r="AA51" i="14"/>
  <c r="K51" i="14"/>
  <c r="AO50" i="14"/>
  <c r="M50" i="14"/>
  <c r="AP49" i="14"/>
  <c r="Z49" i="14"/>
  <c r="J49" i="14"/>
  <c r="AI48" i="14"/>
  <c r="S48" i="14"/>
  <c r="AS52" i="14"/>
  <c r="U52" i="14"/>
  <c r="AL51" i="14"/>
  <c r="F51" i="14"/>
  <c r="T50" i="14"/>
  <c r="AK49" i="14"/>
  <c r="AB52" i="14"/>
  <c r="Q51" i="14"/>
  <c r="AA50" i="14"/>
  <c r="T49" i="14"/>
  <c r="I49" i="14"/>
  <c r="AL48" i="14"/>
  <c r="V48" i="14"/>
  <c r="F48" i="14"/>
  <c r="T52" i="14"/>
  <c r="U51" i="14"/>
  <c r="K50" i="14"/>
  <c r="X52" i="14"/>
  <c r="AE50" i="14"/>
  <c r="AB49" i="14"/>
  <c r="D12" i="13"/>
  <c r="D10" i="15"/>
  <c r="D19" i="15"/>
  <c r="P12" i="13"/>
  <c r="P97" i="8"/>
  <c r="AB12" i="13"/>
  <c r="AB97" i="8"/>
  <c r="AN12" i="13"/>
  <c r="AN97" i="8"/>
  <c r="AL86" i="15"/>
  <c r="CJ85" i="15"/>
  <c r="H21" i="14"/>
  <c r="G98" i="8"/>
  <c r="T10" i="14"/>
  <c r="S98" i="8"/>
  <c r="AF21" i="14"/>
  <c r="AE98" i="8"/>
  <c r="AR21" i="14"/>
  <c r="AQ98" i="8"/>
  <c r="L63" i="13"/>
  <c r="M33" i="14"/>
  <c r="L99" i="8"/>
  <c r="AB63" i="13"/>
  <c r="AC44" i="14"/>
  <c r="AB99" i="8"/>
  <c r="AF51" i="14"/>
  <c r="AE49" i="14"/>
  <c r="G12" i="13"/>
  <c r="G97" i="8"/>
  <c r="K12" i="13"/>
  <c r="K97" i="8"/>
  <c r="O12" i="13"/>
  <c r="O97" i="8"/>
  <c r="S97" i="8"/>
  <c r="W12" i="13"/>
  <c r="W97" i="8"/>
  <c r="AA12" i="13"/>
  <c r="AA97" i="8"/>
  <c r="AE12" i="13"/>
  <c r="AE97" i="8"/>
  <c r="AI12" i="13"/>
  <c r="AI97" i="8"/>
  <c r="AM12" i="13"/>
  <c r="AM97" i="8"/>
  <c r="AQ12" i="13"/>
  <c r="AQ97" i="8"/>
  <c r="AV91" i="15"/>
  <c r="BP91" i="15"/>
  <c r="CJ91" i="15"/>
  <c r="AK18" i="13"/>
  <c r="D115" i="15"/>
  <c r="E57" i="14"/>
  <c r="Y57" i="14"/>
  <c r="AS57" i="14"/>
  <c r="F98" i="8"/>
  <c r="J98" i="8"/>
  <c r="N98" i="8"/>
  <c r="R98" i="8"/>
  <c r="V98" i="8"/>
  <c r="Z98" i="8"/>
  <c r="AD98" i="8"/>
  <c r="AH98" i="8"/>
  <c r="AL98" i="8"/>
  <c r="AP98" i="8"/>
  <c r="G63" i="13"/>
  <c r="G99" i="8"/>
  <c r="K63" i="13"/>
  <c r="K99" i="8"/>
  <c r="O63" i="13"/>
  <c r="O99" i="8"/>
  <c r="S63" i="13"/>
  <c r="S99" i="8"/>
  <c r="W63" i="13"/>
  <c r="W99" i="8"/>
  <c r="AA63" i="13"/>
  <c r="AA99" i="8"/>
  <c r="AE63" i="13"/>
  <c r="AE99" i="8"/>
  <c r="AI63" i="13"/>
  <c r="AI99" i="8"/>
  <c r="AM63" i="13"/>
  <c r="AM99" i="8"/>
  <c r="AQ63" i="13"/>
  <c r="AQ99" i="8"/>
  <c r="AR48" i="14"/>
  <c r="AJ48" i="14"/>
  <c r="AB48" i="14"/>
  <c r="T48" i="14"/>
  <c r="L48" i="14"/>
  <c r="AQ52" i="14"/>
  <c r="AA52" i="14"/>
  <c r="K52" i="14"/>
  <c r="AJ51" i="14"/>
  <c r="T51" i="14"/>
  <c r="AP50" i="14"/>
  <c r="Z50" i="14"/>
  <c r="J50" i="14"/>
  <c r="AI49" i="14"/>
  <c r="S49" i="14"/>
  <c r="Y52" i="14"/>
  <c r="AP51" i="14"/>
  <c r="J51" i="14"/>
  <c r="P50" i="14"/>
  <c r="AD52" i="14"/>
  <c r="N52" i="14"/>
  <c r="AM51" i="14"/>
  <c r="W51" i="14"/>
  <c r="G51" i="14"/>
  <c r="AK50" i="14"/>
  <c r="I50" i="14"/>
  <c r="AL49" i="14"/>
  <c r="V49" i="14"/>
  <c r="F49" i="14"/>
  <c r="AE48" i="14"/>
  <c r="O48" i="14"/>
  <c r="M52" i="14"/>
  <c r="AD51" i="14"/>
  <c r="AR50" i="14"/>
  <c r="L50" i="14"/>
  <c r="AC49" i="14"/>
  <c r="L52" i="14"/>
  <c r="O50" i="14"/>
  <c r="H49" i="14"/>
  <c r="U49" i="14"/>
  <c r="E49" i="14"/>
  <c r="AH48" i="14"/>
  <c r="R48" i="14"/>
  <c r="I51" i="14"/>
  <c r="AJ49" i="14"/>
  <c r="P52" i="14"/>
  <c r="S50" i="14"/>
  <c r="P49" i="14"/>
  <c r="H12" i="13"/>
  <c r="H97" i="8"/>
  <c r="T12" i="13"/>
  <c r="T97" i="8"/>
  <c r="AF12" i="13"/>
  <c r="AF97" i="8"/>
  <c r="Z86" i="15"/>
  <c r="AV85" i="15"/>
  <c r="P21" i="14"/>
  <c r="O98" i="8"/>
  <c r="AA98" i="8"/>
  <c r="AN21" i="14"/>
  <c r="AM98" i="8"/>
  <c r="D63" i="13"/>
  <c r="D99" i="8"/>
  <c r="P63" i="13"/>
  <c r="Q33" i="14"/>
  <c r="P99" i="8"/>
  <c r="X63" i="13"/>
  <c r="X99" i="8"/>
  <c r="AJ63" i="13"/>
  <c r="AK44" i="14"/>
  <c r="AJ99" i="8"/>
  <c r="AN63" i="13"/>
  <c r="AN99" i="8"/>
  <c r="AM52" i="14"/>
  <c r="G52" i="14"/>
  <c r="AL50" i="14"/>
  <c r="F50" i="14"/>
  <c r="E12" i="13"/>
  <c r="E97" i="8"/>
  <c r="I12" i="13"/>
  <c r="I97" i="8"/>
  <c r="M12" i="13"/>
  <c r="M97" i="8"/>
  <c r="Q12" i="13"/>
  <c r="Q97" i="8"/>
  <c r="U12" i="13"/>
  <c r="U97" i="8"/>
  <c r="Y12" i="13"/>
  <c r="Y97" i="8"/>
  <c r="AC12" i="13"/>
  <c r="AC97" i="8"/>
  <c r="AG12" i="13"/>
  <c r="AG97" i="8"/>
  <c r="AK12" i="13"/>
  <c r="AK97" i="8"/>
  <c r="AO12" i="13"/>
  <c r="AO97" i="8"/>
  <c r="AV97" i="15"/>
  <c r="Z87" i="15"/>
  <c r="AF87" i="15"/>
  <c r="BP97" i="15"/>
  <c r="AL87" i="15"/>
  <c r="CJ97" i="15"/>
  <c r="D116" i="15"/>
  <c r="E58" i="14"/>
  <c r="Y58" i="14"/>
  <c r="P116" i="15"/>
  <c r="AS58" i="14"/>
  <c r="Z9" i="19"/>
  <c r="D98" i="8"/>
  <c r="I21" i="14"/>
  <c r="H98" i="8"/>
  <c r="M21" i="14"/>
  <c r="L98" i="8"/>
  <c r="Q21" i="14"/>
  <c r="P98" i="8"/>
  <c r="U21" i="14"/>
  <c r="T98" i="8"/>
  <c r="AF5" i="19"/>
  <c r="X98" i="8"/>
  <c r="AC21" i="14"/>
  <c r="AB98" i="8"/>
  <c r="AG21" i="14"/>
  <c r="AF98" i="8"/>
  <c r="AK21" i="14"/>
  <c r="AJ98" i="8"/>
  <c r="AO21" i="14"/>
  <c r="AN98" i="8"/>
  <c r="AL6" i="19"/>
  <c r="AR98" i="8"/>
  <c r="E63" i="13"/>
  <c r="F33" i="14"/>
  <c r="I63" i="13"/>
  <c r="J33" i="14"/>
  <c r="I99" i="8"/>
  <c r="M63" i="13"/>
  <c r="N33" i="14"/>
  <c r="M99" i="8"/>
  <c r="Q63" i="13"/>
  <c r="R44" i="14"/>
  <c r="Q99" i="8"/>
  <c r="U63" i="13"/>
  <c r="V33" i="14"/>
  <c r="U99" i="8"/>
  <c r="Y63" i="13"/>
  <c r="Z33" i="14"/>
  <c r="Y99" i="8"/>
  <c r="AC63" i="13"/>
  <c r="AD33" i="14"/>
  <c r="AC99" i="8"/>
  <c r="AG63" i="13"/>
  <c r="AH44" i="14"/>
  <c r="AG99" i="8"/>
  <c r="AK63" i="13"/>
  <c r="AL33" i="14"/>
  <c r="AK99" i="8"/>
  <c r="AO63" i="13"/>
  <c r="AP33" i="14"/>
  <c r="AO99" i="8"/>
  <c r="AI52" i="14"/>
  <c r="S52" i="14"/>
  <c r="AR51" i="14"/>
  <c r="AB51" i="14"/>
  <c r="L51" i="14"/>
  <c r="AH50" i="14"/>
  <c r="R50" i="14"/>
  <c r="AQ49" i="14"/>
  <c r="AA49" i="14"/>
  <c r="K49" i="14"/>
  <c r="AO52" i="14"/>
  <c r="Q52" i="14"/>
  <c r="Z51" i="14"/>
  <c r="AJ50" i="14"/>
  <c r="AO49" i="14"/>
  <c r="AL52" i="14"/>
  <c r="V52" i="14"/>
  <c r="F52" i="14"/>
  <c r="AE51" i="14"/>
  <c r="O51" i="14"/>
  <c r="AC50" i="14"/>
  <c r="Q50" i="14"/>
  <c r="AD49" i="14"/>
  <c r="N49" i="14"/>
  <c r="AM48" i="14"/>
  <c r="W48" i="14"/>
  <c r="G48" i="14"/>
  <c r="AC52" i="14"/>
  <c r="N51" i="14"/>
  <c r="AB50" i="14"/>
  <c r="AJ52" i="14"/>
  <c r="AC51" i="14"/>
  <c r="AM50" i="14"/>
  <c r="AF49" i="14"/>
  <c r="Y49" i="14"/>
  <c r="M49" i="14"/>
  <c r="AP48" i="14"/>
  <c r="Z48" i="14"/>
  <c r="J48" i="14"/>
  <c r="AF52" i="14"/>
  <c r="AK51" i="14"/>
  <c r="W50" i="14"/>
  <c r="L49" i="14"/>
  <c r="AN52" i="14"/>
  <c r="AG51" i="14"/>
  <c r="AQ50" i="14"/>
  <c r="AN49" i="14"/>
  <c r="U18" i="13"/>
  <c r="E25" i="14"/>
  <c r="E36" i="14"/>
  <c r="I25" i="14"/>
  <c r="I36" i="14"/>
  <c r="M25" i="14"/>
  <c r="M36" i="14"/>
  <c r="Q25" i="14"/>
  <c r="Q36" i="14"/>
  <c r="U25" i="14"/>
  <c r="U36" i="14"/>
  <c r="Y25" i="14"/>
  <c r="Y36" i="14"/>
  <c r="AC25" i="14"/>
  <c r="AC36" i="14"/>
  <c r="AG25" i="14"/>
  <c r="AG36" i="14"/>
  <c r="AK25" i="14"/>
  <c r="AK36" i="14"/>
  <c r="AO25" i="14"/>
  <c r="AO36" i="14"/>
  <c r="AS25" i="14"/>
  <c r="AS36" i="14"/>
  <c r="H26" i="14"/>
  <c r="H37" i="14"/>
  <c r="L26" i="14"/>
  <c r="L37" i="14"/>
  <c r="P26" i="14"/>
  <c r="P37" i="14"/>
  <c r="T26" i="14"/>
  <c r="T37" i="14"/>
  <c r="X26" i="14"/>
  <c r="X37" i="14"/>
  <c r="AB26" i="14"/>
  <c r="AB37" i="14"/>
  <c r="AF26" i="14"/>
  <c r="AF37" i="14"/>
  <c r="AJ26" i="14"/>
  <c r="AJ37" i="14"/>
  <c r="AN26" i="14"/>
  <c r="AN37" i="14"/>
  <c r="AR26" i="14"/>
  <c r="AR37" i="14"/>
  <c r="G27" i="14"/>
  <c r="G38" i="14"/>
  <c r="K27" i="14"/>
  <c r="K38" i="14"/>
  <c r="O27" i="14"/>
  <c r="O38" i="14"/>
  <c r="S27" i="14"/>
  <c r="S38" i="14"/>
  <c r="W27" i="14"/>
  <c r="W38" i="14"/>
  <c r="AA27" i="14"/>
  <c r="AA38" i="14"/>
  <c r="AE27" i="14"/>
  <c r="AE38" i="14"/>
  <c r="AI27" i="14"/>
  <c r="AI38" i="14"/>
  <c r="AM27" i="14"/>
  <c r="AM38" i="14"/>
  <c r="AQ27" i="14"/>
  <c r="AQ38" i="14"/>
  <c r="F28" i="14"/>
  <c r="F39" i="14"/>
  <c r="J28" i="14"/>
  <c r="J39" i="14"/>
  <c r="N28" i="14"/>
  <c r="N39" i="14"/>
  <c r="R28" i="14"/>
  <c r="R39" i="14"/>
  <c r="V28" i="14"/>
  <c r="V39" i="14"/>
  <c r="Z28" i="14"/>
  <c r="Z39" i="14"/>
  <c r="AD28" i="14"/>
  <c r="AD39" i="14"/>
  <c r="AH28" i="14"/>
  <c r="AH39" i="14"/>
  <c r="AL28" i="14"/>
  <c r="AL39" i="14"/>
  <c r="AP28" i="14"/>
  <c r="AP39" i="14"/>
  <c r="E29" i="14"/>
  <c r="E40" i="14"/>
  <c r="I29" i="14"/>
  <c r="I40" i="14"/>
  <c r="M29" i="14"/>
  <c r="M40" i="14"/>
  <c r="Q29" i="14"/>
  <c r="Q40" i="14"/>
  <c r="U29" i="14"/>
  <c r="U40" i="14"/>
  <c r="Y29" i="14"/>
  <c r="Y40" i="14"/>
  <c r="AC29" i="14"/>
  <c r="AC40" i="14"/>
  <c r="AG29" i="14"/>
  <c r="AG40" i="14"/>
  <c r="AK29" i="14"/>
  <c r="AK40" i="14"/>
  <c r="AO29" i="14"/>
  <c r="AO40" i="14"/>
  <c r="AS29" i="14"/>
  <c r="AS40" i="14"/>
  <c r="H30" i="14"/>
  <c r="H41" i="14"/>
  <c r="L30" i="14"/>
  <c r="L41" i="14"/>
  <c r="P30" i="14"/>
  <c r="P41" i="14"/>
  <c r="T30" i="14"/>
  <c r="T41" i="14"/>
  <c r="X30" i="14"/>
  <c r="X41" i="14"/>
  <c r="AB30" i="14"/>
  <c r="AB41" i="14"/>
  <c r="AF30" i="14"/>
  <c r="AF41" i="14"/>
  <c r="AJ30" i="14"/>
  <c r="AJ41" i="14"/>
  <c r="AN30" i="14"/>
  <c r="AN41" i="14"/>
  <c r="AR30" i="14"/>
  <c r="AR41" i="14"/>
  <c r="G31" i="14"/>
  <c r="G42" i="14"/>
  <c r="K31" i="14"/>
  <c r="K42" i="14"/>
  <c r="O31" i="14"/>
  <c r="O42" i="14"/>
  <c r="S31" i="14"/>
  <c r="S42" i="14"/>
  <c r="W31" i="14"/>
  <c r="W42" i="14"/>
  <c r="AA31" i="14"/>
  <c r="AA42" i="14"/>
  <c r="AE31" i="14"/>
  <c r="AE42" i="14"/>
  <c r="AI31" i="14"/>
  <c r="AI42" i="14"/>
  <c r="AM31" i="14"/>
  <c r="AM42" i="14"/>
  <c r="AQ31" i="14"/>
  <c r="AQ42" i="14"/>
  <c r="F32" i="14"/>
  <c r="F43" i="14"/>
  <c r="J32" i="14"/>
  <c r="J43" i="14"/>
  <c r="N32" i="14"/>
  <c r="N43" i="14"/>
  <c r="R32" i="14"/>
  <c r="R43" i="14"/>
  <c r="V32" i="14"/>
  <c r="V43" i="14"/>
  <c r="Z32" i="14"/>
  <c r="Z43" i="14"/>
  <c r="AD32" i="14"/>
  <c r="AD43" i="14"/>
  <c r="AH32" i="14"/>
  <c r="AH43" i="14"/>
  <c r="AL32" i="14"/>
  <c r="AL43" i="14"/>
  <c r="AP32" i="14"/>
  <c r="AP43" i="14"/>
  <c r="E33" i="14"/>
  <c r="E44" i="14"/>
  <c r="I33" i="14"/>
  <c r="I44" i="14"/>
  <c r="Q44" i="14"/>
  <c r="U33" i="14"/>
  <c r="Y33" i="14"/>
  <c r="Y44" i="14"/>
  <c r="AG33" i="14"/>
  <c r="AG44" i="14"/>
  <c r="AK33" i="14"/>
  <c r="AO33" i="14"/>
  <c r="AO44" i="14"/>
  <c r="AS33" i="14"/>
  <c r="F25" i="14"/>
  <c r="F36" i="14"/>
  <c r="J25" i="14"/>
  <c r="J36" i="14"/>
  <c r="N25" i="14"/>
  <c r="N36" i="14"/>
  <c r="R25" i="14"/>
  <c r="R36" i="14"/>
  <c r="V25" i="14"/>
  <c r="V36" i="14"/>
  <c r="Z25" i="14"/>
  <c r="Z36" i="14"/>
  <c r="AD25" i="14"/>
  <c r="AD36" i="14"/>
  <c r="AH25" i="14"/>
  <c r="AH36" i="14"/>
  <c r="AL25" i="14"/>
  <c r="AL36" i="14"/>
  <c r="AP25" i="14"/>
  <c r="AP36" i="14"/>
  <c r="E26" i="14"/>
  <c r="E37" i="14"/>
  <c r="I26" i="14"/>
  <c r="I37" i="14"/>
  <c r="M26" i="14"/>
  <c r="M37" i="14"/>
  <c r="Q26" i="14"/>
  <c r="Q37" i="14"/>
  <c r="U26" i="14"/>
  <c r="U37" i="14"/>
  <c r="Y26" i="14"/>
  <c r="Y37" i="14"/>
  <c r="AC26" i="14"/>
  <c r="AC37" i="14"/>
  <c r="AG26" i="14"/>
  <c r="AG37" i="14"/>
  <c r="AK26" i="14"/>
  <c r="AK37" i="14"/>
  <c r="AO26" i="14"/>
  <c r="AO37" i="14"/>
  <c r="AS26" i="14"/>
  <c r="AS37" i="14"/>
  <c r="H27" i="14"/>
  <c r="H38" i="14"/>
  <c r="L27" i="14"/>
  <c r="L38" i="14"/>
  <c r="P27" i="14"/>
  <c r="P38" i="14"/>
  <c r="T27" i="14"/>
  <c r="T38" i="14"/>
  <c r="X27" i="14"/>
  <c r="X38" i="14"/>
  <c r="AB27" i="14"/>
  <c r="AB38" i="14"/>
  <c r="AF27" i="14"/>
  <c r="AF38" i="14"/>
  <c r="AJ27" i="14"/>
  <c r="AJ38" i="14"/>
  <c r="AN27" i="14"/>
  <c r="AN38" i="14"/>
  <c r="AR27" i="14"/>
  <c r="AR38" i="14"/>
  <c r="G28" i="14"/>
  <c r="G39" i="14"/>
  <c r="K28" i="14"/>
  <c r="K39" i="14"/>
  <c r="O28" i="14"/>
  <c r="O39" i="14"/>
  <c r="S28" i="14"/>
  <c r="S39" i="14"/>
  <c r="W28" i="14"/>
  <c r="W39" i="14"/>
  <c r="AA28" i="14"/>
  <c r="AA39" i="14"/>
  <c r="AE28" i="14"/>
  <c r="AE39" i="14"/>
  <c r="AI28" i="14"/>
  <c r="AI39" i="14"/>
  <c r="AM28" i="14"/>
  <c r="AM39" i="14"/>
  <c r="AQ28" i="14"/>
  <c r="AQ39" i="14"/>
  <c r="F29" i="14"/>
  <c r="F40" i="14"/>
  <c r="J29" i="14"/>
  <c r="J40" i="14"/>
  <c r="N29" i="14"/>
  <c r="N40" i="14"/>
  <c r="R29" i="14"/>
  <c r="R40" i="14"/>
  <c r="V29" i="14"/>
  <c r="V40" i="14"/>
  <c r="Z29" i="14"/>
  <c r="Z40" i="14"/>
  <c r="AD29" i="14"/>
  <c r="AD40" i="14"/>
  <c r="AH29" i="14"/>
  <c r="AH40" i="14"/>
  <c r="AL29" i="14"/>
  <c r="AL40" i="14"/>
  <c r="AP29" i="14"/>
  <c r="AP40" i="14"/>
  <c r="E30" i="14"/>
  <c r="E41" i="14"/>
  <c r="I30" i="14"/>
  <c r="I41" i="14"/>
  <c r="M30" i="14"/>
  <c r="M41" i="14"/>
  <c r="Q30" i="14"/>
  <c r="Q41" i="14"/>
  <c r="U30" i="14"/>
  <c r="U41" i="14"/>
  <c r="Y30" i="14"/>
  <c r="Y41" i="14"/>
  <c r="AC30" i="14"/>
  <c r="AC41" i="14"/>
  <c r="AG30" i="14"/>
  <c r="AG41" i="14"/>
  <c r="AK30" i="14"/>
  <c r="AK41" i="14"/>
  <c r="AO30" i="14"/>
  <c r="AO41" i="14"/>
  <c r="AS30" i="14"/>
  <c r="AS41" i="14"/>
  <c r="H31" i="14"/>
  <c r="H42" i="14"/>
  <c r="L31" i="14"/>
  <c r="L42" i="14"/>
  <c r="P31" i="14"/>
  <c r="P42" i="14"/>
  <c r="T31" i="14"/>
  <c r="T42" i="14"/>
  <c r="X31" i="14"/>
  <c r="X42" i="14"/>
  <c r="AB31" i="14"/>
  <c r="AB42" i="14"/>
  <c r="AF31" i="14"/>
  <c r="AF42" i="14"/>
  <c r="AJ31" i="14"/>
  <c r="AJ42" i="14"/>
  <c r="AN31" i="14"/>
  <c r="AN42" i="14"/>
  <c r="AR31" i="14"/>
  <c r="AR42" i="14"/>
  <c r="G32" i="14"/>
  <c r="G43" i="14"/>
  <c r="K32" i="14"/>
  <c r="K43" i="14"/>
  <c r="O32" i="14"/>
  <c r="O43" i="14"/>
  <c r="S32" i="14"/>
  <c r="S43" i="14"/>
  <c r="W32" i="14"/>
  <c r="W43" i="14"/>
  <c r="AA32" i="14"/>
  <c r="AA43" i="14"/>
  <c r="AE32" i="14"/>
  <c r="AE43" i="14"/>
  <c r="AI32" i="14"/>
  <c r="AI43" i="14"/>
  <c r="AM32" i="14"/>
  <c r="AM43" i="14"/>
  <c r="AQ32" i="14"/>
  <c r="AQ43" i="14"/>
  <c r="F44" i="14"/>
  <c r="V44" i="14"/>
  <c r="AP44" i="14"/>
  <c r="N53" i="13"/>
  <c r="G25" i="14"/>
  <c r="G36" i="14"/>
  <c r="K25" i="14"/>
  <c r="K36" i="14"/>
  <c r="O25" i="14"/>
  <c r="O36" i="14"/>
  <c r="S25" i="14"/>
  <c r="S36" i="14"/>
  <c r="W25" i="14"/>
  <c r="W36" i="14"/>
  <c r="AA25" i="14"/>
  <c r="AA36" i="14"/>
  <c r="AE25" i="14"/>
  <c r="AE36" i="14"/>
  <c r="AI25" i="14"/>
  <c r="AI36" i="14"/>
  <c r="AM25" i="14"/>
  <c r="AM36" i="14"/>
  <c r="AQ25" i="14"/>
  <c r="AQ36" i="14"/>
  <c r="F26" i="14"/>
  <c r="F37" i="14"/>
  <c r="J26" i="14"/>
  <c r="J37" i="14"/>
  <c r="N26" i="14"/>
  <c r="N37" i="14"/>
  <c r="R26" i="14"/>
  <c r="R37" i="14"/>
  <c r="V26" i="14"/>
  <c r="V37" i="14"/>
  <c r="Z26" i="14"/>
  <c r="Z37" i="14"/>
  <c r="AD26" i="14"/>
  <c r="AD37" i="14"/>
  <c r="AH26" i="14"/>
  <c r="AH37" i="14"/>
  <c r="AL26" i="14"/>
  <c r="AL37" i="14"/>
  <c r="AP26" i="14"/>
  <c r="AP37" i="14"/>
  <c r="E27" i="14"/>
  <c r="E38" i="14"/>
  <c r="I27" i="14"/>
  <c r="I38" i="14"/>
  <c r="M27" i="14"/>
  <c r="M38" i="14"/>
  <c r="Q27" i="14"/>
  <c r="Q38" i="14"/>
  <c r="U27" i="14"/>
  <c r="U38" i="14"/>
  <c r="Y27" i="14"/>
  <c r="Y38" i="14"/>
  <c r="AC27" i="14"/>
  <c r="AC38" i="14"/>
  <c r="AG27" i="14"/>
  <c r="AG38" i="14"/>
  <c r="AK27" i="14"/>
  <c r="AK38" i="14"/>
  <c r="AO27" i="14"/>
  <c r="AO38" i="14"/>
  <c r="AS27" i="14"/>
  <c r="AS38" i="14"/>
  <c r="H28" i="14"/>
  <c r="H39" i="14"/>
  <c r="L28" i="14"/>
  <c r="L39" i="14"/>
  <c r="P28" i="14"/>
  <c r="P39" i="14"/>
  <c r="T28" i="14"/>
  <c r="T39" i="14"/>
  <c r="X28" i="14"/>
  <c r="X39" i="14"/>
  <c r="AB28" i="14"/>
  <c r="AB39" i="14"/>
  <c r="AF28" i="14"/>
  <c r="AF39" i="14"/>
  <c r="AJ28" i="14"/>
  <c r="AJ39" i="14"/>
  <c r="AN28" i="14"/>
  <c r="AN39" i="14"/>
  <c r="AR28" i="14"/>
  <c r="AR39" i="14"/>
  <c r="G29" i="14"/>
  <c r="G40" i="14"/>
  <c r="K29" i="14"/>
  <c r="K40" i="14"/>
  <c r="O29" i="14"/>
  <c r="O40" i="14"/>
  <c r="S29" i="14"/>
  <c r="S40" i="14"/>
  <c r="W29" i="14"/>
  <c r="W40" i="14"/>
  <c r="AA29" i="14"/>
  <c r="AA40" i="14"/>
  <c r="AE29" i="14"/>
  <c r="AE40" i="14"/>
  <c r="AI29" i="14"/>
  <c r="AI40" i="14"/>
  <c r="AM29" i="14"/>
  <c r="AM40" i="14"/>
  <c r="AQ29" i="14"/>
  <c r="AQ40" i="14"/>
  <c r="F30" i="14"/>
  <c r="F41" i="14"/>
  <c r="J30" i="14"/>
  <c r="J41" i="14"/>
  <c r="N30" i="14"/>
  <c r="N41" i="14"/>
  <c r="R30" i="14"/>
  <c r="R41" i="14"/>
  <c r="V30" i="14"/>
  <c r="V41" i="14"/>
  <c r="Z30" i="14"/>
  <c r="Z41" i="14"/>
  <c r="AD30" i="14"/>
  <c r="AD41" i="14"/>
  <c r="AH30" i="14"/>
  <c r="AH41" i="14"/>
  <c r="AL30" i="14"/>
  <c r="AL41" i="14"/>
  <c r="AP30" i="14"/>
  <c r="AP41" i="14"/>
  <c r="E31" i="14"/>
  <c r="E42" i="14"/>
  <c r="I31" i="14"/>
  <c r="I42" i="14"/>
  <c r="M31" i="14"/>
  <c r="M42" i="14"/>
  <c r="Q31" i="14"/>
  <c r="Q42" i="14"/>
  <c r="U31" i="14"/>
  <c r="U42" i="14"/>
  <c r="Y31" i="14"/>
  <c r="Y42" i="14"/>
  <c r="AC31" i="14"/>
  <c r="AC42" i="14"/>
  <c r="AG31" i="14"/>
  <c r="AG42" i="14"/>
  <c r="AK31" i="14"/>
  <c r="AK42" i="14"/>
  <c r="AO31" i="14"/>
  <c r="AO42" i="14"/>
  <c r="AS31" i="14"/>
  <c r="AS42" i="14"/>
  <c r="H32" i="14"/>
  <c r="H43" i="14"/>
  <c r="L32" i="14"/>
  <c r="L43" i="14"/>
  <c r="P32" i="14"/>
  <c r="P43" i="14"/>
  <c r="T32" i="14"/>
  <c r="T43" i="14"/>
  <c r="X32" i="14"/>
  <c r="X43" i="14"/>
  <c r="AB32" i="14"/>
  <c r="AB43" i="14"/>
  <c r="AF32" i="14"/>
  <c r="AF43" i="14"/>
  <c r="AJ32" i="14"/>
  <c r="AJ43" i="14"/>
  <c r="AN32" i="14"/>
  <c r="AN43" i="14"/>
  <c r="AR32" i="14"/>
  <c r="AR43" i="14"/>
  <c r="O33" i="14"/>
  <c r="AE33" i="14"/>
  <c r="R53" i="13"/>
  <c r="H25" i="14"/>
  <c r="H36" i="14"/>
  <c r="L25" i="14"/>
  <c r="L36" i="14"/>
  <c r="P25" i="14"/>
  <c r="P36" i="14"/>
  <c r="T25" i="14"/>
  <c r="T36" i="14"/>
  <c r="X25" i="14"/>
  <c r="X36" i="14"/>
  <c r="AB25" i="14"/>
  <c r="AB36" i="14"/>
  <c r="AF25" i="14"/>
  <c r="AF36" i="14"/>
  <c r="AJ25" i="14"/>
  <c r="AJ36" i="14"/>
  <c r="AN25" i="14"/>
  <c r="AN36" i="14"/>
  <c r="AR25" i="14"/>
  <c r="AR36" i="14"/>
  <c r="G26" i="14"/>
  <c r="G37" i="14"/>
  <c r="K26" i="14"/>
  <c r="K37" i="14"/>
  <c r="O26" i="14"/>
  <c r="O37" i="14"/>
  <c r="S26" i="14"/>
  <c r="S37" i="14"/>
  <c r="W26" i="14"/>
  <c r="W37" i="14"/>
  <c r="AA26" i="14"/>
  <c r="AA37" i="14"/>
  <c r="AE26" i="14"/>
  <c r="AE37" i="14"/>
  <c r="AI26" i="14"/>
  <c r="AI37" i="14"/>
  <c r="AM26" i="14"/>
  <c r="AM37" i="14"/>
  <c r="AQ26" i="14"/>
  <c r="AQ37" i="14"/>
  <c r="F27" i="14"/>
  <c r="F38" i="14"/>
  <c r="J27" i="14"/>
  <c r="J38" i="14"/>
  <c r="N27" i="14"/>
  <c r="N38" i="14"/>
  <c r="R27" i="14"/>
  <c r="R38" i="14"/>
  <c r="V27" i="14"/>
  <c r="V38" i="14"/>
  <c r="Z27" i="14"/>
  <c r="Z38" i="14"/>
  <c r="AD27" i="14"/>
  <c r="AD38" i="14"/>
  <c r="AH27" i="14"/>
  <c r="AH38" i="14"/>
  <c r="AL27" i="14"/>
  <c r="AL38" i="14"/>
  <c r="AP27" i="14"/>
  <c r="AP38" i="14"/>
  <c r="E28" i="14"/>
  <c r="E39" i="14"/>
  <c r="I28" i="14"/>
  <c r="I39" i="14"/>
  <c r="M28" i="14"/>
  <c r="M39" i="14"/>
  <c r="Q28" i="14"/>
  <c r="Q39" i="14"/>
  <c r="U28" i="14"/>
  <c r="U39" i="14"/>
  <c r="Y28" i="14"/>
  <c r="Y39" i="14"/>
  <c r="AC28" i="14"/>
  <c r="AC39" i="14"/>
  <c r="AG28" i="14"/>
  <c r="AG39" i="14"/>
  <c r="AK28" i="14"/>
  <c r="AK39" i="14"/>
  <c r="AO28" i="14"/>
  <c r="AO39" i="14"/>
  <c r="AS28" i="14"/>
  <c r="AS39" i="14"/>
  <c r="H29" i="14"/>
  <c r="H40" i="14"/>
  <c r="L29" i="14"/>
  <c r="L40" i="14"/>
  <c r="P29" i="14"/>
  <c r="P40" i="14"/>
  <c r="T29" i="14"/>
  <c r="T40" i="14"/>
  <c r="X29" i="14"/>
  <c r="X40" i="14"/>
  <c r="AB29" i="14"/>
  <c r="AB40" i="14"/>
  <c r="AF29" i="14"/>
  <c r="AF40" i="14"/>
  <c r="AJ29" i="14"/>
  <c r="AJ40" i="14"/>
  <c r="AN29" i="14"/>
  <c r="AN40" i="14"/>
  <c r="AR29" i="14"/>
  <c r="AR40" i="14"/>
  <c r="G30" i="14"/>
  <c r="G41" i="14"/>
  <c r="K30" i="14"/>
  <c r="K41" i="14"/>
  <c r="O30" i="14"/>
  <c r="O41" i="14"/>
  <c r="S30" i="14"/>
  <c r="S41" i="14"/>
  <c r="W30" i="14"/>
  <c r="W41" i="14"/>
  <c r="AA30" i="14"/>
  <c r="AA41" i="14"/>
  <c r="AE30" i="14"/>
  <c r="AE41" i="14"/>
  <c r="AI30" i="14"/>
  <c r="AI41" i="14"/>
  <c r="AM30" i="14"/>
  <c r="AM41" i="14"/>
  <c r="AQ30" i="14"/>
  <c r="AQ41" i="14"/>
  <c r="F31" i="14"/>
  <c r="F42" i="14"/>
  <c r="J31" i="14"/>
  <c r="J42" i="14"/>
  <c r="N31" i="14"/>
  <c r="N42" i="14"/>
  <c r="R31" i="14"/>
  <c r="R42" i="14"/>
  <c r="V31" i="14"/>
  <c r="V42" i="14"/>
  <c r="Z31" i="14"/>
  <c r="Z42" i="14"/>
  <c r="AD31" i="14"/>
  <c r="AD42" i="14"/>
  <c r="AH31" i="14"/>
  <c r="AH42" i="14"/>
  <c r="AL31" i="14"/>
  <c r="AL42" i="14"/>
  <c r="AP31" i="14"/>
  <c r="AP42" i="14"/>
  <c r="E32" i="14"/>
  <c r="E43" i="14"/>
  <c r="I32" i="14"/>
  <c r="I43" i="14"/>
  <c r="M32" i="14"/>
  <c r="M43" i="14"/>
  <c r="Q32" i="14"/>
  <c r="Q43" i="14"/>
  <c r="U32" i="14"/>
  <c r="U43" i="14"/>
  <c r="Y32" i="14"/>
  <c r="Y43" i="14"/>
  <c r="AC32" i="14"/>
  <c r="AC43" i="14"/>
  <c r="AG32" i="14"/>
  <c r="AG43" i="14"/>
  <c r="AK32" i="14"/>
  <c r="AK43" i="14"/>
  <c r="AO32" i="14"/>
  <c r="AO43" i="14"/>
  <c r="AS32" i="14"/>
  <c r="AS43" i="14"/>
  <c r="H33" i="14"/>
  <c r="H44" i="14"/>
  <c r="L33" i="14"/>
  <c r="L44" i="14"/>
  <c r="P33" i="14"/>
  <c r="P44" i="14"/>
  <c r="T33" i="14"/>
  <c r="T44" i="14"/>
  <c r="X33" i="14"/>
  <c r="X44" i="14"/>
  <c r="AB33" i="14"/>
  <c r="AB44" i="14"/>
  <c r="AF33" i="14"/>
  <c r="AF44" i="14"/>
  <c r="AJ33" i="14"/>
  <c r="AJ44" i="14"/>
  <c r="AN33" i="14"/>
  <c r="AN44" i="14"/>
  <c r="AR33" i="14"/>
  <c r="AR44" i="14"/>
  <c r="G13" i="14"/>
  <c r="G2" i="14"/>
  <c r="K13" i="14"/>
  <c r="K2" i="14"/>
  <c r="O13" i="14"/>
  <c r="O2" i="14"/>
  <c r="S13" i="14"/>
  <c r="S2" i="14"/>
  <c r="W13" i="14"/>
  <c r="W2" i="14"/>
  <c r="AA13" i="14"/>
  <c r="AA2" i="14"/>
  <c r="AE13" i="14"/>
  <c r="AE2" i="14"/>
  <c r="AI13" i="14"/>
  <c r="AI2" i="14"/>
  <c r="AM13" i="14"/>
  <c r="AM2" i="14"/>
  <c r="AQ13" i="14"/>
  <c r="AQ2" i="14"/>
  <c r="E14" i="14"/>
  <c r="E3" i="14"/>
  <c r="I14" i="14"/>
  <c r="I3" i="14"/>
  <c r="M14" i="14"/>
  <c r="M3" i="14"/>
  <c r="Q14" i="14"/>
  <c r="Q3" i="14"/>
  <c r="U14" i="14"/>
  <c r="U3" i="14"/>
  <c r="Y14" i="14"/>
  <c r="Y3" i="14"/>
  <c r="AC14" i="14"/>
  <c r="AC3" i="14"/>
  <c r="AG14" i="14"/>
  <c r="AG3" i="14"/>
  <c r="AK14" i="14"/>
  <c r="AK3" i="14"/>
  <c r="AO14" i="14"/>
  <c r="AO3" i="14"/>
  <c r="AS14" i="14"/>
  <c r="AS3" i="14"/>
  <c r="H4" i="14"/>
  <c r="H15" i="14"/>
  <c r="L4" i="14"/>
  <c r="L15" i="14"/>
  <c r="P4" i="14"/>
  <c r="P15" i="14"/>
  <c r="T15" i="14"/>
  <c r="T4" i="14"/>
  <c r="X15" i="14"/>
  <c r="X4" i="14"/>
  <c r="AB15" i="14"/>
  <c r="AB4" i="14"/>
  <c r="AF15" i="14"/>
  <c r="AF4" i="14"/>
  <c r="AJ15" i="14"/>
  <c r="AJ4" i="14"/>
  <c r="AN15" i="14"/>
  <c r="AN4" i="14"/>
  <c r="AR15" i="14"/>
  <c r="AR4" i="14"/>
  <c r="G16" i="14"/>
  <c r="G5" i="14"/>
  <c r="K16" i="14"/>
  <c r="K5" i="14"/>
  <c r="O16" i="14"/>
  <c r="O5" i="14"/>
  <c r="S16" i="14"/>
  <c r="S5" i="14"/>
  <c r="W16" i="14"/>
  <c r="W5" i="14"/>
  <c r="AA16" i="14"/>
  <c r="AA5" i="14"/>
  <c r="AE16" i="14"/>
  <c r="AE5" i="14"/>
  <c r="AI16" i="14"/>
  <c r="AI5" i="14"/>
  <c r="AM16" i="14"/>
  <c r="AM5" i="14"/>
  <c r="AQ16" i="14"/>
  <c r="AQ5" i="14"/>
  <c r="F17" i="14"/>
  <c r="F6" i="14"/>
  <c r="J17" i="14"/>
  <c r="J6" i="14"/>
  <c r="N17" i="14"/>
  <c r="N6" i="14"/>
  <c r="R17" i="14"/>
  <c r="R6" i="14"/>
  <c r="V17" i="14"/>
  <c r="V6" i="14"/>
  <c r="Z17" i="14"/>
  <c r="Z6" i="14"/>
  <c r="AD17" i="14"/>
  <c r="AD6" i="14"/>
  <c r="AH17" i="14"/>
  <c r="AH6" i="14"/>
  <c r="AL17" i="14"/>
  <c r="AL6" i="14"/>
  <c r="AP17" i="14"/>
  <c r="AP6" i="14"/>
  <c r="E18" i="14"/>
  <c r="E7" i="14"/>
  <c r="I18" i="14"/>
  <c r="I7" i="14"/>
  <c r="M18" i="14"/>
  <c r="M7" i="14"/>
  <c r="Q18" i="14"/>
  <c r="Q7" i="14"/>
  <c r="U18" i="14"/>
  <c r="U7" i="14"/>
  <c r="Y18" i="14"/>
  <c r="Y7" i="14"/>
  <c r="AC18" i="14"/>
  <c r="AC7" i="14"/>
  <c r="AG18" i="14"/>
  <c r="AG7" i="14"/>
  <c r="AK18" i="14"/>
  <c r="AK7" i="14"/>
  <c r="AO18" i="14"/>
  <c r="AO7" i="14"/>
  <c r="AS18" i="14"/>
  <c r="AS7" i="14"/>
  <c r="H19" i="14"/>
  <c r="H8" i="14"/>
  <c r="L19" i="14"/>
  <c r="L8" i="14"/>
  <c r="P19" i="14"/>
  <c r="P8" i="14"/>
  <c r="T19" i="14"/>
  <c r="T8" i="14"/>
  <c r="X19" i="14"/>
  <c r="X8" i="14"/>
  <c r="AB19" i="14"/>
  <c r="AB8" i="14"/>
  <c r="AF19" i="14"/>
  <c r="AF8" i="14"/>
  <c r="AJ19" i="14"/>
  <c r="AJ8" i="14"/>
  <c r="AN19" i="14"/>
  <c r="AN8" i="14"/>
  <c r="AR19" i="14"/>
  <c r="AR8" i="14"/>
  <c r="G20" i="14"/>
  <c r="G9" i="14"/>
  <c r="K20" i="14"/>
  <c r="K9" i="14"/>
  <c r="O20" i="14"/>
  <c r="O9" i="14"/>
  <c r="S20" i="14"/>
  <c r="S9" i="14"/>
  <c r="W20" i="14"/>
  <c r="W9" i="14"/>
  <c r="AA20" i="14"/>
  <c r="AA9" i="14"/>
  <c r="AE20" i="14"/>
  <c r="AE9" i="14"/>
  <c r="AI20" i="14"/>
  <c r="AI9" i="14"/>
  <c r="AM20" i="14"/>
  <c r="AM9" i="14"/>
  <c r="AQ20" i="14"/>
  <c r="AQ9" i="14"/>
  <c r="J21" i="14"/>
  <c r="Z21" i="14"/>
  <c r="AP21" i="14"/>
  <c r="H2" i="14"/>
  <c r="H13" i="14"/>
  <c r="L2" i="14"/>
  <c r="L13" i="14"/>
  <c r="P2" i="14"/>
  <c r="P13" i="14"/>
  <c r="T13" i="14"/>
  <c r="T2" i="14"/>
  <c r="X2" i="14"/>
  <c r="X13" i="14"/>
  <c r="AB2" i="14"/>
  <c r="AB13" i="14"/>
  <c r="AF2" i="14"/>
  <c r="AF13" i="14"/>
  <c r="AJ13" i="14"/>
  <c r="AJ2" i="14"/>
  <c r="AN2" i="14"/>
  <c r="AN13" i="14"/>
  <c r="AR2" i="14"/>
  <c r="AR13" i="14"/>
  <c r="E15" i="14"/>
  <c r="E4" i="14"/>
  <c r="I15" i="14"/>
  <c r="I4" i="14"/>
  <c r="M15" i="14"/>
  <c r="M4" i="14"/>
  <c r="Q15" i="14"/>
  <c r="Q4" i="14"/>
  <c r="U15" i="14"/>
  <c r="U4" i="14"/>
  <c r="Y15" i="14"/>
  <c r="Y4" i="14"/>
  <c r="AC15" i="14"/>
  <c r="AC4" i="14"/>
  <c r="AG15" i="14"/>
  <c r="AG4" i="14"/>
  <c r="AK15" i="14"/>
  <c r="AK4" i="14"/>
  <c r="AO15" i="14"/>
  <c r="AO4" i="14"/>
  <c r="AS15" i="14"/>
  <c r="AS4" i="14"/>
  <c r="H16" i="14"/>
  <c r="H5" i="14"/>
  <c r="L16" i="14"/>
  <c r="L5" i="14"/>
  <c r="P16" i="14"/>
  <c r="P5" i="14"/>
  <c r="T16" i="14"/>
  <c r="T5" i="14"/>
  <c r="X16" i="14"/>
  <c r="X5" i="14"/>
  <c r="AB16" i="14"/>
  <c r="AB5" i="14"/>
  <c r="AF16" i="14"/>
  <c r="AF5" i="14"/>
  <c r="AJ16" i="14"/>
  <c r="AJ5" i="14"/>
  <c r="AN16" i="14"/>
  <c r="AN5" i="14"/>
  <c r="AR16" i="14"/>
  <c r="AR5" i="14"/>
  <c r="G17" i="14"/>
  <c r="G6" i="14"/>
  <c r="K17" i="14"/>
  <c r="K6" i="14"/>
  <c r="O17" i="14"/>
  <c r="O6" i="14"/>
  <c r="S17" i="14"/>
  <c r="S6" i="14"/>
  <c r="W17" i="14"/>
  <c r="W6" i="14"/>
  <c r="AA17" i="14"/>
  <c r="AA6" i="14"/>
  <c r="AE17" i="14"/>
  <c r="AE6" i="14"/>
  <c r="AI17" i="14"/>
  <c r="AI6" i="14"/>
  <c r="AM17" i="14"/>
  <c r="AM6" i="14"/>
  <c r="AQ17" i="14"/>
  <c r="AQ6" i="14"/>
  <c r="F18" i="14"/>
  <c r="F7" i="14"/>
  <c r="J18" i="14"/>
  <c r="J7" i="14"/>
  <c r="N18" i="14"/>
  <c r="N7" i="14"/>
  <c r="R18" i="14"/>
  <c r="R7" i="14"/>
  <c r="V18" i="14"/>
  <c r="V7" i="14"/>
  <c r="Z18" i="14"/>
  <c r="Z7" i="14"/>
  <c r="AD18" i="14"/>
  <c r="AD7" i="14"/>
  <c r="AH18" i="14"/>
  <c r="AH7" i="14"/>
  <c r="AL18" i="14"/>
  <c r="AL7" i="14"/>
  <c r="AP18" i="14"/>
  <c r="AP7" i="14"/>
  <c r="E19" i="14"/>
  <c r="E8" i="14"/>
  <c r="I19" i="14"/>
  <c r="I8" i="14"/>
  <c r="M19" i="14"/>
  <c r="M8" i="14"/>
  <c r="Q19" i="14"/>
  <c r="Q8" i="14"/>
  <c r="U19" i="14"/>
  <c r="U8" i="14"/>
  <c r="Y19" i="14"/>
  <c r="Y8" i="14"/>
  <c r="AC19" i="14"/>
  <c r="AC8" i="14"/>
  <c r="AG19" i="14"/>
  <c r="AG8" i="14"/>
  <c r="AK19" i="14"/>
  <c r="AK8" i="14"/>
  <c r="AO19" i="14"/>
  <c r="AO8" i="14"/>
  <c r="AS19" i="14"/>
  <c r="AS8" i="14"/>
  <c r="H20" i="14"/>
  <c r="H9" i="14"/>
  <c r="L20" i="14"/>
  <c r="L9" i="14"/>
  <c r="P20" i="14"/>
  <c r="P9" i="14"/>
  <c r="T20" i="14"/>
  <c r="T9" i="14"/>
  <c r="X20" i="14"/>
  <c r="X9" i="14"/>
  <c r="AB20" i="14"/>
  <c r="AB9" i="14"/>
  <c r="AF20" i="14"/>
  <c r="AF9" i="14"/>
  <c r="AJ20" i="14"/>
  <c r="AJ9" i="14"/>
  <c r="AN20" i="14"/>
  <c r="AN9" i="14"/>
  <c r="AR20" i="14"/>
  <c r="AR9" i="14"/>
  <c r="G21" i="14"/>
  <c r="G10" i="14"/>
  <c r="K21" i="14"/>
  <c r="K10" i="14"/>
  <c r="O21" i="14"/>
  <c r="O10" i="14"/>
  <c r="S21" i="14"/>
  <c r="S10" i="14"/>
  <c r="W21" i="14"/>
  <c r="W10" i="14"/>
  <c r="AA21" i="14"/>
  <c r="AA10" i="14"/>
  <c r="AE21" i="14"/>
  <c r="AE10" i="14"/>
  <c r="AI21" i="14"/>
  <c r="AI10" i="14"/>
  <c r="AM21" i="14"/>
  <c r="AM10" i="14"/>
  <c r="AQ21" i="14"/>
  <c r="AQ10" i="14"/>
  <c r="E13" i="14"/>
  <c r="E2" i="14"/>
  <c r="I13" i="14"/>
  <c r="I2" i="14"/>
  <c r="M13" i="14"/>
  <c r="M2" i="14"/>
  <c r="Q13" i="14"/>
  <c r="Q2" i="14"/>
  <c r="U13" i="14"/>
  <c r="U2" i="14"/>
  <c r="Y13" i="14"/>
  <c r="Y2" i="14"/>
  <c r="AC13" i="14"/>
  <c r="AC2" i="14"/>
  <c r="AG13" i="14"/>
  <c r="AG2" i="14"/>
  <c r="AK13" i="14"/>
  <c r="AK2" i="14"/>
  <c r="AO13" i="14"/>
  <c r="AO2" i="14"/>
  <c r="AS13" i="14"/>
  <c r="AS2" i="14"/>
  <c r="F15" i="14"/>
  <c r="F4" i="14"/>
  <c r="J15" i="14"/>
  <c r="J4" i="14"/>
  <c r="N15" i="14"/>
  <c r="N4" i="14"/>
  <c r="R15" i="14"/>
  <c r="R4" i="14"/>
  <c r="V15" i="14"/>
  <c r="V4" i="14"/>
  <c r="Z15" i="14"/>
  <c r="Z4" i="14"/>
  <c r="AD15" i="14"/>
  <c r="AD4" i="14"/>
  <c r="AH15" i="14"/>
  <c r="AH4" i="14"/>
  <c r="AL15" i="14"/>
  <c r="AL4" i="14"/>
  <c r="AP15" i="14"/>
  <c r="AP4" i="14"/>
  <c r="E16" i="14"/>
  <c r="E5" i="14"/>
  <c r="I16" i="14"/>
  <c r="I5" i="14"/>
  <c r="M16" i="14"/>
  <c r="M5" i="14"/>
  <c r="Q16" i="14"/>
  <c r="Q5" i="14"/>
  <c r="U16" i="14"/>
  <c r="U5" i="14"/>
  <c r="Y16" i="14"/>
  <c r="Y5" i="14"/>
  <c r="AC16" i="14"/>
  <c r="AC5" i="14"/>
  <c r="AG16" i="14"/>
  <c r="AG5" i="14"/>
  <c r="AK16" i="14"/>
  <c r="AK5" i="14"/>
  <c r="AO16" i="14"/>
  <c r="AO5" i="14"/>
  <c r="AS16" i="14"/>
  <c r="AS5" i="14"/>
  <c r="H17" i="14"/>
  <c r="H6" i="14"/>
  <c r="L17" i="14"/>
  <c r="L6" i="14"/>
  <c r="P17" i="14"/>
  <c r="P6" i="14"/>
  <c r="T17" i="14"/>
  <c r="T6" i="14"/>
  <c r="X17" i="14"/>
  <c r="X6" i="14"/>
  <c r="AB17" i="14"/>
  <c r="AB6" i="14"/>
  <c r="AF17" i="14"/>
  <c r="AF6" i="14"/>
  <c r="AJ17" i="14"/>
  <c r="AJ6" i="14"/>
  <c r="AN17" i="14"/>
  <c r="AN6" i="14"/>
  <c r="AR17" i="14"/>
  <c r="AR6" i="14"/>
  <c r="G18" i="14"/>
  <c r="G7" i="14"/>
  <c r="K18" i="14"/>
  <c r="K7" i="14"/>
  <c r="O18" i="14"/>
  <c r="O7" i="14"/>
  <c r="S18" i="14"/>
  <c r="S7" i="14"/>
  <c r="W18" i="14"/>
  <c r="W7" i="14"/>
  <c r="AA18" i="14"/>
  <c r="AA7" i="14"/>
  <c r="AE18" i="14"/>
  <c r="AE7" i="14"/>
  <c r="AI18" i="14"/>
  <c r="AI7" i="14"/>
  <c r="AM18" i="14"/>
  <c r="AM7" i="14"/>
  <c r="AQ18" i="14"/>
  <c r="AQ7" i="14"/>
  <c r="F19" i="14"/>
  <c r="F8" i="14"/>
  <c r="J19" i="14"/>
  <c r="J8" i="14"/>
  <c r="N19" i="14"/>
  <c r="N8" i="14"/>
  <c r="R19" i="14"/>
  <c r="R8" i="14"/>
  <c r="V19" i="14"/>
  <c r="V8" i="14"/>
  <c r="Z19" i="14"/>
  <c r="Z8" i="14"/>
  <c r="AD19" i="14"/>
  <c r="AD8" i="14"/>
  <c r="AH19" i="14"/>
  <c r="AH8" i="14"/>
  <c r="AL19" i="14"/>
  <c r="AL8" i="14"/>
  <c r="AP19" i="14"/>
  <c r="AP8" i="14"/>
  <c r="E20" i="14"/>
  <c r="E9" i="14"/>
  <c r="I20" i="14"/>
  <c r="I9" i="14"/>
  <c r="M20" i="14"/>
  <c r="M9" i="14"/>
  <c r="Q20" i="14"/>
  <c r="Q9" i="14"/>
  <c r="U20" i="14"/>
  <c r="U9" i="14"/>
  <c r="Y20" i="14"/>
  <c r="Y9" i="14"/>
  <c r="AC20" i="14"/>
  <c r="AC9" i="14"/>
  <c r="AG20" i="14"/>
  <c r="AG9" i="14"/>
  <c r="AK20" i="14"/>
  <c r="AK9" i="14"/>
  <c r="AO20" i="14"/>
  <c r="AO9" i="14"/>
  <c r="AS20" i="14"/>
  <c r="AS9" i="14"/>
  <c r="H10" i="14"/>
  <c r="L21" i="14"/>
  <c r="P10" i="14"/>
  <c r="T21" i="14"/>
  <c r="X21" i="14"/>
  <c r="X10" i="14"/>
  <c r="AB21" i="14"/>
  <c r="AB10" i="14"/>
  <c r="AF10" i="14"/>
  <c r="AJ21" i="14"/>
  <c r="AJ10" i="14"/>
  <c r="AR10" i="14"/>
  <c r="F13" i="14"/>
  <c r="F2" i="14"/>
  <c r="J13" i="14"/>
  <c r="J2" i="14"/>
  <c r="N13" i="14"/>
  <c r="N2" i="14"/>
  <c r="R13" i="14"/>
  <c r="R2" i="14"/>
  <c r="V13" i="14"/>
  <c r="V2" i="14"/>
  <c r="Z13" i="14"/>
  <c r="Z2" i="14"/>
  <c r="AD13" i="14"/>
  <c r="AD2" i="14"/>
  <c r="AH13" i="14"/>
  <c r="AH2" i="14"/>
  <c r="AL13" i="14"/>
  <c r="AL2" i="14"/>
  <c r="AP13" i="14"/>
  <c r="AP2" i="14"/>
  <c r="H3" i="14"/>
  <c r="H14" i="14"/>
  <c r="P3" i="14"/>
  <c r="P14" i="14"/>
  <c r="X3" i="14"/>
  <c r="X14" i="14"/>
  <c r="AF3" i="14"/>
  <c r="AF14" i="14"/>
  <c r="AN3" i="14"/>
  <c r="AN14" i="14"/>
  <c r="G15" i="14"/>
  <c r="G4" i="14"/>
  <c r="K15" i="14"/>
  <c r="K4" i="14"/>
  <c r="O15" i="14"/>
  <c r="O4" i="14"/>
  <c r="S15" i="14"/>
  <c r="S4" i="14"/>
  <c r="W15" i="14"/>
  <c r="W4" i="14"/>
  <c r="AA15" i="14"/>
  <c r="AA4" i="14"/>
  <c r="AE15" i="14"/>
  <c r="AE4" i="14"/>
  <c r="AI15" i="14"/>
  <c r="AI4" i="14"/>
  <c r="AM15" i="14"/>
  <c r="AM4" i="14"/>
  <c r="AQ15" i="14"/>
  <c r="AQ4" i="14"/>
  <c r="F16" i="14"/>
  <c r="F5" i="14"/>
  <c r="J16" i="14"/>
  <c r="J5" i="14"/>
  <c r="N16" i="14"/>
  <c r="N5" i="14"/>
  <c r="R16" i="14"/>
  <c r="R5" i="14"/>
  <c r="V16" i="14"/>
  <c r="V5" i="14"/>
  <c r="Z16" i="14"/>
  <c r="Z5" i="14"/>
  <c r="AD16" i="14"/>
  <c r="AD5" i="14"/>
  <c r="AH16" i="14"/>
  <c r="AH5" i="14"/>
  <c r="AL16" i="14"/>
  <c r="AL5" i="14"/>
  <c r="AP16" i="14"/>
  <c r="AP5" i="14"/>
  <c r="E17" i="14"/>
  <c r="E6" i="14"/>
  <c r="I17" i="14"/>
  <c r="I6" i="14"/>
  <c r="M17" i="14"/>
  <c r="M6" i="14"/>
  <c r="Q17" i="14"/>
  <c r="Q6" i="14"/>
  <c r="U17" i="14"/>
  <c r="U6" i="14"/>
  <c r="Y17" i="14"/>
  <c r="Y6" i="14"/>
  <c r="AC17" i="14"/>
  <c r="AC6" i="14"/>
  <c r="AG17" i="14"/>
  <c r="AG6" i="14"/>
  <c r="AK17" i="14"/>
  <c r="AK6" i="14"/>
  <c r="AO17" i="14"/>
  <c r="AO6" i="14"/>
  <c r="AS17" i="14"/>
  <c r="AS6" i="14"/>
  <c r="H18" i="14"/>
  <c r="H7" i="14"/>
  <c r="L18" i="14"/>
  <c r="L7" i="14"/>
  <c r="P18" i="14"/>
  <c r="P7" i="14"/>
  <c r="T18" i="14"/>
  <c r="T7" i="14"/>
  <c r="X18" i="14"/>
  <c r="X7" i="14"/>
  <c r="AB18" i="14"/>
  <c r="AB7" i="14"/>
  <c r="AF18" i="14"/>
  <c r="AF7" i="14"/>
  <c r="AJ18" i="14"/>
  <c r="AJ7" i="14"/>
  <c r="AN18" i="14"/>
  <c r="AN7" i="14"/>
  <c r="AR18" i="14"/>
  <c r="AR7" i="14"/>
  <c r="G19" i="14"/>
  <c r="G8" i="14"/>
  <c r="K19" i="14"/>
  <c r="K8" i="14"/>
  <c r="O19" i="14"/>
  <c r="O8" i="14"/>
  <c r="S19" i="14"/>
  <c r="S8" i="14"/>
  <c r="W19" i="14"/>
  <c r="W8" i="14"/>
  <c r="AA19" i="14"/>
  <c r="AA8" i="14"/>
  <c r="AE19" i="14"/>
  <c r="AE8" i="14"/>
  <c r="AI19" i="14"/>
  <c r="AI8" i="14"/>
  <c r="AM19" i="14"/>
  <c r="AM8" i="14"/>
  <c r="AQ19" i="14"/>
  <c r="AQ8" i="14"/>
  <c r="F20" i="14"/>
  <c r="F9" i="14"/>
  <c r="J20" i="14"/>
  <c r="J9" i="14"/>
  <c r="N20" i="14"/>
  <c r="N9" i="14"/>
  <c r="R20" i="14"/>
  <c r="R9" i="14"/>
  <c r="V20" i="14"/>
  <c r="V9" i="14"/>
  <c r="Z20" i="14"/>
  <c r="Z9" i="14"/>
  <c r="AD20" i="14"/>
  <c r="AD9" i="14"/>
  <c r="AH20" i="14"/>
  <c r="AH9" i="14"/>
  <c r="AL20" i="14"/>
  <c r="AL9" i="14"/>
  <c r="AP20" i="14"/>
  <c r="AP9" i="14"/>
  <c r="M10" i="14"/>
  <c r="AC10" i="14"/>
  <c r="AS10" i="14"/>
  <c r="M18" i="13"/>
  <c r="AC18" i="13"/>
  <c r="AC36" i="13"/>
  <c r="AC29" i="13"/>
  <c r="AO36" i="13"/>
  <c r="AO29" i="13"/>
  <c r="E41" i="13"/>
  <c r="I41" i="13"/>
  <c r="M41" i="13"/>
  <c r="Q41" i="13"/>
  <c r="U41" i="13"/>
  <c r="Y41" i="13"/>
  <c r="AC41" i="13"/>
  <c r="AG41" i="13"/>
  <c r="AK41" i="13"/>
  <c r="AO41" i="13"/>
  <c r="G41" i="13"/>
  <c r="AM41" i="13"/>
  <c r="AH107" i="13"/>
  <c r="AH100" i="13"/>
  <c r="R107" i="13"/>
  <c r="R100" i="13"/>
  <c r="AK107" i="13"/>
  <c r="AK100" i="13"/>
  <c r="E107" i="13"/>
  <c r="E100" i="13"/>
  <c r="AQ107" i="13"/>
  <c r="AQ100" i="13"/>
  <c r="AI107" i="13"/>
  <c r="AI100" i="13"/>
  <c r="AA107" i="13"/>
  <c r="AA100" i="13"/>
  <c r="S107" i="13"/>
  <c r="S100" i="13"/>
  <c r="K107" i="13"/>
  <c r="K100" i="13"/>
  <c r="AJ107" i="13"/>
  <c r="AJ100" i="13"/>
  <c r="D107" i="13"/>
  <c r="D100" i="13"/>
  <c r="AG107" i="13"/>
  <c r="AG100" i="13"/>
  <c r="Q18" i="13"/>
  <c r="AG18" i="13"/>
  <c r="AG36" i="13"/>
  <c r="AG29" i="13"/>
  <c r="G30" i="13"/>
  <c r="H55" i="14"/>
  <c r="O30" i="13"/>
  <c r="P55" i="14"/>
  <c r="W30" i="13"/>
  <c r="X55" i="14"/>
  <c r="AE30" i="13"/>
  <c r="AF55" i="14"/>
  <c r="AM30" i="13"/>
  <c r="AN55" i="14"/>
  <c r="F41" i="13"/>
  <c r="J41" i="13"/>
  <c r="N41" i="13"/>
  <c r="R41" i="13"/>
  <c r="V41" i="13"/>
  <c r="Z41" i="13"/>
  <c r="AD41" i="13"/>
  <c r="AH41" i="13"/>
  <c r="AL41" i="13"/>
  <c r="AP41" i="13"/>
  <c r="O41" i="13"/>
  <c r="AD107" i="13"/>
  <c r="AD100" i="13"/>
  <c r="N107" i="13"/>
  <c r="N100" i="13"/>
  <c r="AC107" i="13"/>
  <c r="AC100" i="13"/>
  <c r="AB107" i="13"/>
  <c r="AB100" i="13"/>
  <c r="Y107" i="13"/>
  <c r="Y100" i="13"/>
  <c r="F18" i="13"/>
  <c r="F19" i="13"/>
  <c r="J18" i="13"/>
  <c r="J19" i="13"/>
  <c r="N18" i="13"/>
  <c r="N19" i="13"/>
  <c r="R18" i="13"/>
  <c r="R19" i="13"/>
  <c r="V18" i="13"/>
  <c r="V19" i="13"/>
  <c r="Z18" i="13"/>
  <c r="Z19" i="13"/>
  <c r="AD18" i="13"/>
  <c r="AD19" i="13"/>
  <c r="AH18" i="13"/>
  <c r="AH19" i="13"/>
  <c r="AL18" i="13"/>
  <c r="AL19" i="13"/>
  <c r="AP18" i="13"/>
  <c r="AP19" i="13"/>
  <c r="D18" i="13"/>
  <c r="D21" i="13"/>
  <c r="Z49" i="15"/>
  <c r="H18" i="13"/>
  <c r="H21" i="13"/>
  <c r="L18" i="13"/>
  <c r="L21" i="13"/>
  <c r="P18" i="13"/>
  <c r="P21" i="13"/>
  <c r="T18" i="13"/>
  <c r="T21" i="13"/>
  <c r="X18" i="13"/>
  <c r="X21" i="13"/>
  <c r="AF49" i="15"/>
  <c r="AB18" i="13"/>
  <c r="AB21" i="13"/>
  <c r="AF18" i="13"/>
  <c r="AF21" i="13"/>
  <c r="AJ18" i="13"/>
  <c r="AJ21" i="13"/>
  <c r="AN18" i="13"/>
  <c r="AN21" i="13"/>
  <c r="AQ18" i="13"/>
  <c r="AQ22" i="13"/>
  <c r="M36" i="13"/>
  <c r="M29" i="13"/>
  <c r="Y36" i="13"/>
  <c r="D29" i="13"/>
  <c r="D30" i="13"/>
  <c r="H29" i="13"/>
  <c r="H30" i="13"/>
  <c r="L29" i="13"/>
  <c r="L30" i="13"/>
  <c r="P29" i="13"/>
  <c r="P30" i="13"/>
  <c r="T29" i="13"/>
  <c r="T30" i="13"/>
  <c r="X29" i="13"/>
  <c r="AB29" i="13"/>
  <c r="AB30" i="13"/>
  <c r="AF29" i="13"/>
  <c r="AF30" i="13"/>
  <c r="AG55" i="14"/>
  <c r="AJ29" i="13"/>
  <c r="AJ30" i="13"/>
  <c r="AN29" i="13"/>
  <c r="AN30" i="13"/>
  <c r="AO55" i="14"/>
  <c r="AR29" i="13"/>
  <c r="K41" i="13"/>
  <c r="S41" i="13"/>
  <c r="AA41" i="13"/>
  <c r="AI41" i="13"/>
  <c r="AQ41" i="13"/>
  <c r="W41" i="13"/>
  <c r="G53" i="13"/>
  <c r="G54" i="13"/>
  <c r="K53" i="13"/>
  <c r="K54" i="13"/>
  <c r="O53" i="13"/>
  <c r="O54" i="13"/>
  <c r="S53" i="13"/>
  <c r="S54" i="13"/>
  <c r="W53" i="13"/>
  <c r="W54" i="13"/>
  <c r="AA53" i="13"/>
  <c r="AA54" i="13"/>
  <c r="AE53" i="13"/>
  <c r="AE54" i="13"/>
  <c r="AI53" i="13"/>
  <c r="AI54" i="13"/>
  <c r="AM53" i="13"/>
  <c r="AM54" i="13"/>
  <c r="AQ53" i="13"/>
  <c r="AQ54" i="13"/>
  <c r="E53" i="13"/>
  <c r="E64" i="13"/>
  <c r="I53" i="13"/>
  <c r="I64" i="13"/>
  <c r="M53" i="13"/>
  <c r="M64" i="13"/>
  <c r="Q53" i="13"/>
  <c r="Q64" i="13"/>
  <c r="U53" i="13"/>
  <c r="U64" i="13"/>
  <c r="Y53" i="13"/>
  <c r="Y64" i="13"/>
  <c r="AC53" i="13"/>
  <c r="AC64" i="13"/>
  <c r="AG53" i="13"/>
  <c r="AG64" i="13"/>
  <c r="AK53" i="13"/>
  <c r="AK64" i="13"/>
  <c r="AP107" i="13"/>
  <c r="AP100" i="13"/>
  <c r="Z107" i="13"/>
  <c r="Z100" i="13"/>
  <c r="J107" i="13"/>
  <c r="J100" i="13"/>
  <c r="U107" i="13"/>
  <c r="U100" i="13"/>
  <c r="AM107" i="13"/>
  <c r="AM100" i="13"/>
  <c r="AE107" i="13"/>
  <c r="AE100" i="13"/>
  <c r="W107" i="13"/>
  <c r="W100" i="13"/>
  <c r="O107" i="13"/>
  <c r="O100" i="13"/>
  <c r="G107" i="13"/>
  <c r="G100" i="13"/>
  <c r="T107" i="13"/>
  <c r="T100" i="13"/>
  <c r="Q107" i="13"/>
  <c r="Q100" i="13"/>
  <c r="I18" i="13"/>
  <c r="Y18" i="13"/>
  <c r="AO18" i="13"/>
  <c r="G18" i="13"/>
  <c r="G19" i="13"/>
  <c r="K18" i="13"/>
  <c r="K19" i="13"/>
  <c r="O18" i="13"/>
  <c r="O19" i="13"/>
  <c r="S18" i="13"/>
  <c r="S19" i="13"/>
  <c r="W18" i="13"/>
  <c r="W19" i="13"/>
  <c r="AA18" i="13"/>
  <c r="AA19" i="13"/>
  <c r="AE18" i="13"/>
  <c r="AE19" i="13"/>
  <c r="AI18" i="13"/>
  <c r="AI19" i="13"/>
  <c r="AM18" i="13"/>
  <c r="AM19" i="13"/>
  <c r="E36" i="13"/>
  <c r="E29" i="13"/>
  <c r="Q36" i="13"/>
  <c r="Q29" i="13"/>
  <c r="AK36" i="13"/>
  <c r="AK29" i="13"/>
  <c r="AE41" i="13"/>
  <c r="D53" i="13"/>
  <c r="D54" i="13"/>
  <c r="H53" i="13"/>
  <c r="H54" i="13"/>
  <c r="L53" i="13"/>
  <c r="L54" i="13"/>
  <c r="P53" i="13"/>
  <c r="P54" i="13"/>
  <c r="T53" i="13"/>
  <c r="T54" i="13"/>
  <c r="X53" i="13"/>
  <c r="X54" i="13"/>
  <c r="AB53" i="13"/>
  <c r="AB54" i="13"/>
  <c r="AF53" i="13"/>
  <c r="AF54" i="13"/>
  <c r="AJ53" i="13"/>
  <c r="AJ54" i="13"/>
  <c r="AN53" i="13"/>
  <c r="AN54" i="13"/>
  <c r="AL107" i="13"/>
  <c r="AL100" i="13"/>
  <c r="V107" i="13"/>
  <c r="V100" i="13"/>
  <c r="F107" i="13"/>
  <c r="F100" i="13"/>
  <c r="M107" i="13"/>
  <c r="M100" i="13"/>
  <c r="AR107" i="13"/>
  <c r="AR100" i="13"/>
  <c r="L107" i="13"/>
  <c r="L100" i="13"/>
  <c r="AO107" i="13"/>
  <c r="AO100" i="13"/>
  <c r="I107" i="13"/>
  <c r="I100" i="13"/>
  <c r="H36" i="13"/>
  <c r="AR18" i="13"/>
  <c r="D41" i="13"/>
  <c r="H41" i="13"/>
  <c r="L41" i="13"/>
  <c r="P41" i="13"/>
  <c r="T41" i="13"/>
  <c r="X41" i="13"/>
  <c r="AB41" i="13"/>
  <c r="AF41" i="13"/>
  <c r="AJ41" i="13"/>
  <c r="AN41" i="13"/>
  <c r="AR41" i="13"/>
  <c r="AO53" i="13"/>
  <c r="AF8" i="19"/>
  <c r="AF4" i="19"/>
  <c r="AH10" i="14"/>
  <c r="R10" i="14"/>
  <c r="N44" i="14"/>
  <c r="AN20" i="15"/>
  <c r="AL11" i="19"/>
  <c r="Z11" i="19"/>
  <c r="AN17" i="15"/>
  <c r="AL3" i="19"/>
  <c r="AL10" i="19"/>
  <c r="AF6" i="19"/>
  <c r="Z8" i="19"/>
  <c r="AL5" i="19"/>
  <c r="Z4" i="19"/>
  <c r="AL44" i="14"/>
  <c r="AP17" i="15"/>
  <c r="AF3" i="19"/>
  <c r="AF10" i="19"/>
  <c r="Z6" i="19"/>
  <c r="AL4" i="19"/>
  <c r="AL9" i="19"/>
  <c r="AD44" i="14"/>
  <c r="AH20" i="15"/>
  <c r="AF11" i="19"/>
  <c r="Z3" i="19"/>
  <c r="Z10" i="19"/>
  <c r="AF9" i="19"/>
  <c r="Z5" i="19"/>
  <c r="AL8" i="19"/>
  <c r="AJ20" i="15"/>
  <c r="AG20" i="15"/>
  <c r="AH14" i="15"/>
  <c r="AP20" i="15"/>
  <c r="AP14" i="15"/>
  <c r="AN14" i="15"/>
  <c r="AM14" i="15"/>
  <c r="T14" i="15"/>
  <c r="N14" i="15"/>
  <c r="T20" i="15"/>
  <c r="R20" i="15"/>
  <c r="Q20" i="15"/>
  <c r="N20" i="15"/>
  <c r="K20" i="15"/>
  <c r="T120" i="15"/>
  <c r="R120" i="15"/>
  <c r="T121" i="15"/>
  <c r="R121" i="15"/>
  <c r="N119" i="15"/>
  <c r="K119" i="15"/>
  <c r="Q120" i="15"/>
  <c r="N120" i="15"/>
  <c r="L120" i="15"/>
  <c r="N121" i="15"/>
  <c r="T119" i="15"/>
  <c r="R119" i="15"/>
  <c r="Q119" i="15"/>
  <c r="Q121" i="15"/>
  <c r="K120" i="15"/>
  <c r="K121" i="15"/>
  <c r="AH33" i="14"/>
  <c r="J44" i="14"/>
  <c r="AC33" i="14"/>
  <c r="U29" i="13"/>
  <c r="W44" i="14"/>
  <c r="AK10" i="14"/>
  <c r="U10" i="14"/>
  <c r="E10" i="14"/>
  <c r="AN10" i="14"/>
  <c r="AL10" i="14"/>
  <c r="AD10" i="14"/>
  <c r="V10" i="14"/>
  <c r="N10" i="14"/>
  <c r="F10" i="14"/>
  <c r="AM33" i="14"/>
  <c r="G33" i="14"/>
  <c r="Z44" i="14"/>
  <c r="R33" i="14"/>
  <c r="AG48" i="14"/>
  <c r="AO48" i="14"/>
  <c r="AS21" i="14"/>
  <c r="X36" i="13"/>
  <c r="E21" i="14"/>
  <c r="H48" i="14"/>
  <c r="AR36" i="13"/>
  <c r="AI36" i="13"/>
  <c r="AO10" i="14"/>
  <c r="AG10" i="14"/>
  <c r="Y10" i="14"/>
  <c r="Q10" i="14"/>
  <c r="I10" i="14"/>
  <c r="AQ33" i="14"/>
  <c r="AI33" i="14"/>
  <c r="AA33" i="14"/>
  <c r="S33" i="14"/>
  <c r="K33" i="14"/>
  <c r="M44" i="14"/>
  <c r="X48" i="14"/>
  <c r="AB36" i="13"/>
  <c r="P43" i="19"/>
  <c r="AS55" i="14"/>
  <c r="AS48" i="14"/>
  <c r="AK55" i="14"/>
  <c r="AK48" i="14"/>
  <c r="AC55" i="14"/>
  <c r="AC48" i="14"/>
  <c r="U55" i="14"/>
  <c r="U48" i="14"/>
  <c r="M55" i="14"/>
  <c r="M48" i="14"/>
  <c r="D113" i="15"/>
  <c r="D43" i="19"/>
  <c r="E55" i="14"/>
  <c r="E48" i="14"/>
  <c r="Y21" i="14"/>
  <c r="AF48" i="14"/>
  <c r="AN48" i="14"/>
  <c r="L36" i="13"/>
  <c r="J43" i="19"/>
  <c r="Y55" i="14"/>
  <c r="Y48" i="14"/>
  <c r="Q55" i="14"/>
  <c r="Q48" i="14"/>
  <c r="I55" i="14"/>
  <c r="I48" i="14"/>
  <c r="P48" i="14"/>
  <c r="AN36" i="13"/>
  <c r="P36" i="13"/>
  <c r="AF36" i="13"/>
  <c r="J14" i="14"/>
  <c r="J3" i="14"/>
  <c r="AJ3" i="14"/>
  <c r="AJ14" i="14"/>
  <c r="AQ14" i="14"/>
  <c r="AQ3" i="14"/>
  <c r="AA14" i="14"/>
  <c r="AA3" i="14"/>
  <c r="K14" i="14"/>
  <c r="K3" i="14"/>
  <c r="AP14" i="14"/>
  <c r="AP3" i="14"/>
  <c r="R14" i="14"/>
  <c r="R3" i="14"/>
  <c r="AR14" i="14"/>
  <c r="AR3" i="14"/>
  <c r="AB14" i="14"/>
  <c r="AB3" i="14"/>
  <c r="L14" i="14"/>
  <c r="L3" i="14"/>
  <c r="AI14" i="14"/>
  <c r="AI3" i="14"/>
  <c r="S14" i="14"/>
  <c r="S3" i="14"/>
  <c r="AH14" i="14"/>
  <c r="AH3" i="14"/>
  <c r="Z14" i="14"/>
  <c r="Z3" i="14"/>
  <c r="AM14" i="14"/>
  <c r="AM3" i="14"/>
  <c r="AE14" i="14"/>
  <c r="AE3" i="14"/>
  <c r="W14" i="14"/>
  <c r="W3" i="14"/>
  <c r="O14" i="14"/>
  <c r="O3" i="14"/>
  <c r="G14" i="14"/>
  <c r="G3" i="14"/>
  <c r="AL14" i="14"/>
  <c r="AL3" i="14"/>
  <c r="AD14" i="14"/>
  <c r="AD3" i="14"/>
  <c r="V14" i="14"/>
  <c r="V3" i="14"/>
  <c r="N14" i="14"/>
  <c r="N3" i="14"/>
  <c r="F14" i="14"/>
  <c r="F3" i="14"/>
  <c r="T3" i="14"/>
  <c r="T14" i="14"/>
  <c r="AH36" i="13"/>
  <c r="AH29" i="13"/>
  <c r="AD36" i="13"/>
  <c r="AD29" i="13"/>
  <c r="S36" i="13"/>
  <c r="S29" i="13"/>
  <c r="N36" i="13"/>
  <c r="N29" i="13"/>
  <c r="AP36" i="13"/>
  <c r="AP29" i="13"/>
  <c r="Z36" i="13"/>
  <c r="Z29" i="13"/>
  <c r="J36" i="13"/>
  <c r="J29" i="13"/>
  <c r="AM36" i="13"/>
  <c r="AM29" i="13"/>
  <c r="W36" i="13"/>
  <c r="W29" i="13"/>
  <c r="G36" i="13"/>
  <c r="G29" i="13"/>
  <c r="I36" i="13"/>
  <c r="I29" i="13"/>
  <c r="AL36" i="13"/>
  <c r="AL29" i="13"/>
  <c r="V36" i="13"/>
  <c r="V29" i="13"/>
  <c r="F36" i="13"/>
  <c r="F29" i="13"/>
  <c r="AJ36" i="13"/>
  <c r="T36" i="13"/>
  <c r="D36" i="13"/>
  <c r="AA36" i="13"/>
  <c r="AA29" i="13"/>
  <c r="AQ36" i="13"/>
  <c r="AQ29" i="13"/>
  <c r="R36" i="13"/>
  <c r="R29" i="13"/>
  <c r="AE36" i="13"/>
  <c r="AE29" i="13"/>
  <c r="O36" i="13"/>
  <c r="O29" i="13"/>
  <c r="K36" i="13"/>
  <c r="K29" i="13"/>
  <c r="J47" i="19"/>
  <c r="AM20" i="15"/>
  <c r="P46" i="19"/>
  <c r="D45" i="19"/>
  <c r="D47" i="19"/>
  <c r="D46" i="19"/>
  <c r="D44" i="19"/>
  <c r="J46" i="19"/>
  <c r="P47" i="19"/>
  <c r="P44" i="19"/>
  <c r="J44" i="19"/>
  <c r="P45" i="19"/>
  <c r="J45" i="19"/>
  <c r="N118" i="15"/>
  <c r="K118" i="15"/>
  <c r="T118" i="15"/>
  <c r="Q118" i="15"/>
</calcChain>
</file>

<file path=xl/sharedStrings.xml><?xml version="1.0" encoding="utf-8"?>
<sst xmlns="http://schemas.openxmlformats.org/spreadsheetml/2006/main" count="2713" uniqueCount="190">
  <si>
    <t>Agricultural Production</t>
  </si>
  <si>
    <t>Unit</t>
  </si>
  <si>
    <t>Agricultural Production|Crops</t>
  </si>
  <si>
    <t>EJ/yr</t>
  </si>
  <si>
    <t>Agricultural Production|Livestock</t>
  </si>
  <si>
    <t>Capacity [GW]</t>
  </si>
  <si>
    <t>Capacity|Electricity</t>
  </si>
  <si>
    <t>GW</t>
  </si>
  <si>
    <t>Capacity|Electricity|Biomass</t>
  </si>
  <si>
    <t>Capacity|Electricity|Coal</t>
  </si>
  <si>
    <t>Capacity|Electricity|Gas</t>
  </si>
  <si>
    <t>Capacity|Electricity|Hydro</t>
  </si>
  <si>
    <t>Capacity|Electricity|Nuclear</t>
  </si>
  <si>
    <t>Capacity|Electricity|Oil</t>
  </si>
  <si>
    <t>Capacity|Electricity|Other</t>
  </si>
  <si>
    <t>Capacity|Electricity|Solar</t>
  </si>
  <si>
    <t>Capacity|Electricity|Wind</t>
  </si>
  <si>
    <t>Emissions [Mt CO2eq]</t>
  </si>
  <si>
    <t>Emissions|CO2eq</t>
  </si>
  <si>
    <t>Mt CO2eq/yr</t>
  </si>
  <si>
    <t>Emissions|CO2eq|AFOLU</t>
  </si>
  <si>
    <t>Emissions|CO2eq|Energy</t>
  </si>
  <si>
    <t>Emissions|CO2eq|Industry</t>
  </si>
  <si>
    <t>Final Energy [EJ]</t>
  </si>
  <si>
    <t xml:space="preserve">Final Energy </t>
  </si>
  <si>
    <t>Final Energy|Electricity|Industrial</t>
  </si>
  <si>
    <t>Final Energy|Heat|Industrial</t>
  </si>
  <si>
    <t>Final Energy|Electricity|Residential</t>
  </si>
  <si>
    <t>Final Energy|Heat|Residential</t>
  </si>
  <si>
    <t>Final Energy|Transportation</t>
  </si>
  <si>
    <t>Food Demand [kcal/pp/day]</t>
  </si>
  <si>
    <t>Food Demand</t>
  </si>
  <si>
    <t>kcal/cap/day</t>
  </si>
  <si>
    <t>Food Demand|Crops</t>
  </si>
  <si>
    <t>Food Demand|Livestock</t>
  </si>
  <si>
    <t>Forestry Production [EJ]</t>
  </si>
  <si>
    <t>Forestry Production|for PAPPLANT</t>
  </si>
  <si>
    <t>LandUse [mio ha]</t>
  </si>
  <si>
    <t>Land Cover</t>
  </si>
  <si>
    <t>million ha</t>
  </si>
  <si>
    <t>Land Cover|Cropland</t>
  </si>
  <si>
    <t>Land Cover|Cropland|Rainfed</t>
  </si>
  <si>
    <t>Land Cover|Cropland|Irrigated</t>
  </si>
  <si>
    <t>Land Cover|Forest</t>
  </si>
  <si>
    <t>Land Cover|Forest|Forestry</t>
  </si>
  <si>
    <t>Land Cover|Other Land</t>
  </si>
  <si>
    <t>Land Cover|Pasture</t>
  </si>
  <si>
    <t>Land Cover|Cropland+Livestock+Forest</t>
  </si>
  <si>
    <t>PrimaryEnergy (TPES) [EJ]</t>
  </si>
  <si>
    <t>Primary Energy</t>
  </si>
  <si>
    <t>Primary Energy|Biomass</t>
  </si>
  <si>
    <t>Primary Energy|Biomass|Crops residues</t>
  </si>
  <si>
    <t>Primary Energy|Coal</t>
  </si>
  <si>
    <t>Primary Energy|Fossil</t>
  </si>
  <si>
    <t>Primary Energy|Gas</t>
  </si>
  <si>
    <t>Primary Energy|Hydro</t>
  </si>
  <si>
    <t>Primary Energy|Nuclear</t>
  </si>
  <si>
    <t>Primary Energy|Oil</t>
  </si>
  <si>
    <t>Primary Energy|Other</t>
  </si>
  <si>
    <t>Primary Energy|Solar</t>
  </si>
  <si>
    <t>Primary Energy|Wind</t>
  </si>
  <si>
    <t>SDG</t>
  </si>
  <si>
    <t>SDG|SDG02|Food availability</t>
  </si>
  <si>
    <t>SDG|SDG06|Water withdrawal</t>
  </si>
  <si>
    <t>km3/yr</t>
  </si>
  <si>
    <t>SDG|SDG07|Renewable energy share</t>
  </si>
  <si>
    <t>percentage</t>
  </si>
  <si>
    <t>SDG|SDG15|Forest share</t>
  </si>
  <si>
    <t>SecondaryEnergy [EJ]</t>
  </si>
  <si>
    <t>Secondary Energy</t>
  </si>
  <si>
    <t>Secondary Energy|Electricity</t>
  </si>
  <si>
    <t>Secondary Energy|Electricity|Biomass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</si>
  <si>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</si>
  <si>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</si>
  <si>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</si>
  <si>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</si>
  <si>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</si>
  <si>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Energy|Electricity|Other</t>
  </si>
  <si>
    <t>Secondary Energy|Electricity|Solar</t>
  </si>
  <si>
    <t>Secondary Energy|Electricity|Wind</t>
  </si>
  <si>
    <t>Secondary Energy|Heat</t>
  </si>
  <si>
    <t>Water Withdrawal [Gt]</t>
  </si>
  <si>
    <t>Water Withdrawal|Electricity</t>
  </si>
  <si>
    <t>Water Withdrawal|Electricity|Biomass</t>
  </si>
  <si>
    <t>Water Withdrawal|Electricity|Fossil</t>
  </si>
  <si>
    <t>Water Withdrawal|Electricity|Hydro</t>
  </si>
  <si>
    <t>Water Withdrawal|Electricity|Nuclear</t>
  </si>
  <si>
    <t>Water Withdrawal|Electricity|Solar</t>
  </si>
  <si>
    <t>Water Withdrawal|Industrial Water</t>
  </si>
  <si>
    <t>Water Withdrawal|Irrigation</t>
  </si>
  <si>
    <t>Scenario</t>
  </si>
  <si>
    <t>FOOD</t>
  </si>
  <si>
    <t>TOTAL</t>
  </si>
  <si>
    <t>BASELINE</t>
  </si>
  <si>
    <t>2DEGREE</t>
  </si>
  <si>
    <t>Variable</t>
  </si>
  <si>
    <t>BAS vs 2D</t>
  </si>
  <si>
    <t>BAS vs FOOD</t>
  </si>
  <si>
    <t>Biomass</t>
  </si>
  <si>
    <t>Coal</t>
  </si>
  <si>
    <t>Gas</t>
  </si>
  <si>
    <t>Hydro</t>
  </si>
  <si>
    <t>Nuclear</t>
  </si>
  <si>
    <t>Oil</t>
  </si>
  <si>
    <t>Other</t>
  </si>
  <si>
    <t>Solar</t>
  </si>
  <si>
    <t>Wind</t>
  </si>
  <si>
    <t>Cropland|Rainfed</t>
  </si>
  <si>
    <t>Cropland|Irrigated</t>
  </si>
  <si>
    <t>Forest</t>
  </si>
  <si>
    <t>Other Land</t>
  </si>
  <si>
    <t>Pasture</t>
  </si>
  <si>
    <t>Final Energy</t>
  </si>
  <si>
    <t>Electricity|Industrial</t>
  </si>
  <si>
    <t>Heat|Industrial</t>
  </si>
  <si>
    <t>Electricity|Residential</t>
  </si>
  <si>
    <t>Heat|Residential</t>
  </si>
  <si>
    <t>Transportation</t>
  </si>
  <si>
    <t>AFOLU</t>
  </si>
  <si>
    <t>Energy</t>
  </si>
  <si>
    <t>Industry</t>
  </si>
  <si>
    <t>Emissions</t>
  </si>
  <si>
    <t>Baseline</t>
  </si>
  <si>
    <t>2Degree</t>
  </si>
  <si>
    <t>Food</t>
  </si>
  <si>
    <t>Total</t>
  </si>
  <si>
    <t>%</t>
  </si>
  <si>
    <t>Primary Energy|Renewable</t>
  </si>
  <si>
    <t>Capacity|Electricity|Renewable</t>
  </si>
  <si>
    <t>Secondary Energy|Electricity|Renewable</t>
  </si>
  <si>
    <t>Power generation (EJ)</t>
  </si>
  <si>
    <t>Coal+CCS</t>
  </si>
  <si>
    <t>Coal, tot</t>
  </si>
  <si>
    <t>Gas+CCS</t>
  </si>
  <si>
    <t>Gas, tot</t>
  </si>
  <si>
    <t>Biomass+CCS</t>
  </si>
  <si>
    <t>Biomass, tot</t>
  </si>
  <si>
    <t>Solar PV</t>
  </si>
  <si>
    <t>CSP</t>
  </si>
  <si>
    <t>Geothermal</t>
  </si>
  <si>
    <t>Wave power</t>
  </si>
  <si>
    <t>Other Renewables</t>
  </si>
  <si>
    <t>SUM</t>
  </si>
  <si>
    <t>NG+CCS</t>
  </si>
  <si>
    <t>Electrical Capacity (GW)</t>
  </si>
  <si>
    <t>Renewable (share %)</t>
  </si>
  <si>
    <t>Capacity|Electricity|Biomass+CCS</t>
  </si>
  <si>
    <t>Capacity|Electricity|Coal+CCS</t>
  </si>
  <si>
    <t>Capacity|Electricity|Gas+CCS</t>
  </si>
  <si>
    <t>Secondary Energy|Biomass</t>
  </si>
  <si>
    <t>Secondary Energy|Coal</t>
  </si>
  <si>
    <t>Secondary Energy|Gas</t>
  </si>
  <si>
    <t>Secondary Energy|Hydro</t>
  </si>
  <si>
    <t>Secondary Energy|Nuclear</t>
  </si>
  <si>
    <t>Secondary Energy|Oil</t>
  </si>
  <si>
    <t>Secondary Energy|Other</t>
  </si>
  <si>
    <t>Secondary Energy|Solar</t>
  </si>
  <si>
    <t>Secondary Energy|Wind</t>
  </si>
  <si>
    <t>Secondary Energy|Biomass+CCS</t>
  </si>
  <si>
    <t>Secondary Energy|Coal+CCS</t>
  </si>
  <si>
    <t>Secondary Energy|Gas+CCS</t>
  </si>
  <si>
    <t>Secondary Energy, Power Generation</t>
  </si>
  <si>
    <t xml:space="preserve"> </t>
  </si>
  <si>
    <t xml:space="preserve">  </t>
  </si>
  <si>
    <t>Objective Value</t>
  </si>
  <si>
    <t>GLUCOSE</t>
  </si>
  <si>
    <t>Optimal - Objective value</t>
  </si>
  <si>
    <t>% diff to Bas</t>
  </si>
  <si>
    <t>CBC</t>
  </si>
  <si>
    <t>CPLEX</t>
  </si>
  <si>
    <t>Dual simplex - Optimal</t>
  </si>
  <si>
    <t>Food, updatedFoodCovEff</t>
  </si>
  <si>
    <t>Total, updatedFoodCovEff</t>
  </si>
  <si>
    <t>TotalDiscountedCost</t>
  </si>
  <si>
    <t>mio USD</t>
  </si>
  <si>
    <t>% diff to BAS</t>
  </si>
  <si>
    <t>B USD</t>
  </si>
  <si>
    <t>Renewables</t>
  </si>
  <si>
    <t>Fossil</t>
  </si>
  <si>
    <t>Cropland+Pasture</t>
  </si>
  <si>
    <t>MATERIALS</t>
  </si>
  <si>
    <t>Total, updatedFoodCovEff+Materials</t>
  </si>
  <si>
    <t>Materials</t>
  </si>
  <si>
    <t>TOTAL, noMaterials</t>
  </si>
  <si>
    <t>Energy|Industrial</t>
  </si>
  <si>
    <t>Interactive Visualization data, resultsCPLEX_2Degree+Materials+Food_modified.xlsx</t>
  </si>
  <si>
    <t>Interactive Visualization data, resultsCPLEX_FinalBaseline.xlsx</t>
  </si>
  <si>
    <t>Interactive Visualization data, resultsCPLEX_2Degree2060_test+ASHP_OpLife+SOTHlim+MinCap.xlsx</t>
  </si>
  <si>
    <t>Interactive Visualization data, resultsCPLEX_FinalFOOD.xlsx</t>
  </si>
  <si>
    <t>Interactive Visualization data, resultsCPLEX_FinalMATERIALS.xlsx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</si>
</sst>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%"/>
    <numFmt numFmtId="167" formatCode="0.000%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FF0000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4" fontId="1" fillId="0" borderId="0" xfId="1" applyNumberFormat="1"/>
    <xf numFmtId="0" fontId="4" fillId="0" borderId="0" xfId="1" applyFont="1"/>
    <xf numFmtId="164" fontId="5" fillId="0" borderId="0" xfId="1" applyNumberFormat="1" applyFont="1"/>
    <xf numFmtId="164" fontId="5" fillId="0" borderId="0" xfId="1" applyNumberFormat="1" applyFont="1" applyAlignment="1">
      <alignment horizontal="right" wrapText="1"/>
    </xf>
    <xf numFmtId="2" fontId="1" fillId="0" borderId="0" xfId="1" applyNumberFormat="1"/>
    <xf numFmtId="1" fontId="1" fillId="0" borderId="0" xfId="1" applyNumberFormat="1"/>
    <xf numFmtId="9" fontId="0" fillId="0" borderId="0" xfId="2" applyFont="1" applyAlignment="1"/>
    <xf numFmtId="10" fontId="6" fillId="0" borderId="0" xfId="2" applyNumberFormat="1" applyFont="1" applyFill="1" applyAlignment="1"/>
    <xf numFmtId="164" fontId="6" fillId="0" borderId="0" xfId="1" applyNumberFormat="1" applyFont="1"/>
    <xf numFmtId="0" fontId="1" fillId="0" borderId="0" xfId="1" applyFont="1"/>
    <xf numFmtId="0" fontId="7" fillId="0" borderId="0" xfId="0" applyFont="1"/>
    <xf numFmtId="165" fontId="0" fillId="0" borderId="0" xfId="0" applyNumberFormat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left"/>
    </xf>
    <xf numFmtId="9" fontId="1" fillId="0" borderId="0" xfId="3" applyFont="1"/>
    <xf numFmtId="164" fontId="0" fillId="0" borderId="0" xfId="0" applyNumberFormat="1"/>
    <xf numFmtId="0" fontId="0" fillId="0" borderId="0" xfId="0" applyFill="1" applyBorder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10" fontId="1" fillId="0" borderId="0" xfId="3" applyNumberFormat="1" applyFont="1"/>
    <xf numFmtId="166" fontId="1" fillId="0" borderId="0" xfId="3" applyNumberFormat="1" applyFo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9" fillId="0" borderId="0" xfId="0" applyNumberFormat="1" applyFont="1"/>
    <xf numFmtId="9" fontId="0" fillId="0" borderId="0" xfId="3" applyFont="1"/>
    <xf numFmtId="10" fontId="0" fillId="0" borderId="0" xfId="3" applyNumberFormat="1" applyFont="1"/>
    <xf numFmtId="9" fontId="4" fillId="0" borderId="0" xfId="3" applyFont="1"/>
    <xf numFmtId="9" fontId="0" fillId="0" borderId="0" xfId="3" applyFont="1" applyBorder="1"/>
    <xf numFmtId="10" fontId="0" fillId="0" borderId="0" xfId="3" applyNumberFormat="1" applyFont="1" applyBorder="1"/>
    <xf numFmtId="9" fontId="0" fillId="0" borderId="0" xfId="0" applyNumberFormat="1"/>
    <xf numFmtId="9" fontId="1" fillId="0" borderId="0" xfId="2" applyFont="1"/>
    <xf numFmtId="9" fontId="1" fillId="0" borderId="0" xfId="3" applyNumberFormat="1" applyFont="1"/>
    <xf numFmtId="167" fontId="1" fillId="0" borderId="0" xfId="3" applyNumberFormat="1" applyFont="1"/>
    <xf numFmtId="0" fontId="10" fillId="0" borderId="0" xfId="0" applyFont="1" applyBorder="1" applyAlignment="1">
      <alignment wrapText="1"/>
    </xf>
    <xf numFmtId="9" fontId="0" fillId="0" borderId="0" xfId="2" applyFont="1"/>
    <xf numFmtId="0" fontId="10" fillId="0" borderId="0" xfId="0" applyFont="1" applyBorder="1"/>
    <xf numFmtId="0" fontId="11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er cent" xfId="3" builtinId="5"/>
    <cellStyle name="Per cent 2" xfId="2" xr:uid="{00000000-0005-0000-0000-000002000000}"/>
  </cellStyles>
  <dxfs count="0"/>
  <tableStyles count="0" defaultTableStyle="TableStyleMedium2" defaultPivotStyle="PivotStyleLight16"/>
  <colors>
    <mruColors>
      <color rgb="FF006BF0"/>
      <color rgb="FF595959"/>
      <color rgb="FFD2F29D"/>
      <color rgb="FFB4CD84"/>
      <color rgb="FF6F829D"/>
      <color rgb="FF404040"/>
      <color rgb="FF767171"/>
      <color rgb="FF7255E8"/>
      <color rgb="FF000000"/>
      <color rgb="FFD96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Baseline: </a:t>
            </a:r>
            <a:r>
              <a:rPr lang="en-GB"/>
              <a:t>Total</a:t>
            </a:r>
            <a:r>
              <a:rPr lang="en-GB" baseline="0"/>
              <a:t>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TotDiscountedCost!$B$17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TotDiscountedCost!$D$16:$AR$16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TotDiscountedCost!$D$17:$AR$17</c:f>
              <c:numCache>
                <c:formatCode>General</c:formatCode>
                <c:ptCount val="41"/>
                <c:pt idx="0">
                  <c:v>4275.7830614853219</c:v>
                </c:pt>
                <c:pt idx="1">
                  <c:v>11.239592022572872</c:v>
                </c:pt>
                <c:pt idx="2">
                  <c:v>10.765139981222235</c:v>
                </c:pt>
                <c:pt idx="3">
                  <c:v>10.579104295110653</c:v>
                </c:pt>
                <c:pt idx="4">
                  <c:v>10.264901764569229</c:v>
                </c:pt>
                <c:pt idx="5">
                  <c:v>9.9813431013983696</c:v>
                </c:pt>
                <c:pt idx="6">
                  <c:v>9.6720400956934593</c:v>
                </c:pt>
                <c:pt idx="7">
                  <c:v>9.3627200778588442</c:v>
                </c:pt>
                <c:pt idx="8">
                  <c:v>9.1475611547417017</c:v>
                </c:pt>
                <c:pt idx="9">
                  <c:v>8.9537064753402316</c:v>
                </c:pt>
                <c:pt idx="10">
                  <c:v>8.8670870887755839</c:v>
                </c:pt>
                <c:pt idx="11">
                  <c:v>8.7249452679587272</c:v>
                </c:pt>
                <c:pt idx="12">
                  <c:v>8.5687772926000996</c:v>
                </c:pt>
                <c:pt idx="13">
                  <c:v>7.5894521129080275</c:v>
                </c:pt>
                <c:pt idx="14">
                  <c:v>7.3822183488239741</c:v>
                </c:pt>
                <c:pt idx="15">
                  <c:v>7.3102116079197659</c:v>
                </c:pt>
                <c:pt idx="16">
                  <c:v>7.3385703589709426</c:v>
                </c:pt>
                <c:pt idx="17">
                  <c:v>6.6394919040625107</c:v>
                </c:pt>
                <c:pt idx="18">
                  <c:v>6.3849137779539653</c:v>
                </c:pt>
                <c:pt idx="19">
                  <c:v>6.1317609960447186</c:v>
                </c:pt>
                <c:pt idx="20">
                  <c:v>5.9799238263038053</c:v>
                </c:pt>
                <c:pt idx="21">
                  <c:v>1798.6803835713142</c:v>
                </c:pt>
                <c:pt idx="22">
                  <c:v>7175.9555960341986</c:v>
                </c:pt>
                <c:pt idx="23">
                  <c:v>5346.8870791649051</c:v>
                </c:pt>
                <c:pt idx="24">
                  <c:v>10829.671107463746</c:v>
                </c:pt>
                <c:pt idx="25">
                  <c:v>9151.9637234987022</c:v>
                </c:pt>
                <c:pt idx="26">
                  <c:v>11867.72158893059</c:v>
                </c:pt>
                <c:pt idx="27">
                  <c:v>13418.224209129196</c:v>
                </c:pt>
                <c:pt idx="28">
                  <c:v>15878.611809862681</c:v>
                </c:pt>
                <c:pt idx="29">
                  <c:v>15353.997984943235</c:v>
                </c:pt>
                <c:pt idx="30">
                  <c:v>17937.31080410058</c:v>
                </c:pt>
                <c:pt idx="31">
                  <c:v>19786.055483597018</c:v>
                </c:pt>
                <c:pt idx="32">
                  <c:v>20478.6536584838</c:v>
                </c:pt>
                <c:pt idx="33">
                  <c:v>22273.914779687682</c:v>
                </c:pt>
                <c:pt idx="34">
                  <c:v>21507.420976377463</c:v>
                </c:pt>
                <c:pt idx="35">
                  <c:v>25339.671224060752</c:v>
                </c:pt>
                <c:pt idx="36">
                  <c:v>23038.381052647335</c:v>
                </c:pt>
                <c:pt idx="37">
                  <c:v>27052.605542447141</c:v>
                </c:pt>
                <c:pt idx="38">
                  <c:v>25319.253547923807</c:v>
                </c:pt>
                <c:pt idx="39">
                  <c:v>29156.288530203568</c:v>
                </c:pt>
                <c:pt idx="40">
                  <c:v>26642.237763473186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5839"/>
        <c:axId val="711876143"/>
      </c:lineChart>
      <c:lineChart>
        <c:grouping val="standard"/>
        <c:varyColors val="0"/>
        <c:ser>
          <c:idx val="2"/>
          <c:order val="1"/>
          <c:tx>
            <c:strRef>
              <c:f>TotDiscountedCost!$B$18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TotDiscountedCost!$D$16:$AR$16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TotDiscountedCost!$D$18:$AR$18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38266.298520282297</c:v>
                </c:pt>
                <c:pt idx="10">
                  <c:v>38576.321221511098</c:v>
                </c:pt>
                <c:pt idx="11">
                  <c:v>38093.913385190099</c:v>
                </c:pt>
                <c:pt idx="12">
                  <c:v>37612.2229868391</c:v>
                </c:pt>
                <c:pt idx="13">
                  <c:v>37130.2965493269</c:v>
                </c:pt>
                <c:pt idx="14">
                  <c:v>36648.035071719794</c:v>
                </c:pt>
                <c:pt idx="15">
                  <c:v>36165.675317679597</c:v>
                </c:pt>
                <c:pt idx="16">
                  <c:v>35856.420815064805</c:v>
                </c:pt>
                <c:pt idx="17">
                  <c:v>36154.472241961499</c:v>
                </c:pt>
                <c:pt idx="18">
                  <c:v>36302.1885804829</c:v>
                </c:pt>
                <c:pt idx="19">
                  <c:v>36473.575089997998</c:v>
                </c:pt>
                <c:pt idx="20">
                  <c:v>35877.672784168702</c:v>
                </c:pt>
                <c:pt idx="21">
                  <c:v>35674.569504448402</c:v>
                </c:pt>
                <c:pt idx="22">
                  <c:v>35436.033311129402</c:v>
                </c:pt>
                <c:pt idx="23">
                  <c:v>35895.248198597801</c:v>
                </c:pt>
                <c:pt idx="24">
                  <c:v>36039.4351080044</c:v>
                </c:pt>
                <c:pt idx="25">
                  <c:v>36491.805017525105</c:v>
                </c:pt>
                <c:pt idx="26">
                  <c:v>36822.345902149398</c:v>
                </c:pt>
                <c:pt idx="27">
                  <c:v>37183.0231044709</c:v>
                </c:pt>
                <c:pt idx="28">
                  <c:v>37573.008477141302</c:v>
                </c:pt>
                <c:pt idx="29">
                  <c:v>37909.960905515298</c:v>
                </c:pt>
                <c:pt idx="30">
                  <c:v>38228.790770839703</c:v>
                </c:pt>
                <c:pt idx="31">
                  <c:v>38629.792621828499</c:v>
                </c:pt>
                <c:pt idx="32">
                  <c:v>39186.074110082802</c:v>
                </c:pt>
                <c:pt idx="33">
                  <c:v>38812.145803706502</c:v>
                </c:pt>
                <c:pt idx="34">
                  <c:v>39234.159881810694</c:v>
                </c:pt>
                <c:pt idx="35">
                  <c:v>39675.405591346396</c:v>
                </c:pt>
                <c:pt idx="36">
                  <c:v>40095.423359210501</c:v>
                </c:pt>
                <c:pt idx="37">
                  <c:v>40434.952213877201</c:v>
                </c:pt>
                <c:pt idx="38">
                  <c:v>40809.258044607297</c:v>
                </c:pt>
                <c:pt idx="39">
                  <c:v>41227.826665219502</c:v>
                </c:pt>
                <c:pt idx="40">
                  <c:v>41541.883437728698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8-6445-BC88-CEBA01C2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45615"/>
        <c:axId val="794644943"/>
      </c:lineChart>
      <c:catAx>
        <c:axId val="7269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876143"/>
        <c:crosses val="autoZero"/>
        <c:auto val="1"/>
        <c:lblAlgn val="ctr"/>
        <c:lblOffset val="100"/>
        <c:noMultiLvlLbl val="0"/>
      </c:catAx>
      <c:valAx>
        <c:axId val="711876143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6985839"/>
        <c:crosses val="autoZero"/>
        <c:crossBetween val="between"/>
      </c:valAx>
      <c:valAx>
        <c:axId val="79464494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1945615"/>
        <c:crosses val="max"/>
        <c:crossBetween val="between"/>
      </c:valAx>
      <c:catAx>
        <c:axId val="68194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4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 Cover,</a:t>
            </a:r>
            <a:r>
              <a:rPr lang="en-GB" baseline="0"/>
              <a:t> BAS vs 2D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Comparison_charts2!$C$51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(Comparison_charts2!$E$51,Comparison_charts2!$O$51,Comparison_charts2!$Y$51,Comparison_charts2!$AI$51,Comparison_charts2!$AS$51)</c:f>
              <c:numCache>
                <c:formatCode>0.0000</c:formatCode>
                <c:ptCount val="5"/>
                <c:pt idx="0">
                  <c:v>0</c:v>
                </c:pt>
                <c:pt idx="1">
                  <c:v>-1.0004441719502211E-11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A-4841-998B-32A31B523A1E}"/>
            </c:ext>
          </c:extLst>
        </c:ser>
        <c:ser>
          <c:idx val="2"/>
          <c:order val="1"/>
          <c:tx>
            <c:strRef>
              <c:f>Comparison_charts2!$C$50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(Comparison_charts2!$E$50,Comparison_charts2!$O$50,Comparison_charts2!$Y$50,Comparison_charts2!$AI$50,Comparison_charts2!$AS$50)</c:f>
              <c:numCache>
                <c:formatCode>0.0000</c:formatCode>
                <c:ptCount val="5"/>
                <c:pt idx="0">
                  <c:v>0</c:v>
                </c:pt>
                <c:pt idx="1">
                  <c:v>11.91371523097996</c:v>
                </c:pt>
                <c:pt idx="2">
                  <c:v>-220.73022591406016</c:v>
                </c:pt>
                <c:pt idx="3">
                  <c:v>74.038679451140069</c:v>
                </c:pt>
                <c:pt idx="4">
                  <c:v>110.19442249976964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A-4841-998B-32A31B523A1E}"/>
            </c:ext>
          </c:extLst>
        </c:ser>
        <c:ser>
          <c:idx val="1"/>
          <c:order val="2"/>
          <c:tx>
            <c:strRef>
              <c:f>Comparison_charts2!$C$49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(Comparison_charts2!$E$49,Comparison_charts2!$O$49,Comparison_charts2!$Y$49,Comparison_charts2!$AI$49,Comparison_charts2!$AS$49)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-9.0949470177292824E-13</c:v>
                </c:pt>
                <c:pt idx="4">
                  <c:v>-1.0004441719502211E-11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A-4841-998B-32A31B523A1E}"/>
            </c:ext>
          </c:extLst>
        </c:ser>
        <c:ser>
          <c:idx val="0"/>
          <c:order val="3"/>
          <c:tx>
            <c:strRef>
              <c:f>Comparison_charts2!$C$48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(Comparison_charts2!$E$48,Comparison_charts2!$O$48,Comparison_charts2!$Y$48,Comparison_charts2!$AI$48,Comparison_charts2!$AS$48)</c:f>
              <c:numCache>
                <c:formatCode>0.0000</c:formatCode>
                <c:ptCount val="5"/>
                <c:pt idx="0">
                  <c:v>0</c:v>
                </c:pt>
                <c:pt idx="1">
                  <c:v>-6.7583452687501904</c:v>
                </c:pt>
                <c:pt idx="2">
                  <c:v>-25.876364877710103</c:v>
                </c:pt>
                <c:pt idx="3">
                  <c:v>-46.328565904120069</c:v>
                </c:pt>
                <c:pt idx="4">
                  <c:v>-70.240305292438052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841-998B-32A31B523A1E}"/>
            </c:ext>
          </c:extLst>
        </c:ser>
        <c:ser>
          <c:idx val="4"/>
          <c:order val="4"/>
          <c:tx>
            <c:strRef>
              <c:f>Comparison_charts2!$C$52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(Comparison_charts2!$E$47,Comparison_charts2!$O$47,Comparison_charts2!$Y$47,Comparison_charts2!$AI$47,Comparison_charts2!$AS$47)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(Comparison_charts2!$E$52,Comparison_charts2!$O$52,Comparison_charts2!$Y$52,Comparison_charts2!$AI$52,Comparison_charts2!$AS$52)</c:f>
              <c:numCache>
                <c:formatCode>0.0000</c:formatCode>
                <c:ptCount val="5"/>
                <c:pt idx="0">
                  <c:v>0</c:v>
                </c:pt>
                <c:pt idx="1">
                  <c:v>-5.1553699622400018</c:v>
                </c:pt>
                <c:pt idx="2">
                  <c:v>-16.754952377270001</c:v>
                </c:pt>
                <c:pt idx="3">
                  <c:v>-27.710113547029778</c:v>
                </c:pt>
                <c:pt idx="4">
                  <c:v>-39.954117207340005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3760"/>
        <c:axId val="947491568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(Comparison_charts2!$E$61,Comparison_charts2!$O$61,Comparison_charts2!$AI$61,Comparison_charts2!$AS$61)</c:f>
              <c:numCache>
                <c:formatCode>General</c:formatCode>
                <c:ptCount val="4"/>
                <c:pt idx="0">
                  <c:v>2010</c:v>
                </c:pt>
                <c:pt idx="1">
                  <c:v>2020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4A-4841-998B-32A31B52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34720"/>
        <c:axId val="1008548864"/>
      </c:lineChart>
      <c:catAx>
        <c:axId val="9474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91568"/>
        <c:crosses val="autoZero"/>
        <c:auto val="1"/>
        <c:lblAlgn val="ctr"/>
        <c:lblOffset val="100"/>
        <c:noMultiLvlLbl val="0"/>
      </c:catAx>
      <c:valAx>
        <c:axId val="947491568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7473760"/>
        <c:crosses val="autoZero"/>
        <c:crossBetween val="between"/>
      </c:valAx>
      <c:valAx>
        <c:axId val="100854886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3234720"/>
        <c:crosses val="max"/>
        <c:crossBetween val="between"/>
      </c:valAx>
      <c:catAx>
        <c:axId val="14332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5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Secondary Electricity, BAS vs 2D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(Comparison_charts2!$E$26,Comparison_charts2!$O$26,Comparison_charts2!$Y$26,Comparison_charts2!$AI$26,Comparison_charts2!$AS$26)</c:f>
              <c:numCache>
                <c:formatCode>0.0000</c:formatCode>
                <c:ptCount val="5"/>
                <c:pt idx="0">
                  <c:v>9.9475983006414026E-14</c:v>
                </c:pt>
                <c:pt idx="1">
                  <c:v>4.8993850152387033</c:v>
                </c:pt>
                <c:pt idx="2">
                  <c:v>2.8647579506134022</c:v>
                </c:pt>
                <c:pt idx="3">
                  <c:v>32.333736194081318</c:v>
                </c:pt>
                <c:pt idx="4">
                  <c:v>48.854064977497302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3-9741-9E13-38B109854FEE}"/>
            </c:ext>
          </c:extLst>
        </c:ser>
        <c:ser>
          <c:idx val="5"/>
          <c:order val="1"/>
          <c:tx>
            <c:strRef>
              <c:f>Comparison_charts2!$C$30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(Comparison_charts2!$E$30,Comparison_charts2!$O$30,Comparison_charts2!$Y$30,Comparison_charts2!$AI$30,Comparison_charts2!$AS$30)</c:f>
              <c:numCache>
                <c:formatCode>0.0000</c:formatCode>
                <c:ptCount val="5"/>
                <c:pt idx="0">
                  <c:v>0</c:v>
                </c:pt>
                <c:pt idx="1">
                  <c:v>-1.7672591156319299</c:v>
                </c:pt>
                <c:pt idx="2">
                  <c:v>1.723615684613339</c:v>
                </c:pt>
                <c:pt idx="3">
                  <c:v>-3.0769840532400066</c:v>
                </c:pt>
                <c:pt idx="4">
                  <c:v>-5.6312162598653015E-2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3-9741-9E13-38B109854FEE}"/>
            </c:ext>
          </c:extLst>
        </c:ser>
        <c:ser>
          <c:idx val="2"/>
          <c:order val="2"/>
          <c:tx>
            <c:strRef>
              <c:f>Comparison_charts2!$C$27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(Comparison_charts2!$E$27,Comparison_charts2!$O$27,Comparison_charts2!$Y$27,Comparison_charts2!$AI$27,Comparison_charts2!$AS$27)</c:f>
              <c:numCache>
                <c:formatCode>0.0000</c:formatCode>
                <c:ptCount val="5"/>
                <c:pt idx="0">
                  <c:v>-1.1968177808883596</c:v>
                </c:pt>
                <c:pt idx="1">
                  <c:v>3.2915757864517516</c:v>
                </c:pt>
                <c:pt idx="2">
                  <c:v>8.7082633227874169</c:v>
                </c:pt>
                <c:pt idx="3">
                  <c:v>29.244592053016447</c:v>
                </c:pt>
                <c:pt idx="4">
                  <c:v>47.529482099136509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3-9741-9E13-38B109854FEE}"/>
            </c:ext>
          </c:extLst>
        </c:ser>
        <c:ser>
          <c:idx val="4"/>
          <c:order val="3"/>
          <c:tx>
            <c:strRef>
              <c:f>Comparison_charts2!$C$29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(Comparison_charts2!$E$29,Comparison_charts2!$O$29,Comparison_charts2!$Y$29,Comparison_charts2!$AI$29,Comparison_charts2!$AS$29)</c:f>
              <c:numCache>
                <c:formatCode>0.0000</c:formatCode>
                <c:ptCount val="5"/>
                <c:pt idx="0">
                  <c:v>1.1968177808882903</c:v>
                </c:pt>
                <c:pt idx="1">
                  <c:v>-5.6343019020072305</c:v>
                </c:pt>
                <c:pt idx="2">
                  <c:v>1.5923081691637204</c:v>
                </c:pt>
                <c:pt idx="3">
                  <c:v>0</c:v>
                </c:pt>
                <c:pt idx="4">
                  <c:v>-10.745114856905801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3-9741-9E13-38B109854FEE}"/>
            </c:ext>
          </c:extLst>
        </c:ser>
        <c:ser>
          <c:idx val="3"/>
          <c:order val="4"/>
          <c:tx>
            <c:strRef>
              <c:f>Comparison_charts2!$C$28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(Comparison_charts2!$E$28,Comparison_charts2!$O$28,Comparison_charts2!$Y$28,Comparison_charts2!$AI$28,Comparison_charts2!$AS$28)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11.334373717338302</c:v>
                </c:pt>
                <c:pt idx="3">
                  <c:v>3.3075623965372003</c:v>
                </c:pt>
                <c:pt idx="4">
                  <c:v>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3-9741-9E13-38B109854FEE}"/>
            </c:ext>
          </c:extLst>
        </c:ser>
        <c:ser>
          <c:idx val="7"/>
          <c:order val="5"/>
          <c:tx>
            <c:strRef>
              <c:f>Comparison_charts2!$C$32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(Comparison_charts2!$E$32,Comparison_charts2!$O$32,Comparison_charts2!$Y$32,Comparison_charts2!$AI$32,Comparison_charts2!$AS$32)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0.53167296197686698</c:v>
                </c:pt>
                <c:pt idx="3">
                  <c:v>2.3786331617609697</c:v>
                </c:pt>
                <c:pt idx="4">
                  <c:v>-5.950909718187269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3-9741-9E13-38B109854FEE}"/>
            </c:ext>
          </c:extLst>
        </c:ser>
        <c:ser>
          <c:idx val="8"/>
          <c:order val="6"/>
          <c:tx>
            <c:strRef>
              <c:f>Comparison_charts2!$C$33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(Comparison_charts2!$E$33,Comparison_charts2!$O$33,Comparison_charts2!$Y$33,Comparison_charts2!$AI$33,Comparison_charts2!$AS$33)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4.3898111999999907</c:v>
                </c:pt>
                <c:pt idx="3">
                  <c:v>2.2138272000000097</c:v>
                </c:pt>
                <c:pt idx="4">
                  <c:v>-6.4207295999998983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3-9741-9E13-38B109854FEE}"/>
            </c:ext>
          </c:extLst>
        </c:ser>
        <c:ser>
          <c:idx val="0"/>
          <c:order val="7"/>
          <c:tx>
            <c:strRef>
              <c:f>Comparison_charts2!$C$25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(Comparison_charts2!$E$25,Comparison_charts2!$O$25,Comparison_charts2!$Y$25,Comparison_charts2!$AI$25,Comparison_charts2!$AS$25)</c:f>
              <c:numCache>
                <c:formatCode>0.0000</c:formatCode>
                <c:ptCount val="5"/>
                <c:pt idx="0">
                  <c:v>0</c:v>
                </c:pt>
                <c:pt idx="1">
                  <c:v>1.71481361440456</c:v>
                </c:pt>
                <c:pt idx="2">
                  <c:v>2.1777738946744494</c:v>
                </c:pt>
                <c:pt idx="3">
                  <c:v>-0.9346079026265901</c:v>
                </c:pt>
                <c:pt idx="4">
                  <c:v>-1.1577624971596503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3-9741-9E13-38B109854FEE}"/>
            </c:ext>
          </c:extLst>
        </c:ser>
        <c:ser>
          <c:idx val="6"/>
          <c:order val="8"/>
          <c:tx>
            <c:strRef>
              <c:f>Comparison_charts2!$C$31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(Comparison_charts2!$E$24,Comparison_charts2!$O$24,Comparison_charts2!$Y$24,Comparison_charts2!$AI$24,Comparison_charts2!$AS$24)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(Comparison_charts2!$E$31,Comparison_charts2!$O$31,Comparison_charts2!$Y$31,Comparison_charts2!$AI$31,Comparison_charts2!$AS$31)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1.0398302207999899</c:v>
                </c:pt>
                <c:pt idx="3">
                  <c:v>0.11646159345373985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3-9741-9E13-38B1098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19664"/>
        <c:axId val="1432349040"/>
      </c:barChart>
      <c:catAx>
        <c:axId val="14320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349040"/>
        <c:crosses val="autoZero"/>
        <c:auto val="1"/>
        <c:lblAlgn val="ctr"/>
        <c:lblOffset val="100"/>
        <c:noMultiLvlLbl val="0"/>
      </c:catAx>
      <c:valAx>
        <c:axId val="1432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Land</a:t>
            </a:r>
            <a:r>
              <a:rPr lang="en-GB" baseline="0"/>
              <a:t> Cover, BAS vs FOOD [million ha]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Comparison_charts2!$C$58</c:f>
              <c:strCache>
                <c:ptCount val="1"/>
                <c:pt idx="0">
                  <c:v>Land Cover|Other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(Comparison_charts2!$E$58,Comparison_charts2!$O$58,Comparison_charts2!$Y$58,Comparison_charts2!$AI$58,Comparison_charts2!$AS$58)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8-FC48-9AC9-16A5E5D90375}"/>
            </c:ext>
          </c:extLst>
        </c:ser>
        <c:ser>
          <c:idx val="2"/>
          <c:order val="1"/>
          <c:tx>
            <c:strRef>
              <c:f>Comparison_charts2!$C$57</c:f>
              <c:strCache>
                <c:ptCount val="1"/>
                <c:pt idx="0">
                  <c:v>Land Cover|Forest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(Comparison_charts2!$E$57,Comparison_charts2!$O$57,Comparison_charts2!$Y$57,Comparison_charts2!$AI$57,Comparison_charts2!$AS$57)</c:f>
              <c:numCache>
                <c:formatCode>0.0000</c:formatCode>
                <c:ptCount val="5"/>
                <c:pt idx="0">
                  <c:v>-1.0004441719502211E-11</c:v>
                </c:pt>
                <c:pt idx="1">
                  <c:v>1.2012903019999612</c:v>
                </c:pt>
                <c:pt idx="2">
                  <c:v>1401.6175118530205</c:v>
                </c:pt>
                <c:pt idx="3">
                  <c:v>2417.40992698337</c:v>
                </c:pt>
                <c:pt idx="4">
                  <c:v>3013.82972715494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8-FC48-9AC9-16A5E5D90375}"/>
            </c:ext>
          </c:extLst>
        </c:ser>
        <c:ser>
          <c:idx val="1"/>
          <c:order val="2"/>
          <c:tx>
            <c:strRef>
              <c:f>Comparison_charts2!$C$56</c:f>
              <c:strCache>
                <c:ptCount val="1"/>
                <c:pt idx="0">
                  <c:v>Land Cover|Cropland|Irrigated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(Comparison_charts2!$E$56,Comparison_charts2!$O$56,Comparison_charts2!$Y$56,Comparison_charts2!$AI$56,Comparison_charts2!$AS$56)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-533.1459360926201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8-FC48-9AC9-16A5E5D90375}"/>
            </c:ext>
          </c:extLst>
        </c:ser>
        <c:ser>
          <c:idx val="0"/>
          <c:order val="3"/>
          <c:tx>
            <c:strRef>
              <c:f>Comparison_charts2!$C$55</c:f>
              <c:strCache>
                <c:ptCount val="1"/>
                <c:pt idx="0">
                  <c:v>Land Cover|Cropland|Rainfed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(Comparison_charts2!$E$55,Comparison_charts2!$O$55,Comparison_charts2!$Y$55,Comparison_charts2!$AI$55,Comparison_charts2!$AS$55)</c:f>
              <c:numCache>
                <c:formatCode>0.0000</c:formatCode>
                <c:ptCount val="5"/>
                <c:pt idx="0">
                  <c:v>-1.6255552524398809</c:v>
                </c:pt>
                <c:pt idx="1">
                  <c:v>-1.8457115472801888</c:v>
                </c:pt>
                <c:pt idx="2">
                  <c:v>-593.51327027239995</c:v>
                </c:pt>
                <c:pt idx="3">
                  <c:v>-1013.2160335190861</c:v>
                </c:pt>
                <c:pt idx="4">
                  <c:v>-624.965411738802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8-FC48-9AC9-16A5E5D90375}"/>
            </c:ext>
          </c:extLst>
        </c:ser>
        <c:ser>
          <c:idx val="4"/>
          <c:order val="4"/>
          <c:tx>
            <c:strRef>
              <c:f>Comparison_charts2!$C$59</c:f>
              <c:strCache>
                <c:ptCount val="1"/>
                <c:pt idx="0">
                  <c:v>Land Cover|Pasture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(Comparison_charts2!$E$59,Comparison_charts2!$O$59,Comparison_charts2!$Y$59,Comparison_charts2!$AI$59,Comparison_charts2!$AS$59)</c:f>
              <c:numCache>
                <c:formatCode>0.0000</c:formatCode>
                <c:ptCount val="5"/>
                <c:pt idx="0">
                  <c:v>0</c:v>
                </c:pt>
                <c:pt idx="1">
                  <c:v>0.64442124527977285</c:v>
                </c:pt>
                <c:pt idx="2">
                  <c:v>-808.1042415806296</c:v>
                </c:pt>
                <c:pt idx="3">
                  <c:v>-1404.1938934642799</c:v>
                </c:pt>
                <c:pt idx="4">
                  <c:v>-1855.7183793235301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179616"/>
        <c:axId val="946721104"/>
      </c:barChart>
      <c:lineChart>
        <c:grouping val="standard"/>
        <c:varyColors val="0"/>
        <c:ser>
          <c:idx val="5"/>
          <c:order val="5"/>
          <c:tx>
            <c:strRef>
              <c:f>Comparison_charts2!$A$62:$C$62</c:f>
              <c:strCache>
                <c:ptCount val="3"/>
                <c:pt idx="0">
                  <c:v>BASELINE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(Comparison_charts2!$E$62,Comparison_charts2!$O$62,Comparison_charts2!$Y$62,Comparison_charts2!$AI$62,Comparison_charts2!$AS$62)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8-FC48-9AC9-16A5E5D90375}"/>
            </c:ext>
          </c:extLst>
        </c:ser>
        <c:ser>
          <c:idx val="6"/>
          <c:order val="6"/>
          <c:tx>
            <c:strRef>
              <c:f>Comparison_charts2!$A$65:$C$65</c:f>
              <c:strCache>
                <c:ptCount val="3"/>
                <c:pt idx="0">
                  <c:v>FOOD</c:v>
                </c:pt>
                <c:pt idx="2">
                  <c:v>Food Demand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(Comparison_charts2!$E$61,Comparison_charts2!$O$61,Comparison_charts2!$Y$61,Comparison_charts2!$AI$61,Comparison_charts2!$AS$61)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(Comparison_charts2!$E$65,Comparison_charts2!$O$65,Comparison_charts2!$Y$65,Comparison_charts2!$AI$65,Comparison_charts2!$AS$65)</c:f>
              <c:numCache>
                <c:formatCode>General</c:formatCode>
                <c:ptCount val="5"/>
                <c:pt idx="0">
                  <c:v>2856.3201850944711</c:v>
                </c:pt>
                <c:pt idx="1">
                  <c:v>2968.9524506611479</c:v>
                </c:pt>
                <c:pt idx="2">
                  <c:v>3011.9221398291975</c:v>
                </c:pt>
                <c:pt idx="3">
                  <c:v>3017.2802130431955</c:v>
                </c:pt>
                <c:pt idx="4">
                  <c:v>3029.3171184685521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8-FC48-9AC9-16A5E5D9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134160"/>
        <c:axId val="1314234176"/>
      </c:lineChart>
      <c:catAx>
        <c:axId val="94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721104"/>
        <c:crosses val="autoZero"/>
        <c:auto val="1"/>
        <c:lblAlgn val="ctr"/>
        <c:lblOffset val="100"/>
        <c:noMultiLvlLbl val="0"/>
      </c:catAx>
      <c:valAx>
        <c:axId val="946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79616"/>
        <c:crosses val="autoZero"/>
        <c:crossBetween val="between"/>
      </c:valAx>
      <c:valAx>
        <c:axId val="131423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6134160"/>
        <c:crosses val="max"/>
        <c:crossBetween val="between"/>
      </c:valAx>
      <c:catAx>
        <c:axId val="94613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23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121.99999999999901</c:v>
                </c:pt>
                <c:pt idx="7">
                  <c:v>122</c:v>
                </c:pt>
                <c:pt idx="8">
                  <c:v>121.99999999999901</c:v>
                </c:pt>
                <c:pt idx="9">
                  <c:v>118.055485490915</c:v>
                </c:pt>
                <c:pt idx="10">
                  <c:v>121.99999999999901</c:v>
                </c:pt>
                <c:pt idx="12">
                  <c:v>219.16040462338501</c:v>
                </c:pt>
                <c:pt idx="13">
                  <c:v>39.8260679408247</c:v>
                </c:pt>
                <c:pt idx="14">
                  <c:v>188.97806339796199</c:v>
                </c:pt>
                <c:pt idx="15">
                  <c:v>202.36202938316001</c:v>
                </c:pt>
                <c:pt idx="1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E-744B-A285-9CB695164965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156</c:v>
                </c:pt>
                <c:pt idx="10">
                  <c:v>165</c:v>
                </c:pt>
                <c:pt idx="12">
                  <c:v>117</c:v>
                </c:pt>
                <c:pt idx="13">
                  <c:v>106.330334245215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E-744B-A285-9CB695164965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108.035399999999</c:v>
                </c:pt>
                <c:pt idx="1">
                  <c:v>108.035399999999</c:v>
                </c:pt>
                <c:pt idx="2">
                  <c:v>108.035399999999</c:v>
                </c:pt>
                <c:pt idx="3">
                  <c:v>108.035399999999</c:v>
                </c:pt>
                <c:pt idx="4">
                  <c:v>108.0354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135</c:v>
                </c:pt>
                <c:pt idx="12">
                  <c:v>124.37914535847899</c:v>
                </c:pt>
                <c:pt idx="13">
                  <c:v>123</c:v>
                </c:pt>
                <c:pt idx="14">
                  <c:v>123.221022787815</c:v>
                </c:pt>
                <c:pt idx="15">
                  <c:v>123.60470689903499</c:v>
                </c:pt>
                <c:pt idx="1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E-744B-A285-9CB695164965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28.5514195636651</c:v>
                </c:pt>
                <c:pt idx="1">
                  <c:v>25.2242661327954</c:v>
                </c:pt>
                <c:pt idx="2">
                  <c:v>29.7589671635989</c:v>
                </c:pt>
                <c:pt idx="3">
                  <c:v>29.633998827789299</c:v>
                </c:pt>
                <c:pt idx="4">
                  <c:v>25.2222544124782</c:v>
                </c:pt>
                <c:pt idx="6">
                  <c:v>20.639214042623902</c:v>
                </c:pt>
                <c:pt idx="7">
                  <c:v>1.8119057380577199</c:v>
                </c:pt>
                <c:pt idx="8">
                  <c:v>16.175544044478801</c:v>
                </c:pt>
                <c:pt idx="9">
                  <c:v>17.562802060799999</c:v>
                </c:pt>
                <c:pt idx="10">
                  <c:v>1.8119057380577199</c:v>
                </c:pt>
                <c:pt idx="12">
                  <c:v>5.8567479753599896</c:v>
                </c:pt>
                <c:pt idx="13">
                  <c:v>34.868558089005901</c:v>
                </c:pt>
                <c:pt idx="14">
                  <c:v>5.8567479753599896</c:v>
                </c:pt>
                <c:pt idx="15">
                  <c:v>5.8567479753599896</c:v>
                </c:pt>
                <c:pt idx="16">
                  <c:v>5.8567479753599896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E-744B-A285-9CB695164965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12.3010908757383</c:v>
                </c:pt>
                <c:pt idx="7">
                  <c:v>11.629038758399899</c:v>
                </c:pt>
                <c:pt idx="8">
                  <c:v>11.629038758399899</c:v>
                </c:pt>
                <c:pt idx="9">
                  <c:v>21.398268989566301</c:v>
                </c:pt>
                <c:pt idx="10">
                  <c:v>11.629038758399899</c:v>
                </c:pt>
                <c:pt idx="12">
                  <c:v>27.230395864319998</c:v>
                </c:pt>
                <c:pt idx="13">
                  <c:v>27.230395864319899</c:v>
                </c:pt>
                <c:pt idx="14">
                  <c:v>27.230395864319998</c:v>
                </c:pt>
                <c:pt idx="15">
                  <c:v>27.230395864319998</c:v>
                </c:pt>
                <c:pt idx="16">
                  <c:v>27.230395864319998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E-744B-A285-9CB695164965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0.2330439759359989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0.47260159661951895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23.965152395550319</c:v>
                </c:pt>
                <c:pt idx="13">
                  <c:v>29.916062113737588</c:v>
                </c:pt>
                <c:pt idx="14">
                  <c:v>21.9870981038592</c:v>
                </c:pt>
                <c:pt idx="15">
                  <c:v>22.538330697987529</c:v>
                </c:pt>
                <c:pt idx="16">
                  <c:v>18.562506982113597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9E-744B-A285-9CB695164965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1.2929286959999999</c:v>
                </c:pt>
                <c:pt idx="7">
                  <c:v>0.57390789599999903</c:v>
                </c:pt>
                <c:pt idx="8">
                  <c:v>0.57390789599999903</c:v>
                </c:pt>
                <c:pt idx="9">
                  <c:v>3.9496947839999899</c:v>
                </c:pt>
                <c:pt idx="10">
                  <c:v>0.57390789600000003</c:v>
                </c:pt>
                <c:pt idx="12">
                  <c:v>19.552320000000002</c:v>
                </c:pt>
                <c:pt idx="13">
                  <c:v>25.9730495999999</c:v>
                </c:pt>
                <c:pt idx="14">
                  <c:v>19.552320000000002</c:v>
                </c:pt>
                <c:pt idx="15">
                  <c:v>19.552320000000002</c:v>
                </c:pt>
                <c:pt idx="16">
                  <c:v>16.487020799999989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9E-744B-A285-9CB695164965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36.424674321238214</c:v>
                </c:pt>
                <c:pt idx="4">
                  <c:v>36.423419817305216</c:v>
                </c:pt>
                <c:pt idx="6">
                  <c:v>31.865193293122278</c:v>
                </c:pt>
                <c:pt idx="7">
                  <c:v>28.08393360149304</c:v>
                </c:pt>
                <c:pt idx="8">
                  <c:v>39.77901244370188</c:v>
                </c:pt>
                <c:pt idx="9">
                  <c:v>30.46032114177536</c:v>
                </c:pt>
                <c:pt idx="10">
                  <c:v>39.263290726925078</c:v>
                </c:pt>
                <c:pt idx="12">
                  <c:v>29.355899072637673</c:v>
                </c:pt>
                <c:pt idx="13">
                  <c:v>26.315999999999999</c:v>
                </c:pt>
                <c:pt idx="14">
                  <c:v>59.0930107256535</c:v>
                </c:pt>
                <c:pt idx="15">
                  <c:v>29.355899072637701</c:v>
                </c:pt>
                <c:pt idx="16">
                  <c:v>34.77138865801971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E-744B-A285-9CB695164965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1.1698089984</c:v>
                </c:pt>
                <c:pt idx="10">
                  <c:v>0.16247347200000001</c:v>
                </c:pt>
                <c:pt idx="12">
                  <c:v>3.2285799935999901</c:v>
                </c:pt>
                <c:pt idx="13">
                  <c:v>3.2285799935999901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E-744B-A285-9CB69516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Final Energy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Comparison_charts3!$Y$51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Comparison_charts3!$Z$51:$AP$51</c:f>
              <c:numCache>
                <c:formatCode>General</c:formatCode>
                <c:ptCount val="17"/>
                <c:pt idx="0">
                  <c:v>86.553998699999994</c:v>
                </c:pt>
                <c:pt idx="1">
                  <c:v>83.277010699999906</c:v>
                </c:pt>
                <c:pt idx="2">
                  <c:v>86.553998699999894</c:v>
                </c:pt>
                <c:pt idx="3">
                  <c:v>86.553998700000093</c:v>
                </c:pt>
                <c:pt idx="4">
                  <c:v>83.277010699999906</c:v>
                </c:pt>
                <c:pt idx="6">
                  <c:v>106.53435487213932</c:v>
                </c:pt>
                <c:pt idx="7">
                  <c:v>95.244516672139341</c:v>
                </c:pt>
                <c:pt idx="8">
                  <c:v>106.53435487213932</c:v>
                </c:pt>
                <c:pt idx="9">
                  <c:v>106.53435487213932</c:v>
                </c:pt>
                <c:pt idx="10">
                  <c:v>95.244516672139227</c:v>
                </c:pt>
                <c:pt idx="12">
                  <c:v>111.52371197919659</c:v>
                </c:pt>
                <c:pt idx="13">
                  <c:v>85.070866399999787</c:v>
                </c:pt>
                <c:pt idx="14">
                  <c:v>111.97147840408958</c:v>
                </c:pt>
                <c:pt idx="15">
                  <c:v>111.0814590456297</c:v>
                </c:pt>
                <c:pt idx="16">
                  <c:v>91.695666399999809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C-B14F-9AD7-29D17512FEF9}"/>
            </c:ext>
          </c:extLst>
        </c:ser>
        <c:ser>
          <c:idx val="1"/>
          <c:order val="1"/>
          <c:tx>
            <c:strRef>
              <c:f>Comparison_charts3!$Y$48</c:f>
              <c:strCache>
                <c:ptCount val="1"/>
                <c:pt idx="0">
                  <c:v>Heat|Industrial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Comparison_charts3!$Z$48:$AP$48</c:f>
              <c:numCache>
                <c:formatCode>General</c:formatCode>
                <c:ptCount val="17"/>
                <c:pt idx="0">
                  <c:v>118.40359817200446</c:v>
                </c:pt>
                <c:pt idx="1">
                  <c:v>118.40359817200448</c:v>
                </c:pt>
                <c:pt idx="2">
                  <c:v>118.40359816553709</c:v>
                </c:pt>
                <c:pt idx="3">
                  <c:v>118.40359817200448</c:v>
                </c:pt>
                <c:pt idx="4">
                  <c:v>118.40359816553709</c:v>
                </c:pt>
                <c:pt idx="6">
                  <c:v>144.91932478040749</c:v>
                </c:pt>
                <c:pt idx="7">
                  <c:v>136.7129246928335</c:v>
                </c:pt>
                <c:pt idx="8">
                  <c:v>144.91932277176733</c:v>
                </c:pt>
                <c:pt idx="9">
                  <c:v>136.36317240428809</c:v>
                </c:pt>
                <c:pt idx="10">
                  <c:v>128.15677092315877</c:v>
                </c:pt>
                <c:pt idx="12">
                  <c:v>165.87851961715634</c:v>
                </c:pt>
                <c:pt idx="13">
                  <c:v>150.16571941033175</c:v>
                </c:pt>
                <c:pt idx="14">
                  <c:v>165.8785162070568</c:v>
                </c:pt>
                <c:pt idx="15">
                  <c:v>141.77138189778708</c:v>
                </c:pt>
                <c:pt idx="16">
                  <c:v>126.05857773181086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C-B14F-9AD7-29D17512FEF9}"/>
            </c:ext>
          </c:extLst>
        </c:ser>
        <c:ser>
          <c:idx val="3"/>
          <c:order val="2"/>
          <c:tx>
            <c:strRef>
              <c:f>Comparison_charts3!$Y$50</c:f>
              <c:strCache>
                <c:ptCount val="1"/>
                <c:pt idx="0">
                  <c:v>Heat|Residential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Comparison_charts3!$Z$50:$AP$50</c:f>
              <c:numCache>
                <c:formatCode>General</c:formatCode>
                <c:ptCount val="17"/>
                <c:pt idx="0">
                  <c:v>77.894399999999919</c:v>
                </c:pt>
                <c:pt idx="1">
                  <c:v>77.894399999999891</c:v>
                </c:pt>
                <c:pt idx="2">
                  <c:v>77.894399999999806</c:v>
                </c:pt>
                <c:pt idx="3">
                  <c:v>77.894399999999905</c:v>
                </c:pt>
                <c:pt idx="4">
                  <c:v>77.894399999999877</c:v>
                </c:pt>
                <c:pt idx="6">
                  <c:v>100.99529999999983</c:v>
                </c:pt>
                <c:pt idx="7">
                  <c:v>77.027499999999904</c:v>
                </c:pt>
                <c:pt idx="8">
                  <c:v>100.99529999999994</c:v>
                </c:pt>
                <c:pt idx="9">
                  <c:v>100.9952999999999</c:v>
                </c:pt>
                <c:pt idx="10">
                  <c:v>77.027499999999833</c:v>
                </c:pt>
                <c:pt idx="12">
                  <c:v>125.42849999999999</c:v>
                </c:pt>
                <c:pt idx="13">
                  <c:v>79.53719999999997</c:v>
                </c:pt>
                <c:pt idx="14">
                  <c:v>125.42849999999909</c:v>
                </c:pt>
                <c:pt idx="15">
                  <c:v>125.4284999999999</c:v>
                </c:pt>
                <c:pt idx="16">
                  <c:v>79.537199999999899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C-B14F-9AD7-29D17512FEF9}"/>
            </c:ext>
          </c:extLst>
        </c:ser>
        <c:ser>
          <c:idx val="0"/>
          <c:order val="3"/>
          <c:tx>
            <c:strRef>
              <c:f>Comparison_charts3!$Y$47</c:f>
              <c:strCache>
                <c:ptCount val="1"/>
                <c:pt idx="0">
                  <c:v>Electricity|Industrial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Comparison_charts3!$Z$47:$AP$47</c:f>
              <c:numCache>
                <c:formatCode>General</c:formatCode>
                <c:ptCount val="17"/>
                <c:pt idx="0">
                  <c:v>12.938010363412401</c:v>
                </c:pt>
                <c:pt idx="1">
                  <c:v>12.93801036341241</c:v>
                </c:pt>
                <c:pt idx="2">
                  <c:v>12.938010363412401</c:v>
                </c:pt>
                <c:pt idx="3">
                  <c:v>12.938010363412401</c:v>
                </c:pt>
                <c:pt idx="4">
                  <c:v>12.93801036341241</c:v>
                </c:pt>
                <c:pt idx="6">
                  <c:v>17.28326014483968</c:v>
                </c:pt>
                <c:pt idx="7">
                  <c:v>17.28326014483968</c:v>
                </c:pt>
                <c:pt idx="8">
                  <c:v>17.28326014483968</c:v>
                </c:pt>
                <c:pt idx="9">
                  <c:v>16.040415802282382</c:v>
                </c:pt>
                <c:pt idx="10">
                  <c:v>16.040415884345212</c:v>
                </c:pt>
                <c:pt idx="12">
                  <c:v>20.17146763373454</c:v>
                </c:pt>
                <c:pt idx="13">
                  <c:v>20.17146763373454</c:v>
                </c:pt>
                <c:pt idx="14">
                  <c:v>20.17146763373454</c:v>
                </c:pt>
                <c:pt idx="15">
                  <c:v>16.29377449822865</c:v>
                </c:pt>
                <c:pt idx="16">
                  <c:v>16.293774402977881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B14F-9AD7-29D17512FEF9}"/>
            </c:ext>
          </c:extLst>
        </c:ser>
        <c:ser>
          <c:idx val="2"/>
          <c:order val="4"/>
          <c:tx>
            <c:strRef>
              <c:f>Comparison_charts3!$Y$49</c:f>
              <c:strCache>
                <c:ptCount val="1"/>
                <c:pt idx="0">
                  <c:v>Electricity|Residential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Comparison_charts3!$Z$45:$AP$46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Comparison_charts3!$Z$49:$AP$49</c:f>
              <c:numCache>
                <c:formatCode>General</c:formatCode>
                <c:ptCount val="17"/>
                <c:pt idx="0">
                  <c:v>47.76347049999994</c:v>
                </c:pt>
                <c:pt idx="1">
                  <c:v>47.763470500000025</c:v>
                </c:pt>
                <c:pt idx="2">
                  <c:v>47.763470499999997</c:v>
                </c:pt>
                <c:pt idx="3">
                  <c:v>47.76347049999994</c:v>
                </c:pt>
                <c:pt idx="4">
                  <c:v>47.763470499999983</c:v>
                </c:pt>
                <c:pt idx="6">
                  <c:v>100.25399230989377</c:v>
                </c:pt>
                <c:pt idx="7">
                  <c:v>74.064224843870946</c:v>
                </c:pt>
                <c:pt idx="8">
                  <c:v>100.2521811318789</c:v>
                </c:pt>
                <c:pt idx="9">
                  <c:v>100.24842469319707</c:v>
                </c:pt>
                <c:pt idx="10">
                  <c:v>72.240651963329483</c:v>
                </c:pt>
                <c:pt idx="12">
                  <c:v>140.49224063888943</c:v>
                </c:pt>
                <c:pt idx="13">
                  <c:v>100.24411663382601</c:v>
                </c:pt>
                <c:pt idx="14">
                  <c:v>139.37056338707205</c:v>
                </c:pt>
                <c:pt idx="15">
                  <c:v>139.62996577936329</c:v>
                </c:pt>
                <c:pt idx="16">
                  <c:v>101.15759309679429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C-B14F-9AD7-29D17512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760410800"/>
        <c:axId val="760412448"/>
      </c:barChart>
      <c:catAx>
        <c:axId val="7604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2448"/>
        <c:crosses val="autoZero"/>
        <c:auto val="1"/>
        <c:lblAlgn val="ctr"/>
        <c:lblOffset val="100"/>
        <c:noMultiLvlLbl val="0"/>
      </c:catAx>
      <c:valAx>
        <c:axId val="760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04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</a:t>
            </a:r>
            <a:r>
              <a:rPr lang="en-GB" baseline="0"/>
              <a:t> Emissions by sector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Comparison_charts3!$Y$86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Comparison_charts3!$Z$86:$AP$86</c:f>
              <c:numCache>
                <c:formatCode>General</c:formatCode>
                <c:ptCount val="17"/>
                <c:pt idx="0">
                  <c:v>29761.899099999988</c:v>
                </c:pt>
                <c:pt idx="1">
                  <c:v>29761.899099999988</c:v>
                </c:pt>
                <c:pt idx="2">
                  <c:v>29761.899099999988</c:v>
                </c:pt>
                <c:pt idx="3">
                  <c:v>29761.899099999988</c:v>
                </c:pt>
                <c:pt idx="4">
                  <c:v>29761.899100000002</c:v>
                </c:pt>
                <c:pt idx="6">
                  <c:v>28890.768954787887</c:v>
                </c:pt>
                <c:pt idx="7">
                  <c:v>26573</c:v>
                </c:pt>
                <c:pt idx="8">
                  <c:v>27558.335386638391</c:v>
                </c:pt>
                <c:pt idx="9">
                  <c:v>28455.3604028878</c:v>
                </c:pt>
                <c:pt idx="10">
                  <c:v>26573</c:v>
                </c:pt>
                <c:pt idx="12">
                  <c:v>34144.511184862116</c:v>
                </c:pt>
                <c:pt idx="13">
                  <c:v>17286.171171895523</c:v>
                </c:pt>
                <c:pt idx="14">
                  <c:v>31387.956314004918</c:v>
                </c:pt>
                <c:pt idx="15">
                  <c:v>32603.782183875963</c:v>
                </c:pt>
                <c:pt idx="16">
                  <c:v>21812.999999999989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D-0146-8230-5243CC4ADF0E}"/>
            </c:ext>
          </c:extLst>
        </c:ser>
        <c:ser>
          <c:idx val="0"/>
          <c:order val="1"/>
          <c:tx>
            <c:strRef>
              <c:f>Comparison_charts3!$Y$85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Comparison_charts3!$Z$85:$AP$85</c:f>
              <c:numCache>
                <c:formatCode>General</c:formatCode>
                <c:ptCount val="17"/>
                <c:pt idx="0">
                  <c:v>5564.2293816707506</c:v>
                </c:pt>
                <c:pt idx="1">
                  <c:v>5564.2293816707506</c:v>
                </c:pt>
                <c:pt idx="2">
                  <c:v>5562.6038264183098</c:v>
                </c:pt>
                <c:pt idx="3">
                  <c:v>5564.2293816707506</c:v>
                </c:pt>
                <c:pt idx="4">
                  <c:v>5562.6038264183098</c:v>
                </c:pt>
                <c:pt idx="6">
                  <c:v>6353.3666566992633</c:v>
                </c:pt>
                <c:pt idx="7">
                  <c:v>6261.3061457343747</c:v>
                </c:pt>
                <c:pt idx="8">
                  <c:v>5046.4219839345824</c:v>
                </c:pt>
                <c:pt idx="9">
                  <c:v>6353.3666566992633</c:v>
                </c:pt>
                <c:pt idx="10">
                  <c:v>5045.9246161655828</c:v>
                </c:pt>
                <c:pt idx="12">
                  <c:v>6572.6854795198506</c:v>
                </c:pt>
                <c:pt idx="13">
                  <c:v>6431.9450376636632</c:v>
                </c:pt>
                <c:pt idx="14">
                  <c:v>3754.159748691176</c:v>
                </c:pt>
                <c:pt idx="15">
                  <c:v>6572.6854795198497</c:v>
                </c:pt>
                <c:pt idx="16">
                  <c:v>3504.8401451275167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D-0146-8230-5243CC4ADF0E}"/>
            </c:ext>
          </c:extLst>
        </c:ser>
        <c:ser>
          <c:idx val="2"/>
          <c:order val="2"/>
          <c:tx>
            <c:strRef>
              <c:f>Comparison_charts3!$Y$87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Comparison_charts3!$Z$83:$AP$84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Comparison_charts3!$Z$87:$AP$87</c:f>
              <c:numCache>
                <c:formatCode>General</c:formatCode>
                <c:ptCount val="17"/>
                <c:pt idx="0">
                  <c:v>1104.1238937562985</c:v>
                </c:pt>
                <c:pt idx="1">
                  <c:v>1104.1238937563085</c:v>
                </c:pt>
                <c:pt idx="2">
                  <c:v>1104.1238937562985</c:v>
                </c:pt>
                <c:pt idx="3">
                  <c:v>1104.1238937562985</c:v>
                </c:pt>
                <c:pt idx="4">
                  <c:v>1104.1238937563085</c:v>
                </c:pt>
                <c:pt idx="6">
                  <c:v>1296.1432822715631</c:v>
                </c:pt>
                <c:pt idx="7">
                  <c:v>1296.1432822715631</c:v>
                </c:pt>
                <c:pt idx="8">
                  <c:v>1296.1432822715631</c:v>
                </c:pt>
                <c:pt idx="9">
                  <c:v>1097.9419632387107</c:v>
                </c:pt>
                <c:pt idx="10">
                  <c:v>1097.9419766256808</c:v>
                </c:pt>
                <c:pt idx="12">
                  <c:v>1487.7236433466542</c:v>
                </c:pt>
                <c:pt idx="13">
                  <c:v>1487.7236433466542</c:v>
                </c:pt>
                <c:pt idx="14">
                  <c:v>1487.7236433466542</c:v>
                </c:pt>
                <c:pt idx="15">
                  <c:v>893.31908667207188</c:v>
                </c:pt>
                <c:pt idx="16">
                  <c:v>893.31908667207188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D-0146-8230-5243CC4A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5"/>
        <c:axId val="761062976"/>
        <c:axId val="691043136"/>
      </c:barChart>
      <c:catAx>
        <c:axId val="7610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043136"/>
        <c:crosses val="autoZero"/>
        <c:auto val="1"/>
        <c:lblAlgn val="ctr"/>
        <c:lblOffset val="100"/>
        <c:noMultiLvlLbl val="0"/>
      </c:catAx>
      <c:valAx>
        <c:axId val="691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0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Comparison_charts3!$C$116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Comparison_charts3!$D$116:$T$116</c:f>
              <c:numCache>
                <c:formatCode>General</c:formatCode>
                <c:ptCount val="17"/>
                <c:pt idx="0">
                  <c:v>3899.99999999999</c:v>
                </c:pt>
                <c:pt idx="1">
                  <c:v>3899.99999999999</c:v>
                </c:pt>
                <c:pt idx="2">
                  <c:v>3899.99999999999</c:v>
                </c:pt>
                <c:pt idx="3">
                  <c:v>3899.99999999999</c:v>
                </c:pt>
                <c:pt idx="4">
                  <c:v>3900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2">
                  <c:v>3900</c:v>
                </c:pt>
                <c:pt idx="13">
                  <c:v>3900</c:v>
                </c:pt>
                <c:pt idx="14">
                  <c:v>3900</c:v>
                </c:pt>
                <c:pt idx="15">
                  <c:v>3900</c:v>
                </c:pt>
                <c:pt idx="1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3A43-BBC5-1531AA3AE147}"/>
            </c:ext>
          </c:extLst>
        </c:ser>
        <c:ser>
          <c:idx val="2"/>
          <c:order val="1"/>
          <c:tx>
            <c:strRef>
              <c:f>Comparison_charts3!$C$115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Comparison_charts3!$D$115:$T$115</c:f>
              <c:numCache>
                <c:formatCode>General</c:formatCode>
                <c:ptCount val="17"/>
                <c:pt idx="0">
                  <c:v>4000</c:v>
                </c:pt>
                <c:pt idx="1">
                  <c:v>4000</c:v>
                </c:pt>
                <c:pt idx="2">
                  <c:v>3999.99999999999</c:v>
                </c:pt>
                <c:pt idx="3">
                  <c:v>4000</c:v>
                </c:pt>
                <c:pt idx="4">
                  <c:v>4000</c:v>
                </c:pt>
                <c:pt idx="6">
                  <c:v>3399.4523330601401</c:v>
                </c:pt>
                <c:pt idx="7">
                  <c:v>3430.42092783629</c:v>
                </c:pt>
                <c:pt idx="8">
                  <c:v>4194.4285482444402</c:v>
                </c:pt>
                <c:pt idx="9">
                  <c:v>3218.40200383603</c:v>
                </c:pt>
                <c:pt idx="10">
                  <c:v>4145.3121942656999</c:v>
                </c:pt>
                <c:pt idx="12">
                  <c:v>2993.7423845836902</c:v>
                </c:pt>
                <c:pt idx="13">
                  <c:v>3103.9368070834598</c:v>
                </c:pt>
                <c:pt idx="14">
                  <c:v>6007.5721117386302</c:v>
                </c:pt>
                <c:pt idx="15">
                  <c:v>2993.7423845836902</c:v>
                </c:pt>
                <c:pt idx="16">
                  <c:v>6006.9488288655302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3A43-BBC5-1531AA3AE147}"/>
            </c:ext>
          </c:extLst>
        </c:ser>
        <c:ser>
          <c:idx val="4"/>
          <c:order val="2"/>
          <c:tx>
            <c:strRef>
              <c:f>Comparison_charts3!$C$117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Comparison_charts3!$D$117:$T$117</c:f>
              <c:numCache>
                <c:formatCode>General</c:formatCode>
                <c:ptCount val="17"/>
                <c:pt idx="0">
                  <c:v>3200</c:v>
                </c:pt>
                <c:pt idx="1">
                  <c:v>3200</c:v>
                </c:pt>
                <c:pt idx="2">
                  <c:v>3200</c:v>
                </c:pt>
                <c:pt idx="3">
                  <c:v>3200</c:v>
                </c:pt>
                <c:pt idx="4">
                  <c:v>3200</c:v>
                </c:pt>
                <c:pt idx="6">
                  <c:v>3517.89557798141</c:v>
                </c:pt>
                <c:pt idx="7">
                  <c:v>3504.3627318305398</c:v>
                </c:pt>
                <c:pt idx="8">
                  <c:v>3010.09163670107</c:v>
                </c:pt>
                <c:pt idx="9">
                  <c:v>3630.6692959053398</c:v>
                </c:pt>
                <c:pt idx="10">
                  <c:v>3087.2734735395602</c:v>
                </c:pt>
                <c:pt idx="12">
                  <c:v>3900.6817976775001</c:v>
                </c:pt>
                <c:pt idx="13">
                  <c:v>3860.7276804701601</c:v>
                </c:pt>
                <c:pt idx="14">
                  <c:v>2044.9634183539699</c:v>
                </c:pt>
                <c:pt idx="15">
                  <c:v>3900.6817976775001</c:v>
                </c:pt>
                <c:pt idx="16">
                  <c:v>2044.9634183539699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4-3A43-BBC5-1531AA3AE147}"/>
            </c:ext>
          </c:extLst>
        </c:ser>
        <c:ser>
          <c:idx val="1"/>
          <c:order val="3"/>
          <c:tx>
            <c:strRef>
              <c:f>Comparison_charts3!$C$114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Comparison_charts3!$D$114:$T$114</c:f>
              <c:numCache>
                <c:formatCode>General</c:formatCode>
                <c:ptCount val="17"/>
                <c:pt idx="0">
                  <c:v>367.8</c:v>
                </c:pt>
                <c:pt idx="1">
                  <c:v>367.8</c:v>
                </c:pt>
                <c:pt idx="2">
                  <c:v>367.8</c:v>
                </c:pt>
                <c:pt idx="3">
                  <c:v>367.8</c:v>
                </c:pt>
                <c:pt idx="4">
                  <c:v>367.8</c:v>
                </c:pt>
                <c:pt idx="6">
                  <c:v>469.41635869999999</c:v>
                </c:pt>
                <c:pt idx="7">
                  <c:v>469.41635869999999</c:v>
                </c:pt>
                <c:pt idx="8">
                  <c:v>469.41635869999999</c:v>
                </c:pt>
                <c:pt idx="9">
                  <c:v>599.10744369999998</c:v>
                </c:pt>
                <c:pt idx="10">
                  <c:v>469.41635869999999</c:v>
                </c:pt>
                <c:pt idx="12">
                  <c:v>1589.610406</c:v>
                </c:pt>
                <c:pt idx="13">
                  <c:v>1589.61040599999</c:v>
                </c:pt>
                <c:pt idx="14">
                  <c:v>1056.4644699073799</c:v>
                </c:pt>
                <c:pt idx="15">
                  <c:v>1589.610406</c:v>
                </c:pt>
                <c:pt idx="16">
                  <c:v>1057.0877527804801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4-3A43-BBC5-1531AA3AE147}"/>
            </c:ext>
          </c:extLst>
        </c:ser>
        <c:ser>
          <c:idx val="0"/>
          <c:order val="4"/>
          <c:tx>
            <c:strRef>
              <c:f>Comparison_charts3!$C$113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Comparison_charts3!$D$111:$T$112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Comparison_charts3!$D$113:$T$113</c:f>
              <c:numCache>
                <c:formatCode>General</c:formatCode>
                <c:ptCount val="17"/>
                <c:pt idx="0">
                  <c:v>1479.4700216707499</c:v>
                </c:pt>
                <c:pt idx="1">
                  <c:v>1479.4700216707499</c:v>
                </c:pt>
                <c:pt idx="2">
                  <c:v>1477.84446641831</c:v>
                </c:pt>
                <c:pt idx="3">
                  <c:v>1479.4700216707499</c:v>
                </c:pt>
                <c:pt idx="4">
                  <c:v>1477.84446641831</c:v>
                </c:pt>
                <c:pt idx="6">
                  <c:v>1722.2357302584401</c:v>
                </c:pt>
                <c:pt idx="7">
                  <c:v>1704.7999816331601</c:v>
                </c:pt>
                <c:pt idx="8">
                  <c:v>1395.4808865305099</c:v>
                </c:pt>
                <c:pt idx="9">
                  <c:v>1660.82125655862</c:v>
                </c:pt>
                <c:pt idx="10">
                  <c:v>1406.9979734947201</c:v>
                </c:pt>
                <c:pt idx="12">
                  <c:v>624.965411738802</c:v>
                </c:pt>
                <c:pt idx="13">
                  <c:v>554.72510644636395</c:v>
                </c:pt>
                <c:pt idx="14">
                  <c:v>0</c:v>
                </c:pt>
                <c:pt idx="15">
                  <c:v>624.965411738802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4-3A43-BBC5-1531AA3A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8160192"/>
        <c:axId val="1143030656"/>
      </c:barChart>
      <c:catAx>
        <c:axId val="1008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3030656"/>
        <c:crosses val="autoZero"/>
        <c:auto val="1"/>
        <c:lblAlgn val="ctr"/>
        <c:lblOffset val="100"/>
        <c:noMultiLvlLbl val="0"/>
      </c:catAx>
      <c:valAx>
        <c:axId val="114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8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908.96480651890795</c:v>
                </c:pt>
                <c:pt idx="7">
                  <c:v>792.8</c:v>
                </c:pt>
                <c:pt idx="8">
                  <c:v>792.8</c:v>
                </c:pt>
                <c:pt idx="9">
                  <c:v>883.52423048650405</c:v>
                </c:pt>
                <c:pt idx="10">
                  <c:v>990.5</c:v>
                </c:pt>
                <c:pt idx="12">
                  <c:v>1985.78646163396</c:v>
                </c:pt>
                <c:pt idx="13">
                  <c:v>2.5</c:v>
                </c:pt>
                <c:pt idx="14">
                  <c:v>1584.5593187643901</c:v>
                </c:pt>
                <c:pt idx="15">
                  <c:v>1809.7424941541201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9-0F45-9B3B-5FD5B70F03F6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9-0F45-9B3B-5FD5B70F03F6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729.80549439991591</c:v>
                </c:pt>
                <c:pt idx="7">
                  <c:v>613.56031645439282</c:v>
                </c:pt>
                <c:pt idx="8">
                  <c:v>735.44031072395205</c:v>
                </c:pt>
                <c:pt idx="9">
                  <c:v>765.97091557827787</c:v>
                </c:pt>
                <c:pt idx="10">
                  <c:v>439.81694520676893</c:v>
                </c:pt>
                <c:pt idx="12">
                  <c:v>216.40425767151899</c:v>
                </c:pt>
                <c:pt idx="13">
                  <c:v>107.97354730424701</c:v>
                </c:pt>
                <c:pt idx="14">
                  <c:v>212.051283284692</c:v>
                </c:pt>
                <c:pt idx="15">
                  <c:v>237.942347332216</c:v>
                </c:pt>
                <c:pt idx="16">
                  <c:v>322.70125538289903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0F45-9B3B-5FD5B70F03F6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2903.8650239575913</c:v>
                </c:pt>
                <c:pt idx="7">
                  <c:v>2534.9465105874092</c:v>
                </c:pt>
                <c:pt idx="8">
                  <c:v>2900.0197443786669</c:v>
                </c:pt>
                <c:pt idx="9">
                  <c:v>2932.4962206230084</c:v>
                </c:pt>
                <c:pt idx="10">
                  <c:v>2329.2800189364534</c:v>
                </c:pt>
                <c:pt idx="12">
                  <c:v>3377.2637290479952</c:v>
                </c:pt>
                <c:pt idx="13">
                  <c:v>1397.6891353532271</c:v>
                </c:pt>
                <c:pt idx="14">
                  <c:v>3368.146802297108</c:v>
                </c:pt>
                <c:pt idx="15">
                  <c:v>3532.510964416289</c:v>
                </c:pt>
                <c:pt idx="16">
                  <c:v>2586.9082841392287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9-0F45-9B3B-5FD5B70F03F6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9-0F45-9B3B-5FD5B70F03F6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78.7</c:v>
                </c:pt>
                <c:pt idx="13">
                  <c:v>468.54594617179004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89-0F45-9B3B-5FD5B70F03F6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1552.2729211247699</c:v>
                </c:pt>
                <c:pt idx="7">
                  <c:v>755</c:v>
                </c:pt>
                <c:pt idx="8">
                  <c:v>1504.99999999999</c:v>
                </c:pt>
                <c:pt idx="9">
                  <c:v>1505.1789229631499</c:v>
                </c:pt>
                <c:pt idx="10">
                  <c:v>818.00000000000011</c:v>
                </c:pt>
                <c:pt idx="12">
                  <c:v>1915.4174545100902</c:v>
                </c:pt>
                <c:pt idx="13">
                  <c:v>1915.4174545100902</c:v>
                </c:pt>
                <c:pt idx="14">
                  <c:v>1915.4174545100902</c:v>
                </c:pt>
                <c:pt idx="15">
                  <c:v>1915.4174545100902</c:v>
                </c:pt>
                <c:pt idx="16">
                  <c:v>1915.4174545100902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9-0F45-9B3B-5FD5B70F03F6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108.764975617063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1975.8466270079803</c:v>
                </c:pt>
                <c:pt idx="13">
                  <c:v>3119.9999999999991</c:v>
                </c:pt>
                <c:pt idx="14">
                  <c:v>1720</c:v>
                </c:pt>
                <c:pt idx="15">
                  <c:v>1803.22776416785</c:v>
                </c:pt>
                <c:pt idx="16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89-0F45-9B3B-5FD5B70F03F6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511.8</c:v>
                </c:pt>
                <c:pt idx="7">
                  <c:v>31.8</c:v>
                </c:pt>
                <c:pt idx="8">
                  <c:v>431.79999999999995</c:v>
                </c:pt>
                <c:pt idx="9">
                  <c:v>431.79999999999995</c:v>
                </c:pt>
                <c:pt idx="10">
                  <c:v>63.699999999999996</c:v>
                </c:pt>
                <c:pt idx="12">
                  <c:v>2000</c:v>
                </c:pt>
                <c:pt idx="13">
                  <c:v>2380</c:v>
                </c:pt>
                <c:pt idx="14">
                  <c:v>2000</c:v>
                </c:pt>
                <c:pt idx="15">
                  <c:v>2000</c:v>
                </c:pt>
                <c:pt idx="1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89-0F45-9B3B-5FD5B70F03F6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296.05593391861998</c:v>
                </c:pt>
                <c:pt idx="7">
                  <c:v>24.299999999999997</c:v>
                </c:pt>
                <c:pt idx="8">
                  <c:v>480.09506349020597</c:v>
                </c:pt>
                <c:pt idx="9">
                  <c:v>315.14202083559201</c:v>
                </c:pt>
                <c:pt idx="10">
                  <c:v>103.17112106209301</c:v>
                </c:pt>
                <c:pt idx="12">
                  <c:v>358.54924793620103</c:v>
                </c:pt>
                <c:pt idx="13">
                  <c:v>0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74.099566621507904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9-0F45-9B3B-5FD5B70F03F6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183.69864919512798</c:v>
                </c:pt>
                <c:pt idx="8">
                  <c:v>0</c:v>
                </c:pt>
                <c:pt idx="9">
                  <c:v>0</c:v>
                </c:pt>
                <c:pt idx="10">
                  <c:v>144.51172225572401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9-0F45-9B3B-5FD5B70F03F6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7</c:v>
                </c:pt>
                <c:pt idx="12">
                  <c:v>139.099999999999</c:v>
                </c:pt>
                <c:pt idx="13">
                  <c:v>139.1</c:v>
                </c:pt>
                <c:pt idx="14">
                  <c:v>139.1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89-0F45-9B3B-5FD5B70F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 Capacity [GW]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Comparison_charts3!$C$4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Comparison_charts3!$D$4:$T$4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908.96480651890795</c:v>
                </c:pt>
                <c:pt idx="7">
                  <c:v>792.8</c:v>
                </c:pt>
                <c:pt idx="8">
                  <c:v>792.8</c:v>
                </c:pt>
                <c:pt idx="9">
                  <c:v>883.52423048650405</c:v>
                </c:pt>
                <c:pt idx="10">
                  <c:v>792.8</c:v>
                </c:pt>
                <c:pt idx="12">
                  <c:v>1985.78646163396</c:v>
                </c:pt>
                <c:pt idx="13">
                  <c:v>408.54996629051897</c:v>
                </c:pt>
                <c:pt idx="14">
                  <c:v>1584.5593187643901</c:v>
                </c:pt>
                <c:pt idx="15">
                  <c:v>1809.7424941541201</c:v>
                </c:pt>
                <c:pt idx="16">
                  <c:v>408.54996629051897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6-BF43-B8FA-DB8D0084262B}"/>
            </c:ext>
          </c:extLst>
        </c:ser>
        <c:ser>
          <c:idx val="5"/>
          <c:order val="1"/>
          <c:tx>
            <c:strRef>
              <c:f>Comparison_charts3!$C$8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Comparison_charts3!$D$8:$T$8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729.80549439991591</c:v>
                </c:pt>
                <c:pt idx="7">
                  <c:v>613.56031645439282</c:v>
                </c:pt>
                <c:pt idx="8">
                  <c:v>735.44031072395205</c:v>
                </c:pt>
                <c:pt idx="9">
                  <c:v>765.97091557827787</c:v>
                </c:pt>
                <c:pt idx="10">
                  <c:v>401.42103249418705</c:v>
                </c:pt>
                <c:pt idx="12">
                  <c:v>216.40425767151899</c:v>
                </c:pt>
                <c:pt idx="13">
                  <c:v>107.97354730424701</c:v>
                </c:pt>
                <c:pt idx="14">
                  <c:v>212.051283284692</c:v>
                </c:pt>
                <c:pt idx="15">
                  <c:v>237.942347332216</c:v>
                </c:pt>
                <c:pt idx="16">
                  <c:v>322.70125538289903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6-BF43-B8FA-DB8D0084262B}"/>
            </c:ext>
          </c:extLst>
        </c:ser>
        <c:ser>
          <c:idx val="2"/>
          <c:order val="2"/>
          <c:tx>
            <c:strRef>
              <c:f>Comparison_charts3!$C$5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Comparison_charts3!$D$5:$T$5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2903.8650239575913</c:v>
                </c:pt>
                <c:pt idx="7">
                  <c:v>2534.9465105874092</c:v>
                </c:pt>
                <c:pt idx="8">
                  <c:v>2900.0197443786669</c:v>
                </c:pt>
                <c:pt idx="9">
                  <c:v>2932.4962206230084</c:v>
                </c:pt>
                <c:pt idx="10">
                  <c:v>2658.6882749802844</c:v>
                </c:pt>
                <c:pt idx="12">
                  <c:v>3377.2637290479952</c:v>
                </c:pt>
                <c:pt idx="13">
                  <c:v>1803.7391016437462</c:v>
                </c:pt>
                <c:pt idx="14">
                  <c:v>3368.146802297108</c:v>
                </c:pt>
                <c:pt idx="15">
                  <c:v>3532.510964416289</c:v>
                </c:pt>
                <c:pt idx="16">
                  <c:v>2992.9582504297477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6-BF43-B8FA-DB8D0084262B}"/>
            </c:ext>
          </c:extLst>
        </c:ser>
        <c:ser>
          <c:idx val="4"/>
          <c:order val="3"/>
          <c:tx>
            <c:strRef>
              <c:f>Comparison_charts3!$C$7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Comparison_charts3!$D$7:$T$7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2">
                  <c:v>78.7</c:v>
                </c:pt>
                <c:pt idx="13">
                  <c:v>468.54594617179004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6-BF43-B8FA-DB8D0084262B}"/>
            </c:ext>
          </c:extLst>
        </c:ser>
        <c:ser>
          <c:idx val="3"/>
          <c:order val="4"/>
          <c:tx>
            <c:strRef>
              <c:f>Comparison_charts3!$C$6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Comparison_charts3!$D$6:$T$6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1552.2729211247699</c:v>
                </c:pt>
                <c:pt idx="7">
                  <c:v>755</c:v>
                </c:pt>
                <c:pt idx="8">
                  <c:v>1504.99999999999</c:v>
                </c:pt>
                <c:pt idx="9">
                  <c:v>1505.1789229631499</c:v>
                </c:pt>
                <c:pt idx="10">
                  <c:v>755</c:v>
                </c:pt>
                <c:pt idx="12">
                  <c:v>1915.4174545100902</c:v>
                </c:pt>
                <c:pt idx="13">
                  <c:v>1915.4174545100902</c:v>
                </c:pt>
                <c:pt idx="14">
                  <c:v>1915.4174545100902</c:v>
                </c:pt>
                <c:pt idx="15">
                  <c:v>1915.4174545100902</c:v>
                </c:pt>
                <c:pt idx="16">
                  <c:v>1915.4174545100902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6-BF43-B8FA-DB8D0084262B}"/>
            </c:ext>
          </c:extLst>
        </c:ser>
        <c:ser>
          <c:idx val="7"/>
          <c:order val="5"/>
          <c:tx>
            <c:strRef>
              <c:f>Comparison_charts3!$C$10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Comparison_charts3!$D$10:$T$10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108.764975617063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71.3</c:v>
                </c:pt>
                <c:pt idx="12">
                  <c:v>1975.8466270079803</c:v>
                </c:pt>
                <c:pt idx="13">
                  <c:v>3119.9999999999991</c:v>
                </c:pt>
                <c:pt idx="14">
                  <c:v>1720</c:v>
                </c:pt>
                <c:pt idx="15">
                  <c:v>1803.22776416785</c:v>
                </c:pt>
                <c:pt idx="16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6-BF43-B8FA-DB8D0084262B}"/>
            </c:ext>
          </c:extLst>
        </c:ser>
        <c:ser>
          <c:idx val="8"/>
          <c:order val="6"/>
          <c:tx>
            <c:strRef>
              <c:f>Comparison_charts3!$C$11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Comparison_charts3!$D$11:$T$11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511.8</c:v>
                </c:pt>
                <c:pt idx="7">
                  <c:v>31.8</c:v>
                </c:pt>
                <c:pt idx="8">
                  <c:v>431.79999999999995</c:v>
                </c:pt>
                <c:pt idx="9">
                  <c:v>431.79999999999995</c:v>
                </c:pt>
                <c:pt idx="10">
                  <c:v>31.8</c:v>
                </c:pt>
                <c:pt idx="12">
                  <c:v>2000</c:v>
                </c:pt>
                <c:pt idx="13">
                  <c:v>2380</c:v>
                </c:pt>
                <c:pt idx="14">
                  <c:v>2000</c:v>
                </c:pt>
                <c:pt idx="15">
                  <c:v>2000</c:v>
                </c:pt>
                <c:pt idx="1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6-BF43-B8FA-DB8D0084262B}"/>
            </c:ext>
          </c:extLst>
        </c:ser>
        <c:ser>
          <c:idx val="0"/>
          <c:order val="7"/>
          <c:tx>
            <c:strRef>
              <c:f>Comparison_charts3!$C$3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Comparison_charts3!$D$3:$T$3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296.05593391861998</c:v>
                </c:pt>
                <c:pt idx="7">
                  <c:v>207.998649195128</c:v>
                </c:pt>
                <c:pt idx="8">
                  <c:v>480.09506349020597</c:v>
                </c:pt>
                <c:pt idx="9">
                  <c:v>315.14202083559201</c:v>
                </c:pt>
                <c:pt idx="10">
                  <c:v>232.182843317817</c:v>
                </c:pt>
                <c:pt idx="12">
                  <c:v>358.54924793620103</c:v>
                </c:pt>
                <c:pt idx="13">
                  <c:v>406.04996629051897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480.14953291202687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6-BF43-B8FA-DB8D0084262B}"/>
            </c:ext>
          </c:extLst>
        </c:ser>
        <c:ser>
          <c:idx val="6"/>
          <c:order val="8"/>
          <c:tx>
            <c:strRef>
              <c:f>Comparison_charts3!$C$9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Comparison_charts3!$D$9:$T$9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5.6</c:v>
                </c:pt>
                <c:pt idx="12">
                  <c:v>139.099999999999</c:v>
                </c:pt>
                <c:pt idx="13">
                  <c:v>139.1</c:v>
                </c:pt>
                <c:pt idx="14">
                  <c:v>139.1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6-BF43-B8FA-DB8D0084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41396192"/>
        <c:axId val="1055635968"/>
      </c:barChart>
      <c:catAx>
        <c:axId val="11413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55635968"/>
        <c:crosses val="autoZero"/>
        <c:auto val="1"/>
        <c:lblAlgn val="ctr"/>
        <c:lblOffset val="100"/>
        <c:tickLblSkip val="1"/>
        <c:noMultiLvlLbl val="0"/>
      </c:catAx>
      <c:valAx>
        <c:axId val="1055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1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Power</a:t>
            </a:r>
            <a:r>
              <a:rPr lang="en-GB" baseline="0"/>
              <a:t> Generation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Comparison_charts3!$AU$5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Comparison_charts3!$AV$5:$BL$5</c:f>
              <c:numCache>
                <c:formatCode>General</c:formatCode>
                <c:ptCount val="17"/>
                <c:pt idx="0">
                  <c:v>30.029407019999997</c:v>
                </c:pt>
                <c:pt idx="1">
                  <c:v>30.029407019999898</c:v>
                </c:pt>
                <c:pt idx="2">
                  <c:v>30.029407019999997</c:v>
                </c:pt>
                <c:pt idx="3">
                  <c:v>30.029407019999997</c:v>
                </c:pt>
                <c:pt idx="4">
                  <c:v>30.029407019999997</c:v>
                </c:pt>
                <c:pt idx="6">
                  <c:v>22.416119256213399</c:v>
                </c:pt>
                <c:pt idx="7">
                  <c:v>19.551361305599997</c:v>
                </c:pt>
                <c:pt idx="8">
                  <c:v>19.551361305599997</c:v>
                </c:pt>
                <c:pt idx="9">
                  <c:v>21.788725343710698</c:v>
                </c:pt>
                <c:pt idx="10">
                  <c:v>19.551361305599997</c:v>
                </c:pt>
                <c:pt idx="12">
                  <c:v>48.915717857497299</c:v>
                </c:pt>
                <c:pt idx="13">
                  <c:v>6.1652879999999903E-2</c:v>
                </c:pt>
                <c:pt idx="14">
                  <c:v>39.020994300665095</c:v>
                </c:pt>
                <c:pt idx="15">
                  <c:v>44.574270816793799</c:v>
                </c:pt>
                <c:pt idx="16">
                  <c:v>6.165288E-2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A-2F42-A314-8EC4CD383791}"/>
            </c:ext>
          </c:extLst>
        </c:ser>
        <c:ser>
          <c:idx val="3"/>
          <c:order val="1"/>
          <c:tx>
            <c:strRef>
              <c:f>Comparison_charts3!$AU$6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Comparison_charts3!$AV$6:$BL$6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A-2F42-A314-8EC4CD383791}"/>
            </c:ext>
          </c:extLst>
        </c:ser>
        <c:ser>
          <c:idx val="8"/>
          <c:order val="2"/>
          <c:tx>
            <c:strRef>
              <c:f>Comparison_charts3!$AU$11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Comparison_charts3!$AV$11:$BL$11</c:f>
              <c:numCache>
                <c:formatCode>General</c:formatCode>
                <c:ptCount val="17"/>
                <c:pt idx="0">
                  <c:v>1.235544150528</c:v>
                </c:pt>
                <c:pt idx="1">
                  <c:v>1.235544150528</c:v>
                </c:pt>
                <c:pt idx="2">
                  <c:v>1.235544150528</c:v>
                </c:pt>
                <c:pt idx="3">
                  <c:v>1.235544150528</c:v>
                </c:pt>
                <c:pt idx="4">
                  <c:v>1.2355441505279989</c:v>
                </c:pt>
                <c:pt idx="6">
                  <c:v>14.22603445466927</c:v>
                </c:pt>
                <c:pt idx="7">
                  <c:v>12.502418770055931</c:v>
                </c:pt>
                <c:pt idx="8">
                  <c:v>14.51790566884911</c:v>
                </c:pt>
                <c:pt idx="9">
                  <c:v>14.774763515143741</c:v>
                </c:pt>
                <c:pt idx="10">
                  <c:v>7.130274305640949</c:v>
                </c:pt>
                <c:pt idx="12">
                  <c:v>0.56916535747208197</c:v>
                </c:pt>
                <c:pt idx="13">
                  <c:v>0.62547752007073498</c:v>
                </c:pt>
                <c:pt idx="14">
                  <c:v>0.55771658909014898</c:v>
                </c:pt>
                <c:pt idx="15">
                  <c:v>0.62581273878009402</c:v>
                </c:pt>
                <c:pt idx="16">
                  <c:v>1.820399904216226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A-2F42-A314-8EC4CD383791}"/>
            </c:ext>
          </c:extLst>
        </c:ser>
        <c:ser>
          <c:idx val="4"/>
          <c:order val="3"/>
          <c:tx>
            <c:strRef>
              <c:f>Comparison_charts3!$AU$7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Comparison_charts3!$AV$7:$BL$7</c:f>
              <c:numCache>
                <c:formatCode>General</c:formatCode>
                <c:ptCount val="17"/>
                <c:pt idx="0">
                  <c:v>17.659962047794931</c:v>
                </c:pt>
                <c:pt idx="1">
                  <c:v>18.85677982868329</c:v>
                </c:pt>
                <c:pt idx="2">
                  <c:v>17.224868767129053</c:v>
                </c:pt>
                <c:pt idx="3">
                  <c:v>17.270545046311376</c:v>
                </c:pt>
                <c:pt idx="4">
                  <c:v>18.85677982868329</c:v>
                </c:pt>
                <c:pt idx="6">
                  <c:v>69.225233368064806</c:v>
                </c:pt>
                <c:pt idx="7">
                  <c:v>60.51697004527739</c:v>
                </c:pt>
                <c:pt idx="8">
                  <c:v>68.931641273943669</c:v>
                </c:pt>
                <c:pt idx="9">
                  <c:v>69.279825249899773</c:v>
                </c:pt>
                <c:pt idx="10">
                  <c:v>64.294956121009633</c:v>
                </c:pt>
                <c:pt idx="12">
                  <c:v>73.203962463373301</c:v>
                </c:pt>
                <c:pt idx="13">
                  <c:v>25.674480364236793</c:v>
                </c:pt>
                <c:pt idx="14">
                  <c:v>73.16209978626344</c:v>
                </c:pt>
                <c:pt idx="15">
                  <c:v>73.146507777835325</c:v>
                </c:pt>
                <c:pt idx="16">
                  <c:v>47.525849613893989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A-2F42-A314-8EC4CD383791}"/>
            </c:ext>
          </c:extLst>
        </c:ser>
        <c:ser>
          <c:idx val="5"/>
          <c:order val="4"/>
          <c:tx>
            <c:strRef>
              <c:f>Comparison_charts3!$AU$8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Comparison_charts3!$AV$8:$BL$8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A-2F42-A314-8EC4CD383791}"/>
            </c:ext>
          </c:extLst>
        </c:ser>
        <c:ser>
          <c:idx val="7"/>
          <c:order val="5"/>
          <c:tx>
            <c:strRef>
              <c:f>Comparison_charts3!$AU$10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Comparison_charts3!$AV$10:$BL$10</c:f>
              <c:numCache>
                <c:formatCode>General</c:formatCode>
                <c:ptCount val="17"/>
                <c:pt idx="0">
                  <c:v>10.2702948070737</c:v>
                </c:pt>
                <c:pt idx="1">
                  <c:v>9.0734770261854099</c:v>
                </c:pt>
                <c:pt idx="2">
                  <c:v>10.7046644473377</c:v>
                </c:pt>
                <c:pt idx="3">
                  <c:v>10.659711808557301</c:v>
                </c:pt>
                <c:pt idx="4">
                  <c:v>9.0727533857835301</c:v>
                </c:pt>
                <c:pt idx="6">
                  <c:v>6.5047415040000001</c:v>
                </c:pt>
                <c:pt idx="7">
                  <c:v>4.9124333348362796</c:v>
                </c:pt>
                <c:pt idx="8">
                  <c:v>6.5047415040000001</c:v>
                </c:pt>
                <c:pt idx="9">
                  <c:v>6.5047415040000001</c:v>
                </c:pt>
                <c:pt idx="10">
                  <c:v>2.0084376366299401</c:v>
                </c:pt>
                <c:pt idx="12">
                  <c:v>2.1691659167999999</c:v>
                </c:pt>
                <c:pt idx="13">
                  <c:v>12.9142807737058</c:v>
                </c:pt>
                <c:pt idx="14">
                  <c:v>2.1691659167999999</c:v>
                </c:pt>
                <c:pt idx="15">
                  <c:v>2.1691659167999999</c:v>
                </c:pt>
                <c:pt idx="16">
                  <c:v>2.1691659167999999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A-2F42-A314-8EC4CD383791}"/>
            </c:ext>
          </c:extLst>
        </c:ser>
        <c:ser>
          <c:idx val="6"/>
          <c:order val="6"/>
          <c:tx>
            <c:strRef>
              <c:f>Comparison_charts3!$AU$9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Comparison_charts3!$AV$9:$BL$9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22.067777461338302</c:v>
                </c:pt>
                <c:pt idx="7">
                  <c:v>10.733403744</c:v>
                </c:pt>
                <c:pt idx="8">
                  <c:v>21.395725343999999</c:v>
                </c:pt>
                <c:pt idx="9">
                  <c:v>21.398268989566301</c:v>
                </c:pt>
                <c:pt idx="10">
                  <c:v>10.733403744</c:v>
                </c:pt>
                <c:pt idx="12">
                  <c:v>27.230395864319998</c:v>
                </c:pt>
                <c:pt idx="13">
                  <c:v>27.230395864319899</c:v>
                </c:pt>
                <c:pt idx="14">
                  <c:v>27.230395864319998</c:v>
                </c:pt>
                <c:pt idx="15">
                  <c:v>27.230395864319998</c:v>
                </c:pt>
                <c:pt idx="16">
                  <c:v>27.230395864319998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A-2F42-A314-8EC4CD383791}"/>
            </c:ext>
          </c:extLst>
        </c:ser>
        <c:ser>
          <c:idx val="10"/>
          <c:order val="7"/>
          <c:tx>
            <c:strRef>
              <c:f>Comparison_charts3!$AU$13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Comparison_charts3!$AV$25:$BL$25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A-C94A-2F42-A314-8EC4CD383791}"/>
            </c:ext>
          </c:extLst>
        </c:ser>
        <c:ser>
          <c:idx val="11"/>
          <c:order val="8"/>
          <c:tx>
            <c:strRef>
              <c:f>Comparison_charts3!$AU$14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Comparison_charts3!$AV$26:$BL$26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C94A-2F42-A314-8EC4CD383791}"/>
            </c:ext>
          </c:extLst>
        </c:ser>
        <c:ser>
          <c:idx val="0"/>
          <c:order val="9"/>
          <c:tx>
            <c:strRef>
              <c:f>Comparison_charts3!$AU$3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Comparison_charts3!$AV$3:$BL$3</c:f>
              <c:numCache>
                <c:formatCode>General</c:formatCode>
                <c:ptCount val="17"/>
                <c:pt idx="0">
                  <c:v>0.93297480523199905</c:v>
                </c:pt>
                <c:pt idx="1">
                  <c:v>0.93297480523199905</c:v>
                </c:pt>
                <c:pt idx="2">
                  <c:v>0.93297480523199905</c:v>
                </c:pt>
                <c:pt idx="3">
                  <c:v>0.93297480523199905</c:v>
                </c:pt>
                <c:pt idx="4">
                  <c:v>0.93297480523200005</c:v>
                </c:pt>
                <c:pt idx="6">
                  <c:v>7.3039485860690494</c:v>
                </c:pt>
                <c:pt idx="7">
                  <c:v>0.60213419280000002</c:v>
                </c:pt>
                <c:pt idx="8">
                  <c:v>11.842565534381599</c:v>
                </c:pt>
                <c:pt idx="9">
                  <c:v>7.77463347661371</c:v>
                </c:pt>
                <c:pt idx="10">
                  <c:v>2.1649390417226702</c:v>
                </c:pt>
                <c:pt idx="12">
                  <c:v>8.8422375028403497</c:v>
                </c:pt>
                <c:pt idx="13">
                  <c:v>0</c:v>
                </c:pt>
                <c:pt idx="14">
                  <c:v>18.716120066726301</c:v>
                </c:pt>
                <c:pt idx="15">
                  <c:v>9.2154454172005593</c:v>
                </c:pt>
                <c:pt idx="16">
                  <c:v>1.82738067558713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2F42-A314-8EC4CD383791}"/>
            </c:ext>
          </c:extLst>
        </c:ser>
        <c:ser>
          <c:idx val="1"/>
          <c:order val="10"/>
          <c:tx>
            <c:strRef>
              <c:f>Comparison_charts3!$AU$4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B4CD84"/>
            </a:solidFill>
            <a:ln w="3175"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Comparison_charts3!$AV$4:$BL$4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4.5240404985945997</c:v>
                </c:pt>
                <c:pt idx="8">
                  <c:v>0</c:v>
                </c:pt>
                <c:pt idx="9">
                  <c:v>0</c:v>
                </c:pt>
                <c:pt idx="10">
                  <c:v>3.5589640254354702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2F42-A314-8EC4CD383791}"/>
            </c:ext>
          </c:extLst>
        </c:ser>
        <c:ser>
          <c:idx val="9"/>
          <c:order val="11"/>
          <c:tx>
            <c:strRef>
              <c:f>Comparison_charts3!$AU$12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Comparison_charts3!$AV$1:$BI$2</c:f>
              <c:multiLvlStrCache>
                <c:ptCount val="14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Comparison_charts3!$AV$24:$BL$24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9-C94A-2F42-A314-8EC4CD3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76881487"/>
        <c:axId val="176713679"/>
      </c:barChart>
      <c:catAx>
        <c:axId val="17688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713679"/>
        <c:crosses val="autoZero"/>
        <c:auto val="1"/>
        <c:lblAlgn val="ctr"/>
        <c:lblOffset val="100"/>
        <c:noMultiLvlLbl val="0"/>
      </c:catAx>
      <c:valAx>
        <c:axId val="1767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6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2Degree: TotalDiscountedCost vs AnnualEmissions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TotDiscountedCost!$B$19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TotDiscountedCost!$D$16:$AR$16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TotDiscountedCost!$D$19:$AR$19</c:f>
              <c:numCache>
                <c:formatCode>General</c:formatCode>
                <c:ptCount val="41"/>
                <c:pt idx="0">
                  <c:v>4275.7718185375088</c:v>
                </c:pt>
                <c:pt idx="1">
                  <c:v>11.197474050181707</c:v>
                </c:pt>
                <c:pt idx="2">
                  <c:v>10.684121711665858</c:v>
                </c:pt>
                <c:pt idx="3">
                  <c:v>10.425123881821616</c:v>
                </c:pt>
                <c:pt idx="4">
                  <c:v>10.11680490033871</c:v>
                </c:pt>
                <c:pt idx="5">
                  <c:v>9.8263676020503237</c:v>
                </c:pt>
                <c:pt idx="6">
                  <c:v>13695.340871775266</c:v>
                </c:pt>
                <c:pt idx="7">
                  <c:v>31094.391392388796</c:v>
                </c:pt>
                <c:pt idx="8">
                  <c:v>46813.319968671727</c:v>
                </c:pt>
                <c:pt idx="9">
                  <c:v>61064.104530888093</c:v>
                </c:pt>
                <c:pt idx="10">
                  <c:v>74712.514263429461</c:v>
                </c:pt>
                <c:pt idx="11">
                  <c:v>8.1200143653085917</c:v>
                </c:pt>
                <c:pt idx="12">
                  <c:v>7.9209514208375955</c:v>
                </c:pt>
                <c:pt idx="13">
                  <c:v>7.3073258928513587</c:v>
                </c:pt>
                <c:pt idx="14">
                  <c:v>7.0011138264748229</c:v>
                </c:pt>
                <c:pt idx="15">
                  <c:v>6.7435760935350118</c:v>
                </c:pt>
                <c:pt idx="16">
                  <c:v>6.5229538965030631</c:v>
                </c:pt>
                <c:pt idx="17">
                  <c:v>6.1730446227645883</c:v>
                </c:pt>
                <c:pt idx="18">
                  <c:v>5.9138680549865503</c:v>
                </c:pt>
                <c:pt idx="19">
                  <c:v>5.6557122077608879</c:v>
                </c:pt>
                <c:pt idx="20">
                  <c:v>5.4452394994934394</c:v>
                </c:pt>
                <c:pt idx="21">
                  <c:v>5.3567549372926386</c:v>
                </c:pt>
                <c:pt idx="22">
                  <c:v>5.1200220887931538</c:v>
                </c:pt>
                <c:pt idx="23">
                  <c:v>4.9412674996743995</c:v>
                </c:pt>
                <c:pt idx="24">
                  <c:v>4.8446276196474054</c:v>
                </c:pt>
                <c:pt idx="25">
                  <c:v>4.8626090272450018</c:v>
                </c:pt>
                <c:pt idx="26">
                  <c:v>4.2184506874632293</c:v>
                </c:pt>
                <c:pt idx="27">
                  <c:v>4.0429148433334685</c:v>
                </c:pt>
                <c:pt idx="28">
                  <c:v>3.9002344033579956</c:v>
                </c:pt>
                <c:pt idx="29">
                  <c:v>3.7132621042203668</c:v>
                </c:pt>
                <c:pt idx="30">
                  <c:v>3.5441976150426475</c:v>
                </c:pt>
                <c:pt idx="31">
                  <c:v>3.4859511833199233</c:v>
                </c:pt>
                <c:pt idx="32">
                  <c:v>51.752744515229118</c:v>
                </c:pt>
                <c:pt idx="33">
                  <c:v>12358.682380858154</c:v>
                </c:pt>
                <c:pt idx="34">
                  <c:v>23440.485377235254</c:v>
                </c:pt>
                <c:pt idx="35">
                  <c:v>33410.959135971403</c:v>
                </c:pt>
                <c:pt idx="36">
                  <c:v>42595.443886654539</c:v>
                </c:pt>
                <c:pt idx="37">
                  <c:v>50778.075770973228</c:v>
                </c:pt>
                <c:pt idx="38">
                  <c:v>58060.927563911813</c:v>
                </c:pt>
                <c:pt idx="39">
                  <c:v>65330.813102644795</c:v>
                </c:pt>
                <c:pt idx="40">
                  <c:v>73255.261460093621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63887"/>
        <c:axId val="793268527"/>
      </c:lineChart>
      <c:lineChart>
        <c:grouping val="standard"/>
        <c:varyColors val="0"/>
        <c:ser>
          <c:idx val="1"/>
          <c:order val="1"/>
          <c:tx>
            <c:strRef>
              <c:f>TotDiscountedCost!$B$20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TotDiscountedCost!$D$16:$AR$16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TotDiscountedCost!$D$20:$AR$20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36877.539999999899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37284.239999999896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35817.599999999999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34350.89</c:v>
                </c:pt>
                <c:pt idx="17">
                  <c:v>33862.009999999995</c:v>
                </c:pt>
                <c:pt idx="18">
                  <c:v>33373.129999999896</c:v>
                </c:pt>
                <c:pt idx="19">
                  <c:v>32884.25</c:v>
                </c:pt>
                <c:pt idx="20">
                  <c:v>32395.37</c:v>
                </c:pt>
                <c:pt idx="21">
                  <c:v>31758.16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29846.529999999897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7C4A-B25D-01C41772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90719"/>
        <c:axId val="793606767"/>
      </c:lineChart>
      <c:catAx>
        <c:axId val="72706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26852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932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063887"/>
        <c:crosses val="autoZero"/>
        <c:crossBetween val="between"/>
      </c:valAx>
      <c:valAx>
        <c:axId val="79360676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93590719"/>
        <c:crosses val="max"/>
        <c:crossBetween val="between"/>
      </c:valAx>
      <c:catAx>
        <c:axId val="79359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0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Industry [Mt CO2eq.]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Comparison_charts3!$AV$97:$CJ$97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9F4D-8018-C32225437639}"/>
            </c:ext>
          </c:extLst>
        </c:ser>
        <c:ser>
          <c:idx val="1"/>
          <c:order val="1"/>
          <c:tx>
            <c:strRef>
              <c:f>Comparison_charts3!$AU$98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Comparison_charts3!$AV$98:$CJ$98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D-9F4D-8018-C32225437639}"/>
            </c:ext>
          </c:extLst>
        </c:ser>
        <c:ser>
          <c:idx val="2"/>
          <c:order val="2"/>
          <c:tx>
            <c:strRef>
              <c:f>Comparison_charts3!$AU$99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Comparison_charts3!$AV$99:$CJ$99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1209.4089254745631</c:v>
                </c:pt>
                <c:pt idx="12">
                  <c:v>1219.174759184142</c:v>
                </c:pt>
                <c:pt idx="13">
                  <c:v>1228.9397059688224</c:v>
                </c:pt>
                <c:pt idx="14">
                  <c:v>1238.7046543847034</c:v>
                </c:pt>
                <c:pt idx="15">
                  <c:v>1248.4687414464081</c:v>
                </c:pt>
                <c:pt idx="16">
                  <c:v>1258.2328308791059</c:v>
                </c:pt>
                <c:pt idx="17">
                  <c:v>1266.8629185504535</c:v>
                </c:pt>
                <c:pt idx="18">
                  <c:v>1276.6232368957549</c:v>
                </c:pt>
                <c:pt idx="19">
                  <c:v>1286.3831886671419</c:v>
                </c:pt>
                <c:pt idx="20">
                  <c:v>1296.1432822715631</c:v>
                </c:pt>
                <c:pt idx="21">
                  <c:v>1305.9030538140441</c:v>
                </c:pt>
                <c:pt idx="22">
                  <c:v>1315.6620199062861</c:v>
                </c:pt>
                <c:pt idx="23">
                  <c:v>1325.4207030634568</c:v>
                </c:pt>
                <c:pt idx="24">
                  <c:v>1334.0284755234843</c:v>
                </c:pt>
                <c:pt idx="25">
                  <c:v>1343.7841428349634</c:v>
                </c:pt>
                <c:pt idx="26">
                  <c:v>1353.5400600564305</c:v>
                </c:pt>
                <c:pt idx="27">
                  <c:v>1363.2952427850103</c:v>
                </c:pt>
                <c:pt idx="28">
                  <c:v>1373.0506752249266</c:v>
                </c:pt>
                <c:pt idx="29">
                  <c:v>1382.8053865108598</c:v>
                </c:pt>
                <c:pt idx="30">
                  <c:v>1392.5603649721643</c:v>
                </c:pt>
                <c:pt idx="31">
                  <c:v>1401.147368642562</c:v>
                </c:pt>
                <c:pt idx="32">
                  <c:v>1410.899670031564</c:v>
                </c:pt>
                <c:pt idx="33">
                  <c:v>1420.6513417671219</c:v>
                </c:pt>
                <c:pt idx="34">
                  <c:v>1430.4032875106313</c:v>
                </c:pt>
                <c:pt idx="35">
                  <c:v>1440.1546140754233</c:v>
                </c:pt>
                <c:pt idx="36">
                  <c:v>1449.9062108389696</c:v>
                </c:pt>
                <c:pt idx="37">
                  <c:v>1458.4768471960738</c:v>
                </c:pt>
                <c:pt idx="38">
                  <c:v>1468.2260712398288</c:v>
                </c:pt>
                <c:pt idx="39">
                  <c:v>1477.9746680730209</c:v>
                </c:pt>
                <c:pt idx="40">
                  <c:v>1487.7236433466542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D-9F4D-8018-C32225437639}"/>
            </c:ext>
          </c:extLst>
        </c:ser>
        <c:ser>
          <c:idx val="4"/>
          <c:order val="3"/>
          <c:tx>
            <c:strRef>
              <c:f>Comparison_charts3!$AU$100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Comparison_charts3!$AV$100:$CJ$100</c:f>
              <c:numCache>
                <c:formatCode>General</c:formatCode>
                <c:ptCount val="41"/>
                <c:pt idx="0">
                  <c:v>1104.1238937562985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1189.5915189554466</c:v>
                </c:pt>
                <c:pt idx="12">
                  <c:v>1179.5352747496431</c:v>
                </c:pt>
                <c:pt idx="13">
                  <c:v>1169.4736064958756</c:v>
                </c:pt>
                <c:pt idx="14">
                  <c:v>1159.4073430342719</c:v>
                </c:pt>
                <c:pt idx="15">
                  <c:v>1149.3357882490404</c:v>
                </c:pt>
                <c:pt idx="16">
                  <c:v>1139.2598432920897</c:v>
                </c:pt>
                <c:pt idx="17">
                  <c:v>1128.1696719803708</c:v>
                </c:pt>
                <c:pt idx="18">
                  <c:v>1118.0983460289713</c:v>
                </c:pt>
                <c:pt idx="19">
                  <c:v>1108.0222780069473</c:v>
                </c:pt>
                <c:pt idx="20">
                  <c:v>1097.9419632387107</c:v>
                </c:pt>
                <c:pt idx="21">
                  <c:v>1087.8571001768946</c:v>
                </c:pt>
                <c:pt idx="22">
                  <c:v>1077.7672728821444</c:v>
                </c:pt>
                <c:pt idx="23">
                  <c:v>1067.673026349966</c:v>
                </c:pt>
                <c:pt idx="24">
                  <c:v>1056.6631344647744</c:v>
                </c:pt>
                <c:pt idx="25">
                  <c:v>1046.5736660626349</c:v>
                </c:pt>
                <c:pt idx="26">
                  <c:v>1036.4801375150028</c:v>
                </c:pt>
                <c:pt idx="27">
                  <c:v>1026.3819214474972</c:v>
                </c:pt>
                <c:pt idx="28">
                  <c:v>1016.2798235745051</c:v>
                </c:pt>
                <c:pt idx="29">
                  <c:v>1006.1731770033844</c:v>
                </c:pt>
                <c:pt idx="30">
                  <c:v>996.06280431103346</c:v>
                </c:pt>
                <c:pt idx="31">
                  <c:v>985.12756645854233</c:v>
                </c:pt>
                <c:pt idx="32">
                  <c:v>975.02158534198861</c:v>
                </c:pt>
                <c:pt idx="33">
                  <c:v>964.91123098699018</c:v>
                </c:pt>
                <c:pt idx="34">
                  <c:v>954.79721298568734</c:v>
                </c:pt>
                <c:pt idx="35">
                  <c:v>944.67890817642046</c:v>
                </c:pt>
                <c:pt idx="36">
                  <c:v>934.5570213101538</c:v>
                </c:pt>
                <c:pt idx="37">
                  <c:v>923.68389220490678</c:v>
                </c:pt>
                <c:pt idx="38">
                  <c:v>913.5662433204252</c:v>
                </c:pt>
                <c:pt idx="39">
                  <c:v>903.44440359756823</c:v>
                </c:pt>
                <c:pt idx="40">
                  <c:v>893.31908667207188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2-1144-984F-752DAAFDF1CF}"/>
            </c:ext>
          </c:extLst>
        </c:ser>
        <c:ser>
          <c:idx val="3"/>
          <c:order val="4"/>
          <c:tx>
            <c:strRef>
              <c:f>Comparison_charts3!$AU$101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Comparison_charts3!$AV$101:$CJ$101</c:f>
              <c:numCache>
                <c:formatCode>General</c:formatCode>
                <c:ptCount val="41"/>
                <c:pt idx="0">
                  <c:v>1104.1238937563085</c:v>
                </c:pt>
                <c:pt idx="1">
                  <c:v>1113.9015426637918</c:v>
                </c:pt>
                <c:pt idx="2">
                  <c:v>1123.6788984139571</c:v>
                </c:pt>
                <c:pt idx="3">
                  <c:v>1133.4551391726995</c:v>
                </c:pt>
                <c:pt idx="4">
                  <c:v>1142.1335129780934</c:v>
                </c:pt>
                <c:pt idx="5">
                  <c:v>1151.9054710131243</c:v>
                </c:pt>
                <c:pt idx="6">
                  <c:v>1161.6772409535047</c:v>
                </c:pt>
                <c:pt idx="7">
                  <c:v>1171.4480065687721</c:v>
                </c:pt>
                <c:pt idx="8">
                  <c:v>1181.2186734983466</c:v>
                </c:pt>
                <c:pt idx="9">
                  <c:v>1190.988331472375</c:v>
                </c:pt>
                <c:pt idx="10">
                  <c:v>1200.75792770064</c:v>
                </c:pt>
                <c:pt idx="11">
                  <c:v>1189.5915264072273</c:v>
                </c:pt>
                <c:pt idx="12">
                  <c:v>1179.535293811263</c:v>
                </c:pt>
                <c:pt idx="13">
                  <c:v>1169.473592478806</c:v>
                </c:pt>
                <c:pt idx="14">
                  <c:v>1159.407340194482</c:v>
                </c:pt>
                <c:pt idx="15">
                  <c:v>1149.3357933241784</c:v>
                </c:pt>
                <c:pt idx="16">
                  <c:v>1139.2598595240997</c:v>
                </c:pt>
                <c:pt idx="17">
                  <c:v>1128.1696551797552</c:v>
                </c:pt>
                <c:pt idx="18">
                  <c:v>1118.0983407568012</c:v>
                </c:pt>
                <c:pt idx="19">
                  <c:v>1108.0222802900855</c:v>
                </c:pt>
                <c:pt idx="20">
                  <c:v>1097.9419766256808</c:v>
                </c:pt>
                <c:pt idx="21">
                  <c:v>1087.8570809816551</c:v>
                </c:pt>
                <c:pt idx="22">
                  <c:v>1077.7672647665843</c:v>
                </c:pt>
                <c:pt idx="23">
                  <c:v>1067.673025841417</c:v>
                </c:pt>
                <c:pt idx="24">
                  <c:v>1056.6631454142644</c:v>
                </c:pt>
                <c:pt idx="25">
                  <c:v>1046.5736440794917</c:v>
                </c:pt>
                <c:pt idx="26">
                  <c:v>1036.4801265625129</c:v>
                </c:pt>
                <c:pt idx="27">
                  <c:v>1026.3819185488292</c:v>
                </c:pt>
                <c:pt idx="28">
                  <c:v>1016.2798316896451</c:v>
                </c:pt>
                <c:pt idx="29">
                  <c:v>1006.1731927930932</c:v>
                </c:pt>
                <c:pt idx="30">
                  <c:v>996.06279091751333</c:v>
                </c:pt>
                <c:pt idx="31">
                  <c:v>985.12756076345897</c:v>
                </c:pt>
                <c:pt idx="32">
                  <c:v>975.0215906151966</c:v>
                </c:pt>
                <c:pt idx="33">
                  <c:v>964.91124437835708</c:v>
                </c:pt>
                <c:pt idx="34">
                  <c:v>954.79719675618423</c:v>
                </c:pt>
                <c:pt idx="35">
                  <c:v>944.67889967886811</c:v>
                </c:pt>
                <c:pt idx="36">
                  <c:v>934.55702415104577</c:v>
                </c:pt>
                <c:pt idx="37">
                  <c:v>923.68390279204255</c:v>
                </c:pt>
                <c:pt idx="38">
                  <c:v>913.56622425648527</c:v>
                </c:pt>
                <c:pt idx="39">
                  <c:v>903.44439270635019</c:v>
                </c:pt>
                <c:pt idx="40">
                  <c:v>893.31908667207188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D-9F4D-8018-C3222543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53696"/>
        <c:axId val="865555344"/>
      </c:lineChart>
      <c:catAx>
        <c:axId val="8655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5344"/>
        <c:crosses val="autoZero"/>
        <c:auto val="1"/>
        <c:lblAlgn val="ctr"/>
        <c:lblOffset val="100"/>
        <c:noMultiLvlLbl val="0"/>
      </c:catAx>
      <c:valAx>
        <c:axId val="865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55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Emissions: AFOLU [Mt CO2eq.]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Comparison_charts3!$AU$91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Comparison_charts3!$AV$91:$CJ$91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5587.4321143577099</c:v>
                </c:pt>
                <c:pt idx="2">
                  <c:v>5610.7538354174403</c:v>
                </c:pt>
                <c:pt idx="3">
                  <c:v>5633.3590099895682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5762.6408709239604</c:v>
                </c:pt>
                <c:pt idx="7">
                  <c:v>5822.8321735528025</c:v>
                </c:pt>
                <c:pt idx="8">
                  <c:v>5883.1296252330085</c:v>
                </c:pt>
                <c:pt idx="9">
                  <c:v>5943.5863004902967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6076.7591372450152</c:v>
                </c:pt>
                <c:pt idx="13">
                  <c:v>6112.7562182597467</c:v>
                </c:pt>
                <c:pt idx="14">
                  <c:v>6148.4587722462174</c:v>
                </c:pt>
                <c:pt idx="15">
                  <c:v>6183.9582219450713</c:v>
                </c:pt>
                <c:pt idx="16">
                  <c:v>6218.4293897972011</c:v>
                </c:pt>
                <c:pt idx="17">
                  <c:v>6252.6657548364201</c:v>
                </c:pt>
                <c:pt idx="18">
                  <c:v>6286.544120490792</c:v>
                </c:pt>
                <c:pt idx="19">
                  <c:v>6320.152735781433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6395.0785794923449</c:v>
                </c:pt>
                <c:pt idx="23">
                  <c:v>6415.6118404717026</c:v>
                </c:pt>
                <c:pt idx="24">
                  <c:v>6435.0148566620401</c:v>
                </c:pt>
                <c:pt idx="25">
                  <c:v>6453.9141317338463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6506.6277139482763</c:v>
                </c:pt>
                <c:pt idx="29">
                  <c:v>6523.3003168825271</c:v>
                </c:pt>
                <c:pt idx="30">
                  <c:v>6538.6264384654869</c:v>
                </c:pt>
                <c:pt idx="31">
                  <c:v>6545.6988117044384</c:v>
                </c:pt>
                <c:pt idx="32">
                  <c:v>6552.0623706369806</c:v>
                </c:pt>
                <c:pt idx="33">
                  <c:v>6557.7347491751725</c:v>
                </c:pt>
                <c:pt idx="34">
                  <c:v>6562.6256596405801</c:v>
                </c:pt>
                <c:pt idx="35">
                  <c:v>6566.6960288910459</c:v>
                </c:pt>
                <c:pt idx="36">
                  <c:v>6569.9048296624524</c:v>
                </c:pt>
                <c:pt idx="37">
                  <c:v>6572.2620586375988</c:v>
                </c:pt>
                <c:pt idx="38">
                  <c:v>6572.9127679385483</c:v>
                </c:pt>
                <c:pt idx="39">
                  <c:v>6573.3227445958591</c:v>
                </c:pt>
                <c:pt idx="40">
                  <c:v>6572.6854795198506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EB4F-A00C-654A882BC87C}"/>
            </c:ext>
          </c:extLst>
        </c:ser>
        <c:ser>
          <c:idx val="1"/>
          <c:order val="1"/>
          <c:tx>
            <c:strRef>
              <c:f>Comparison_charts3!$AU$92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Comparison_charts3!$AV$92:$CJ$92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5586.7181841212005</c:v>
                </c:pt>
                <c:pt idx="2">
                  <c:v>5609.3259749443996</c:v>
                </c:pt>
                <c:pt idx="3">
                  <c:v>5631.3421780133349</c:v>
                </c:pt>
                <c:pt idx="4">
                  <c:v>5630.5886468777981</c:v>
                </c:pt>
                <c:pt idx="5">
                  <c:v>5644.331195555872</c:v>
                </c:pt>
                <c:pt idx="6">
                  <c:v>5699.0009510320106</c:v>
                </c:pt>
                <c:pt idx="7">
                  <c:v>5764.97296576388</c:v>
                </c:pt>
                <c:pt idx="8">
                  <c:v>5831.0639688685105</c:v>
                </c:pt>
                <c:pt idx="9">
                  <c:v>5898.0571701339295</c:v>
                </c:pt>
                <c:pt idx="10">
                  <c:v>5964.3861499840496</c:v>
                </c:pt>
                <c:pt idx="11">
                  <c:v>6001.6250142347599</c:v>
                </c:pt>
                <c:pt idx="12">
                  <c:v>6029.8599863444242</c:v>
                </c:pt>
                <c:pt idx="13">
                  <c:v>6058.5378395610132</c:v>
                </c:pt>
                <c:pt idx="14">
                  <c:v>6086.4278737868854</c:v>
                </c:pt>
                <c:pt idx="15">
                  <c:v>6114.0219225802311</c:v>
                </c:pt>
                <c:pt idx="16">
                  <c:v>6148.6838624927796</c:v>
                </c:pt>
                <c:pt idx="17">
                  <c:v>6183.2399048915668</c:v>
                </c:pt>
                <c:pt idx="18">
                  <c:v>6207.6052632517294</c:v>
                </c:pt>
                <c:pt idx="19">
                  <c:v>6235.0014054062603</c:v>
                </c:pt>
                <c:pt idx="20">
                  <c:v>6261.3061457343747</c:v>
                </c:pt>
                <c:pt idx="21">
                  <c:v>6318.349608543801</c:v>
                </c:pt>
                <c:pt idx="22">
                  <c:v>6349.0660555694012</c:v>
                </c:pt>
                <c:pt idx="23">
                  <c:v>6366.5468746260385</c:v>
                </c:pt>
                <c:pt idx="24">
                  <c:v>6382.7912998422607</c:v>
                </c:pt>
                <c:pt idx="25">
                  <c:v>6397.8814926524783</c:v>
                </c:pt>
                <c:pt idx="26">
                  <c:v>6413.9029634155804</c:v>
                </c:pt>
                <c:pt idx="27">
                  <c:v>6429.369059556504</c:v>
                </c:pt>
                <c:pt idx="28">
                  <c:v>6443.4953720125313</c:v>
                </c:pt>
                <c:pt idx="29">
                  <c:v>6457.0624584983598</c:v>
                </c:pt>
                <c:pt idx="30">
                  <c:v>6470.6371207335524</c:v>
                </c:pt>
                <c:pt idx="31">
                  <c:v>6473.6881136081447</c:v>
                </c:pt>
                <c:pt idx="32">
                  <c:v>6460.4406508864404</c:v>
                </c:pt>
                <c:pt idx="33">
                  <c:v>6460.1784491512735</c:v>
                </c:pt>
                <c:pt idx="34">
                  <c:v>6458.190498863768</c:v>
                </c:pt>
                <c:pt idx="35">
                  <c:v>6455.2930348841501</c:v>
                </c:pt>
                <c:pt idx="36">
                  <c:v>6453.0984762776025</c:v>
                </c:pt>
                <c:pt idx="37">
                  <c:v>6449.8335781309088</c:v>
                </c:pt>
                <c:pt idx="38">
                  <c:v>6444.7872454013032</c:v>
                </c:pt>
                <c:pt idx="39">
                  <c:v>6439.3395638794746</c:v>
                </c:pt>
                <c:pt idx="40">
                  <c:v>6431.9450376636632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EB4F-A00C-654A882BC87C}"/>
            </c:ext>
          </c:extLst>
        </c:ser>
        <c:ser>
          <c:idx val="2"/>
          <c:order val="2"/>
          <c:tx>
            <c:strRef>
              <c:f>Comparison_charts3!$AU$93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Comparison_charts3!$AV$93:$CJ$93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5585.7793896290605</c:v>
                </c:pt>
                <c:pt idx="2">
                  <c:v>5609.5491980503502</c:v>
                </c:pt>
                <c:pt idx="3">
                  <c:v>5631.9947474034107</c:v>
                </c:pt>
                <c:pt idx="4">
                  <c:v>5653.19969841682</c:v>
                </c:pt>
                <c:pt idx="5">
                  <c:v>5698.536414165229</c:v>
                </c:pt>
                <c:pt idx="6">
                  <c:v>5761.9494424903332</c:v>
                </c:pt>
                <c:pt idx="7">
                  <c:v>5818.8579150388341</c:v>
                </c:pt>
                <c:pt idx="8">
                  <c:v>5882.2709433639402</c:v>
                </c:pt>
                <c:pt idx="9">
                  <c:v>5939.1794159124311</c:v>
                </c:pt>
                <c:pt idx="10">
                  <c:v>6003.1225680128864</c:v>
                </c:pt>
                <c:pt idx="11">
                  <c:v>5953.9540584689403</c:v>
                </c:pt>
                <c:pt idx="12">
                  <c:v>5710.9280645619556</c:v>
                </c:pt>
                <c:pt idx="13">
                  <c:v>5670.9011647169755</c:v>
                </c:pt>
                <c:pt idx="14">
                  <c:v>5623.4841432550293</c:v>
                </c:pt>
                <c:pt idx="15">
                  <c:v>5399.6342745704278</c:v>
                </c:pt>
                <c:pt idx="16">
                  <c:v>5364.8652821027408</c:v>
                </c:pt>
                <c:pt idx="17">
                  <c:v>5321.3936565020331</c:v>
                </c:pt>
                <c:pt idx="18">
                  <c:v>5278.3206660906208</c:v>
                </c:pt>
                <c:pt idx="19">
                  <c:v>5082.1269317126516</c:v>
                </c:pt>
                <c:pt idx="20">
                  <c:v>5046.4219839345824</c:v>
                </c:pt>
                <c:pt idx="21">
                  <c:v>5003.4685109790817</c:v>
                </c:pt>
                <c:pt idx="22">
                  <c:v>4826.0225331586098</c:v>
                </c:pt>
                <c:pt idx="23">
                  <c:v>4789.4086976842791</c:v>
                </c:pt>
                <c:pt idx="24">
                  <c:v>4748.0647849076668</c:v>
                </c:pt>
                <c:pt idx="25">
                  <c:v>4584.9072028076789</c:v>
                </c:pt>
                <c:pt idx="26">
                  <c:v>4544.1462873442197</c:v>
                </c:pt>
                <c:pt idx="27">
                  <c:v>4509.5718755204844</c:v>
                </c:pt>
                <c:pt idx="28">
                  <c:v>4469.9647366292011</c:v>
                </c:pt>
                <c:pt idx="29">
                  <c:v>4318.0389123887699</c:v>
                </c:pt>
                <c:pt idx="30">
                  <c:v>4283.7711397008343</c:v>
                </c:pt>
                <c:pt idx="31">
                  <c:v>4242.1719562374337</c:v>
                </c:pt>
                <c:pt idx="32">
                  <c:v>4101.909736338418</c:v>
                </c:pt>
                <c:pt idx="33">
                  <c:v>4060.203227533802</c:v>
                </c:pt>
                <c:pt idx="34">
                  <c:v>4037.5728581216431</c:v>
                </c:pt>
                <c:pt idx="35">
                  <c:v>3928.1301718560071</c:v>
                </c:pt>
                <c:pt idx="36">
                  <c:v>3907.6821296193139</c:v>
                </c:pt>
                <c:pt idx="37">
                  <c:v>3893.0356104193315</c:v>
                </c:pt>
                <c:pt idx="38">
                  <c:v>3873.1274762639641</c:v>
                </c:pt>
                <c:pt idx="39">
                  <c:v>3773.1596014221786</c:v>
                </c:pt>
                <c:pt idx="40">
                  <c:v>3754.159748691176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EB4F-A00C-654A882BC87C}"/>
            </c:ext>
          </c:extLst>
        </c:ser>
        <c:ser>
          <c:idx val="4"/>
          <c:order val="3"/>
          <c:tx>
            <c:strRef>
              <c:f>Comparison_charts3!$AU$94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Comparison_charts3!$AV$94:$CJ$94</c:f>
              <c:numCache>
                <c:formatCode>General</c:formatCode>
                <c:ptCount val="41"/>
                <c:pt idx="0">
                  <c:v>5564.2293816707506</c:v>
                </c:pt>
                <c:pt idx="1">
                  <c:v>5587.4321143577199</c:v>
                </c:pt>
                <c:pt idx="2">
                  <c:v>5610.7538354174403</c:v>
                </c:pt>
                <c:pt idx="3">
                  <c:v>5633.3590099895682</c:v>
                </c:pt>
                <c:pt idx="4">
                  <c:v>5654.4295966885047</c:v>
                </c:pt>
                <c:pt idx="5">
                  <c:v>5702.6087918721996</c:v>
                </c:pt>
                <c:pt idx="6">
                  <c:v>5762.6408709239595</c:v>
                </c:pt>
                <c:pt idx="7">
                  <c:v>5822.8321735528025</c:v>
                </c:pt>
                <c:pt idx="8">
                  <c:v>5883.1296252330085</c:v>
                </c:pt>
                <c:pt idx="9">
                  <c:v>5943.5863004902958</c:v>
                </c:pt>
                <c:pt idx="10">
                  <c:v>6004.1491247989707</c:v>
                </c:pt>
                <c:pt idx="11">
                  <c:v>6040.5877033638217</c:v>
                </c:pt>
                <c:pt idx="12">
                  <c:v>6076.7591372450161</c:v>
                </c:pt>
                <c:pt idx="13">
                  <c:v>6112.7562182597467</c:v>
                </c:pt>
                <c:pt idx="14">
                  <c:v>6148.4587722462174</c:v>
                </c:pt>
                <c:pt idx="15">
                  <c:v>6183.9582219450713</c:v>
                </c:pt>
                <c:pt idx="16">
                  <c:v>6218.429389797202</c:v>
                </c:pt>
                <c:pt idx="17">
                  <c:v>6252.665754836421</c:v>
                </c:pt>
                <c:pt idx="18">
                  <c:v>6286.5441204907929</c:v>
                </c:pt>
                <c:pt idx="19">
                  <c:v>6320.152735781433</c:v>
                </c:pt>
                <c:pt idx="20">
                  <c:v>6353.3666566992633</c:v>
                </c:pt>
                <c:pt idx="21">
                  <c:v>6374.7919762709216</c:v>
                </c:pt>
                <c:pt idx="22">
                  <c:v>6395.0785794923331</c:v>
                </c:pt>
                <c:pt idx="23">
                  <c:v>6415.6118404717035</c:v>
                </c:pt>
                <c:pt idx="24">
                  <c:v>6435.0148566620401</c:v>
                </c:pt>
                <c:pt idx="25">
                  <c:v>6453.9141317338463</c:v>
                </c:pt>
                <c:pt idx="26">
                  <c:v>6472.2844786065134</c:v>
                </c:pt>
                <c:pt idx="27">
                  <c:v>6490.099450856992</c:v>
                </c:pt>
                <c:pt idx="28">
                  <c:v>6506.6277139482763</c:v>
                </c:pt>
                <c:pt idx="29">
                  <c:v>6523.300316882528</c:v>
                </c:pt>
                <c:pt idx="30">
                  <c:v>6538.626438465486</c:v>
                </c:pt>
                <c:pt idx="31">
                  <c:v>6545.6988117044393</c:v>
                </c:pt>
                <c:pt idx="32">
                  <c:v>6552.0623706369806</c:v>
                </c:pt>
                <c:pt idx="33">
                  <c:v>6557.7347491751725</c:v>
                </c:pt>
                <c:pt idx="34">
                  <c:v>6562.6256596405801</c:v>
                </c:pt>
                <c:pt idx="35">
                  <c:v>6566.696028891045</c:v>
                </c:pt>
                <c:pt idx="36">
                  <c:v>6569.9048296624533</c:v>
                </c:pt>
                <c:pt idx="37">
                  <c:v>6572.2620586375997</c:v>
                </c:pt>
                <c:pt idx="38">
                  <c:v>6572.9127679385474</c:v>
                </c:pt>
                <c:pt idx="39">
                  <c:v>6573.3227445958601</c:v>
                </c:pt>
                <c:pt idx="40">
                  <c:v>6572.6854795198497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0-9C41-A6D7-05E4524429EB}"/>
            </c:ext>
          </c:extLst>
        </c:ser>
        <c:ser>
          <c:idx val="3"/>
          <c:order val="4"/>
          <c:tx>
            <c:strRef>
              <c:f>Comparison_charts3!$AU$95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Comparison_charts3!$AV$95:$CJ$95</c:f>
              <c:numCache>
                <c:formatCode>General</c:formatCode>
                <c:ptCount val="41"/>
                <c:pt idx="0">
                  <c:v>5562.6038264183098</c:v>
                </c:pt>
                <c:pt idx="1">
                  <c:v>5585.7793896290605</c:v>
                </c:pt>
                <c:pt idx="2">
                  <c:v>5609.5491980503493</c:v>
                </c:pt>
                <c:pt idx="3">
                  <c:v>5631.9947474034207</c:v>
                </c:pt>
                <c:pt idx="4">
                  <c:v>5631.7662171802385</c:v>
                </c:pt>
                <c:pt idx="5">
                  <c:v>5646.099960333705</c:v>
                </c:pt>
                <c:pt idx="6">
                  <c:v>5706.3605703909097</c:v>
                </c:pt>
                <c:pt idx="7">
                  <c:v>5769.8796287022597</c:v>
                </c:pt>
                <c:pt idx="8">
                  <c:v>5840.6354427389697</c:v>
                </c:pt>
                <c:pt idx="9">
                  <c:v>5904.1545010503105</c:v>
                </c:pt>
                <c:pt idx="10">
                  <c:v>5975.5045602975597</c:v>
                </c:pt>
                <c:pt idx="11">
                  <c:v>5852.2801328042797</c:v>
                </c:pt>
                <c:pt idx="12">
                  <c:v>5768.8934446926423</c:v>
                </c:pt>
                <c:pt idx="13">
                  <c:v>5687.95364335674</c:v>
                </c:pt>
                <c:pt idx="14">
                  <c:v>5586.5230870290716</c:v>
                </c:pt>
                <c:pt idx="15">
                  <c:v>5488.4360758920966</c:v>
                </c:pt>
                <c:pt idx="16">
                  <c:v>5398.863330474931</c:v>
                </c:pt>
                <c:pt idx="17">
                  <c:v>5305.8594356359326</c:v>
                </c:pt>
                <c:pt idx="18">
                  <c:v>5215.2177938516579</c:v>
                </c:pt>
                <c:pt idx="19">
                  <c:v>5126.3332612753084</c:v>
                </c:pt>
                <c:pt idx="20">
                  <c:v>5045.9246161655828</c:v>
                </c:pt>
                <c:pt idx="21">
                  <c:v>4960.997984073997</c:v>
                </c:pt>
                <c:pt idx="22">
                  <c:v>4878.3522968841089</c:v>
                </c:pt>
                <c:pt idx="23">
                  <c:v>4802.6366667664934</c:v>
                </c:pt>
                <c:pt idx="24">
                  <c:v>4687.2159286198785</c:v>
                </c:pt>
                <c:pt idx="25">
                  <c:v>4598.7193824692595</c:v>
                </c:pt>
                <c:pt idx="26">
                  <c:v>4568.268445481197</c:v>
                </c:pt>
                <c:pt idx="27">
                  <c:v>4497.8914204851735</c:v>
                </c:pt>
                <c:pt idx="28">
                  <c:v>4423.6853669009051</c:v>
                </c:pt>
                <c:pt idx="29">
                  <c:v>4350.1447466121026</c:v>
                </c:pt>
                <c:pt idx="30">
                  <c:v>4233.9058089686951</c:v>
                </c:pt>
                <c:pt idx="31">
                  <c:v>4146.4047697939095</c:v>
                </c:pt>
                <c:pt idx="32">
                  <c:v>4026.3219016302437</c:v>
                </c:pt>
                <c:pt idx="33">
                  <c:v>3931.4695587589745</c:v>
                </c:pt>
                <c:pt idx="34">
                  <c:v>3860.3043208655699</c:v>
                </c:pt>
                <c:pt idx="35">
                  <c:v>3807.1758403352683</c:v>
                </c:pt>
                <c:pt idx="36">
                  <c:v>3753.1287817144594</c:v>
                </c:pt>
                <c:pt idx="37">
                  <c:v>3701.1589529387688</c:v>
                </c:pt>
                <c:pt idx="38">
                  <c:v>3639.2391599911348</c:v>
                </c:pt>
                <c:pt idx="39">
                  <c:v>3569.472675160142</c:v>
                </c:pt>
                <c:pt idx="40">
                  <c:v>3504.8401451275167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0-EB4F-A00C-654A882B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68624"/>
        <c:axId val="691664224"/>
      </c:lineChart>
      <c:catAx>
        <c:axId val="7619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1664224"/>
        <c:crosses val="autoZero"/>
        <c:auto val="1"/>
        <c:lblAlgn val="ctr"/>
        <c:lblOffset val="100"/>
        <c:noMultiLvlLbl val="0"/>
      </c:catAx>
      <c:valAx>
        <c:axId val="691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19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Emissions: Energy [Mt CO2eq.]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Comparison_charts3!$AU$85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Comparison_charts3!$AV$85:$CJ$85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30665.226869999991</c:v>
                </c:pt>
                <c:pt idx="5">
                  <c:v>30891.057789999999</c:v>
                </c:pt>
                <c:pt idx="6">
                  <c:v>31116.8848</c:v>
                </c:pt>
                <c:pt idx="7">
                  <c:v>31342.72075</c:v>
                </c:pt>
                <c:pt idx="8">
                  <c:v>31568.549609999893</c:v>
                </c:pt>
                <c:pt idx="9">
                  <c:v>31794.376620000003</c:v>
                </c:pt>
                <c:pt idx="10">
                  <c:v>32034.099999999897</c:v>
                </c:pt>
                <c:pt idx="11">
                  <c:v>31506.440000000002</c:v>
                </c:pt>
                <c:pt idx="12">
                  <c:v>30978.779999999992</c:v>
                </c:pt>
                <c:pt idx="13">
                  <c:v>30451.119999999901</c:v>
                </c:pt>
                <c:pt idx="14">
                  <c:v>29923.46</c:v>
                </c:pt>
                <c:pt idx="15">
                  <c:v>29395.799999999897</c:v>
                </c:pt>
                <c:pt idx="16">
                  <c:v>29042.314340587091</c:v>
                </c:pt>
                <c:pt idx="17">
                  <c:v>29297.5064781646</c:v>
                </c:pt>
                <c:pt idx="18">
                  <c:v>29401.598532686294</c:v>
                </c:pt>
                <c:pt idx="19">
                  <c:v>29529.630875139497</c:v>
                </c:pt>
                <c:pt idx="20">
                  <c:v>28890.768954787887</c:v>
                </c:pt>
                <c:pt idx="21">
                  <c:v>28656.494983953402</c:v>
                </c:pt>
                <c:pt idx="22">
                  <c:v>28387.9276213208</c:v>
                </c:pt>
                <c:pt idx="23">
                  <c:v>28816.864964652701</c:v>
                </c:pt>
                <c:pt idx="24">
                  <c:v>28933.4286458188</c:v>
                </c:pt>
                <c:pt idx="25">
                  <c:v>29357.143612956301</c:v>
                </c:pt>
                <c:pt idx="26">
                  <c:v>29659.558233486492</c:v>
                </c:pt>
                <c:pt idx="27">
                  <c:v>29992.665280828896</c:v>
                </c:pt>
                <c:pt idx="28">
                  <c:v>30356.366957968101</c:v>
                </c:pt>
                <c:pt idx="29">
                  <c:v>30666.892072121791</c:v>
                </c:pt>
                <c:pt idx="30">
                  <c:v>30960.640837401999</c:v>
                </c:pt>
                <c:pt idx="31">
                  <c:v>31345.983311481494</c:v>
                </c:pt>
                <c:pt idx="32">
                  <c:v>31886.148939414241</c:v>
                </c:pt>
                <c:pt idx="33">
                  <c:v>31496.796582764091</c:v>
                </c:pt>
                <c:pt idx="34">
                  <c:v>31904.167804659486</c:v>
                </c:pt>
                <c:pt idx="35">
                  <c:v>32331.591818379893</c:v>
                </c:pt>
                <c:pt idx="36">
                  <c:v>32738.649188709089</c:v>
                </c:pt>
                <c:pt idx="37">
                  <c:v>33067.2501780436</c:v>
                </c:pt>
                <c:pt idx="38">
                  <c:v>33431.156075428888</c:v>
                </c:pt>
                <c:pt idx="39">
                  <c:v>33839.566122550583</c:v>
                </c:pt>
                <c:pt idx="40">
                  <c:v>34144.511184862116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B74E-8B4C-05DDBF623D2E}"/>
            </c:ext>
          </c:extLst>
        </c:ser>
        <c:ser>
          <c:idx val="1"/>
          <c:order val="1"/>
          <c:tx>
            <c:strRef>
              <c:f>Comparison_charts3!$AU$86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Comparison_charts3!$AV$86:$CJ$86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30948.873178990405</c:v>
                </c:pt>
                <c:pt idx="7">
                  <c:v>30942.029249752901</c:v>
                </c:pt>
                <c:pt idx="8">
                  <c:v>30935.071822425591</c:v>
                </c:pt>
                <c:pt idx="9">
                  <c:v>30926.697813366503</c:v>
                </c:pt>
                <c:pt idx="10">
                  <c:v>30919.374663819402</c:v>
                </c:pt>
                <c:pt idx="11">
                  <c:v>31506.440000000002</c:v>
                </c:pt>
                <c:pt idx="12">
                  <c:v>30978.779999999992</c:v>
                </c:pt>
                <c:pt idx="13">
                  <c:v>30451.119999999901</c:v>
                </c:pt>
                <c:pt idx="14">
                  <c:v>29923.459999999901</c:v>
                </c:pt>
                <c:pt idx="15">
                  <c:v>29395.8</c:v>
                </c:pt>
                <c:pt idx="16">
                  <c:v>28831.239999999896</c:v>
                </c:pt>
                <c:pt idx="17">
                  <c:v>28266.679999999902</c:v>
                </c:pt>
                <c:pt idx="18">
                  <c:v>27702.119999999988</c:v>
                </c:pt>
                <c:pt idx="19">
                  <c:v>27137.56</c:v>
                </c:pt>
                <c:pt idx="20">
                  <c:v>26573</c:v>
                </c:pt>
                <c:pt idx="21">
                  <c:v>26162.999999999989</c:v>
                </c:pt>
                <c:pt idx="22">
                  <c:v>25753</c:v>
                </c:pt>
                <c:pt idx="23">
                  <c:v>25343</c:v>
                </c:pt>
                <c:pt idx="24">
                  <c:v>24932.999999999978</c:v>
                </c:pt>
                <c:pt idx="25">
                  <c:v>24522.999999999989</c:v>
                </c:pt>
                <c:pt idx="26">
                  <c:v>24327.199999999997</c:v>
                </c:pt>
                <c:pt idx="27">
                  <c:v>24131.399999999991</c:v>
                </c:pt>
                <c:pt idx="28">
                  <c:v>23935.599999999991</c:v>
                </c:pt>
                <c:pt idx="29">
                  <c:v>23739.800000000003</c:v>
                </c:pt>
                <c:pt idx="30">
                  <c:v>23544</c:v>
                </c:pt>
                <c:pt idx="31">
                  <c:v>23365.660000000003</c:v>
                </c:pt>
                <c:pt idx="32">
                  <c:v>23185.206276322682</c:v>
                </c:pt>
                <c:pt idx="33">
                  <c:v>22442.686022949467</c:v>
                </c:pt>
                <c:pt idx="34">
                  <c:v>21702.71851331443</c:v>
                </c:pt>
                <c:pt idx="35">
                  <c:v>20964.156590627121</c:v>
                </c:pt>
                <c:pt idx="36">
                  <c:v>20224.576693690269</c:v>
                </c:pt>
                <c:pt idx="37">
                  <c:v>19487.856623707252</c:v>
                </c:pt>
                <c:pt idx="38">
                  <c:v>18752.535223428433</c:v>
                </c:pt>
                <c:pt idx="39">
                  <c:v>18017.876253275939</c:v>
                </c:pt>
                <c:pt idx="40">
                  <c:v>17286.171171895523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B74E-8B4C-05DDBF623D2E}"/>
            </c:ext>
          </c:extLst>
        </c:ser>
        <c:ser>
          <c:idx val="2"/>
          <c:order val="2"/>
          <c:tx>
            <c:strRef>
              <c:f>Comparison_charts3!$AU$87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Comparison_charts3!$AV$87:$CJ$87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31116.884799999985</c:v>
                </c:pt>
                <c:pt idx="7">
                  <c:v>31342.720749999891</c:v>
                </c:pt>
                <c:pt idx="8">
                  <c:v>31568.549609999998</c:v>
                </c:pt>
                <c:pt idx="9">
                  <c:v>31794.376620000003</c:v>
                </c:pt>
                <c:pt idx="10">
                  <c:v>32034.099999999897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30451.119999999901</c:v>
                </c:pt>
                <c:pt idx="14">
                  <c:v>29923.459999999988</c:v>
                </c:pt>
                <c:pt idx="15">
                  <c:v>29395.799999999897</c:v>
                </c:pt>
                <c:pt idx="16">
                  <c:v>28831.239999999896</c:v>
                </c:pt>
                <c:pt idx="17">
                  <c:v>28266.679999999902</c:v>
                </c:pt>
                <c:pt idx="18">
                  <c:v>28431.562748271888</c:v>
                </c:pt>
                <c:pt idx="19">
                  <c:v>28382.469245911998</c:v>
                </c:pt>
                <c:pt idx="20">
                  <c:v>27558.335386638391</c:v>
                </c:pt>
                <c:pt idx="21">
                  <c:v>27654.607501120088</c:v>
                </c:pt>
                <c:pt idx="22">
                  <c:v>27241.070488250549</c:v>
                </c:pt>
                <c:pt idx="23">
                  <c:v>26764.848052199108</c:v>
                </c:pt>
                <c:pt idx="24">
                  <c:v>26861.28816259138</c:v>
                </c:pt>
                <c:pt idx="25">
                  <c:v>27119.3631605884</c:v>
                </c:pt>
                <c:pt idx="26">
                  <c:v>27413.902147948102</c:v>
                </c:pt>
                <c:pt idx="27">
                  <c:v>27716.264732197898</c:v>
                </c:pt>
                <c:pt idx="28">
                  <c:v>28036.7946094664</c:v>
                </c:pt>
                <c:pt idx="29">
                  <c:v>28241.232325030091</c:v>
                </c:pt>
                <c:pt idx="30">
                  <c:v>28413.132089583502</c:v>
                </c:pt>
                <c:pt idx="31">
                  <c:v>28835.158849411091</c:v>
                </c:pt>
                <c:pt idx="32">
                  <c:v>29202.956867508397</c:v>
                </c:pt>
                <c:pt idx="33">
                  <c:v>28831.379967759487</c:v>
                </c:pt>
                <c:pt idx="34">
                  <c:v>29207.53386673949</c:v>
                </c:pt>
                <c:pt idx="35">
                  <c:v>29523.905885341996</c:v>
                </c:pt>
                <c:pt idx="36">
                  <c:v>29901.309529993901</c:v>
                </c:pt>
                <c:pt idx="37">
                  <c:v>30229.313525906498</c:v>
                </c:pt>
                <c:pt idx="38">
                  <c:v>30530.494499266388</c:v>
                </c:pt>
                <c:pt idx="39">
                  <c:v>30773.907254350084</c:v>
                </c:pt>
                <c:pt idx="40">
                  <c:v>31387.956314004918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4-B74E-8B4C-05DDBF623D2E}"/>
            </c:ext>
          </c:extLst>
        </c:ser>
        <c:ser>
          <c:idx val="4"/>
          <c:order val="3"/>
          <c:tx>
            <c:strRef>
              <c:f>Comparison_charts3!$AU$88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Comparison_charts3!$AV$88:$CJ$88</c:f>
              <c:numCache>
                <c:formatCode>General</c:formatCode>
                <c:ptCount val="41"/>
                <c:pt idx="0">
                  <c:v>29761.899099999988</c:v>
                </c:pt>
                <c:pt idx="1">
                  <c:v>29987.735050000003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31116.8848</c:v>
                </c:pt>
                <c:pt idx="7">
                  <c:v>31342.720749999989</c:v>
                </c:pt>
                <c:pt idx="8">
                  <c:v>31568.549609999998</c:v>
                </c:pt>
                <c:pt idx="9">
                  <c:v>31794.376620000003</c:v>
                </c:pt>
                <c:pt idx="10">
                  <c:v>32034.099999999897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30451.119999999999</c:v>
                </c:pt>
                <c:pt idx="14">
                  <c:v>29923.46</c:v>
                </c:pt>
                <c:pt idx="15">
                  <c:v>29395.799999999897</c:v>
                </c:pt>
                <c:pt idx="16">
                  <c:v>28831.239999999791</c:v>
                </c:pt>
                <c:pt idx="17">
                  <c:v>28953.045276729001</c:v>
                </c:pt>
                <c:pt idx="18">
                  <c:v>29045.770445470091</c:v>
                </c:pt>
                <c:pt idx="19">
                  <c:v>29043.982115238898</c:v>
                </c:pt>
                <c:pt idx="20">
                  <c:v>28455.3604028878</c:v>
                </c:pt>
                <c:pt idx="21">
                  <c:v>28320.884106339101</c:v>
                </c:pt>
                <c:pt idx="22">
                  <c:v>27913.135471110898</c:v>
                </c:pt>
                <c:pt idx="23">
                  <c:v>28126.842743399102</c:v>
                </c:pt>
                <c:pt idx="24">
                  <c:v>28262.624760955398</c:v>
                </c:pt>
                <c:pt idx="25">
                  <c:v>28470.393758910886</c:v>
                </c:pt>
                <c:pt idx="26">
                  <c:v>28739.561056089398</c:v>
                </c:pt>
                <c:pt idx="27">
                  <c:v>28999.263175279495</c:v>
                </c:pt>
                <c:pt idx="28">
                  <c:v>29330.749442538301</c:v>
                </c:pt>
                <c:pt idx="29">
                  <c:v>29636.973728714391</c:v>
                </c:pt>
                <c:pt idx="30">
                  <c:v>29887.733932024501</c:v>
                </c:pt>
                <c:pt idx="31">
                  <c:v>30370.21660682969</c:v>
                </c:pt>
                <c:pt idx="32">
                  <c:v>30856.674614658132</c:v>
                </c:pt>
                <c:pt idx="33">
                  <c:v>30328.25394988749</c:v>
                </c:pt>
                <c:pt idx="34">
                  <c:v>30589.838165964087</c:v>
                </c:pt>
                <c:pt idx="35">
                  <c:v>30959.757759307002</c:v>
                </c:pt>
                <c:pt idx="36">
                  <c:v>31299.545386565689</c:v>
                </c:pt>
                <c:pt idx="37">
                  <c:v>31563.119277722002</c:v>
                </c:pt>
                <c:pt idx="38">
                  <c:v>31862.957995331592</c:v>
                </c:pt>
                <c:pt idx="39">
                  <c:v>32170.704866700697</c:v>
                </c:pt>
                <c:pt idx="40">
                  <c:v>32603.782183875963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2-9D4D-9B72-77E6C8F4D770}"/>
            </c:ext>
          </c:extLst>
        </c:ser>
        <c:ser>
          <c:idx val="3"/>
          <c:order val="4"/>
          <c:tx>
            <c:strRef>
              <c:f>Comparison_charts3!$AU$89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Comparison_charts3!$AV$84:$CJ$84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Comparison_charts3!$AV$89:$CJ$89</c:f>
              <c:numCache>
                <c:formatCode>General</c:formatCode>
                <c:ptCount val="41"/>
                <c:pt idx="0">
                  <c:v>29761.899100000002</c:v>
                </c:pt>
                <c:pt idx="1">
                  <c:v>29987.735049999992</c:v>
                </c:pt>
                <c:pt idx="2">
                  <c:v>30213.571000000004</c:v>
                </c:pt>
                <c:pt idx="3">
                  <c:v>30439.398009999997</c:v>
                </c:pt>
                <c:pt idx="4">
                  <c:v>30665.226869999999</c:v>
                </c:pt>
                <c:pt idx="5">
                  <c:v>30891.057789999999</c:v>
                </c:pt>
                <c:pt idx="6">
                  <c:v>30937.85578261589</c:v>
                </c:pt>
                <c:pt idx="7">
                  <c:v>30934.637388425093</c:v>
                </c:pt>
                <c:pt idx="8">
                  <c:v>30920.747845791688</c:v>
                </c:pt>
                <c:pt idx="9">
                  <c:v>30917.524196499398</c:v>
                </c:pt>
                <c:pt idx="10">
                  <c:v>30902.728835066202</c:v>
                </c:pt>
                <c:pt idx="11">
                  <c:v>31506.440000000002</c:v>
                </c:pt>
                <c:pt idx="12">
                  <c:v>30978.78</c:v>
                </c:pt>
                <c:pt idx="13">
                  <c:v>30451.119999999901</c:v>
                </c:pt>
                <c:pt idx="14">
                  <c:v>29923.459999999988</c:v>
                </c:pt>
                <c:pt idx="15">
                  <c:v>29395.799999999886</c:v>
                </c:pt>
                <c:pt idx="16">
                  <c:v>28831.239999999994</c:v>
                </c:pt>
                <c:pt idx="17">
                  <c:v>28266.679999999888</c:v>
                </c:pt>
                <c:pt idx="18">
                  <c:v>27702.119999999988</c:v>
                </c:pt>
                <c:pt idx="19">
                  <c:v>27137.56</c:v>
                </c:pt>
                <c:pt idx="20">
                  <c:v>26573</c:v>
                </c:pt>
                <c:pt idx="21">
                  <c:v>26162.999999999989</c:v>
                </c:pt>
                <c:pt idx="22">
                  <c:v>25752.999999999989</c:v>
                </c:pt>
                <c:pt idx="23">
                  <c:v>25342.999999999989</c:v>
                </c:pt>
                <c:pt idx="24">
                  <c:v>24932.999999999993</c:v>
                </c:pt>
                <c:pt idx="25">
                  <c:v>24523</c:v>
                </c:pt>
                <c:pt idx="26">
                  <c:v>24327.199999999997</c:v>
                </c:pt>
                <c:pt idx="27">
                  <c:v>24209.495734884458</c:v>
                </c:pt>
                <c:pt idx="28">
                  <c:v>24002.21125653222</c:v>
                </c:pt>
                <c:pt idx="29">
                  <c:v>23784.652351915418</c:v>
                </c:pt>
                <c:pt idx="30">
                  <c:v>23543.999999999989</c:v>
                </c:pt>
                <c:pt idx="31">
                  <c:v>23365.660000000003</c:v>
                </c:pt>
                <c:pt idx="32">
                  <c:v>23187.32</c:v>
                </c:pt>
                <c:pt idx="33">
                  <c:v>23008.979999999981</c:v>
                </c:pt>
                <c:pt idx="34">
                  <c:v>22830.639999999989</c:v>
                </c:pt>
                <c:pt idx="35">
                  <c:v>22652.3</c:v>
                </c:pt>
                <c:pt idx="36">
                  <c:v>22484.439999999991</c:v>
                </c:pt>
                <c:pt idx="37">
                  <c:v>22316.58</c:v>
                </c:pt>
                <c:pt idx="38">
                  <c:v>22148.71999999999</c:v>
                </c:pt>
                <c:pt idx="39">
                  <c:v>21980.86</c:v>
                </c:pt>
                <c:pt idx="40">
                  <c:v>21812.999999999989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4-B74E-8B4C-05DDBF62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06720"/>
        <c:axId val="806698640"/>
      </c:lineChart>
      <c:catAx>
        <c:axId val="756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6698640"/>
        <c:crosses val="autoZero"/>
        <c:auto val="1"/>
        <c:lblAlgn val="ctr"/>
        <c:lblOffset val="100"/>
        <c:noMultiLvlLbl val="0"/>
      </c:catAx>
      <c:valAx>
        <c:axId val="8066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56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CE-494A-A4E7-41835BEC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7-964C-808A-817B34CDB584}"/>
              </c:ext>
            </c:extLst>
          </c:dPt>
          <c:dPt>
            <c:idx val="5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E-494A-A4E7-41835BEC1EBF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7-964C-808A-817B34CDB5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6CE-494A-A4E7-41835BEC1EBF}"/>
                </c:ext>
              </c:extLst>
            </c:dLbl>
            <c:dLbl>
              <c:idx val="1"/>
              <c:layout>
                <c:manualLayout>
                  <c:x val="-3.4933539534201201E-17"/>
                  <c:y val="4.9723756906077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CE-494A-A4E7-41835BEC1EB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887-964C-808A-817B34CDB5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CE-494A-A4E7-41835BEC1EBF}"/>
                </c:ext>
              </c:extLst>
            </c:dLbl>
            <c:dLbl>
              <c:idx val="6"/>
              <c:layout>
                <c:manualLayout>
                  <c:x val="-1.3973415813680481E-16"/>
                  <c:y val="5.2486187845303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CE-494A-A4E7-41835BEC1EB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887-964C-808A-817B34CDB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Comparison_charts3!$AG$54:$AN$55</c:f>
              <c:multiLvlStrCache>
                <c:ptCount val="8"/>
                <c:lvl>
                  <c:pt idx="0">
                    <c:v>2DEGREE</c:v>
                  </c:pt>
                  <c:pt idx="1">
                    <c:v>FOOD</c:v>
                  </c:pt>
                  <c:pt idx="2">
                    <c:v>MATERIALS</c:v>
                  </c:pt>
                  <c:pt idx="3">
                    <c:v>TOTAL</c:v>
                  </c:pt>
                  <c:pt idx="5">
                    <c:v>2DEGREE</c:v>
                  </c:pt>
                  <c:pt idx="6">
                    <c:v>FOOD</c:v>
                  </c:pt>
                  <c:pt idx="7">
                    <c:v>MATERIALS</c:v>
                  </c:pt>
                </c:lvl>
                <c:lvl>
                  <c:pt idx="0">
                    <c:v>2030</c:v>
                  </c:pt>
                  <c:pt idx="4">
                    <c:v> 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Comparison_charts3!$AG$56:$AO$56</c:f>
              <c:numCache>
                <c:formatCode>0%</c:formatCode>
                <c:ptCount val="9"/>
                <c:pt idx="0">
                  <c:v>-5.0593522238600586E-2</c:v>
                </c:pt>
                <c:pt idx="1">
                  <c:v>-1.238352742571891E-8</c:v>
                </c:pt>
                <c:pt idx="2">
                  <c:v>-6.0412087286973115E-2</c:v>
                </c:pt>
                <c:pt idx="3">
                  <c:v>-0.11100561761109529</c:v>
                </c:pt>
                <c:pt idx="5">
                  <c:v>-8.4454723373002305E-2</c:v>
                </c:pt>
                <c:pt idx="6">
                  <c:v>-1.8328942585910113E-8</c:v>
                </c:pt>
                <c:pt idx="7">
                  <c:v>-0.1504156558588593</c:v>
                </c:pt>
                <c:pt idx="8">
                  <c:v>-0.23487040102386736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94A-A4E7-41835BEC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993110656"/>
        <c:axId val="1992354400"/>
      </c:barChart>
      <c:catAx>
        <c:axId val="199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2354400"/>
        <c:crosses val="autoZero"/>
        <c:auto val="1"/>
        <c:lblAlgn val="ctr"/>
        <c:lblOffset val="100"/>
        <c:noMultiLvlLbl val="0"/>
      </c:catAx>
      <c:valAx>
        <c:axId val="1992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3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: Electrical Capacity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0.12455105923154723</c:v>
                </c:pt>
                <c:pt idx="7">
                  <c:v>0.15103813543139358</c:v>
                </c:pt>
                <c:pt idx="8">
                  <c:v>0.11006746449106493</c:v>
                </c:pt>
                <c:pt idx="9">
                  <c:v>0.12285140272615552</c:v>
                </c:pt>
                <c:pt idx="10">
                  <c:v>0.18864223992339677</c:v>
                </c:pt>
                <c:pt idx="12">
                  <c:v>0.16483566775410985</c:v>
                </c:pt>
                <c:pt idx="13">
                  <c:v>2.3257163989214233E-4</c:v>
                </c:pt>
                <c:pt idx="14">
                  <c:v>0.13454801268073116</c:v>
                </c:pt>
                <c:pt idx="15" formatCode="0.00%">
                  <c:v>0.15220296257984398</c:v>
                </c:pt>
                <c:pt idx="16">
                  <c:v>2.6021130412357148E-4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8-D24E-B415-AD669923456A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3.7774282615334047E-2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4.2263516507115274E-2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8-D24E-B415-AD669923456A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0.10000172361857193</c:v>
                </c:pt>
                <c:pt idx="7">
                  <c:v>0.1168907746871434</c:v>
                </c:pt>
                <c:pt idx="8">
                  <c:v>0.10210399884700599</c:v>
                </c:pt>
                <c:pt idx="9">
                  <c:v>0.10650596574404474</c:v>
                </c:pt>
                <c:pt idx="10">
                  <c:v>8.3763809894064359E-2</c:v>
                </c:pt>
                <c:pt idx="12">
                  <c:v>1.7963230693377817E-2</c:v>
                </c:pt>
                <c:pt idx="13">
                  <c:v>1.0044633984608213E-2</c:v>
                </c:pt>
                <c:pt idx="14">
                  <c:v>1.8005686763813967E-2</c:v>
                </c:pt>
                <c:pt idx="15" formatCode="0.00%">
                  <c:v>2.0011427208097236E-2</c:v>
                </c:pt>
                <c:pt idx="16">
                  <c:v>3.3588205802199143E-2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88-D24E-B415-AD669923456A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0.39790260525541782</c:v>
                </c:pt>
                <c:pt idx="7">
                  <c:v>0.48293843892209848</c:v>
                </c:pt>
                <c:pt idx="8">
                  <c:v>0.40262086306481598</c:v>
                </c:pt>
                <c:pt idx="9">
                  <c:v>0.40775483202572932</c:v>
                </c:pt>
                <c:pt idx="10">
                  <c:v>0.44361494213123132</c:v>
                </c:pt>
                <c:pt idx="12">
                  <c:v>0.2803390660148315</c:v>
                </c:pt>
                <c:pt idx="13">
                  <c:v>0.13002514170741222</c:v>
                </c:pt>
                <c:pt idx="14">
                  <c:v>0.28599589381066198</c:v>
                </c:pt>
                <c:pt idx="15" formatCode="0.00%">
                  <c:v>0.29709123583421437</c:v>
                </c:pt>
                <c:pt idx="16">
                  <c:v>0.26925711130557572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8-D24E-B415-AD669923456A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3.7774282615334047E-2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4.2263516507115274E-2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8-D24E-B415-AD669923456A}"/>
            </c:ext>
          </c:extLst>
        </c:ser>
        <c:ser>
          <c:idx val="11"/>
          <c:order val="5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7.0129483185199501E-2</c:v>
                </c:pt>
                <c:pt idx="7">
                  <c:v>6.0582904978788042E-3</c:v>
                </c:pt>
                <c:pt idx="8">
                  <c:v>5.9948450009134499E-2</c:v>
                </c:pt>
                <c:pt idx="9">
                  <c:v>6.004049902281005E-2</c:v>
                </c:pt>
                <c:pt idx="10">
                  <c:v>1.2131762426168978E-2</c:v>
                </c:pt>
                <c:pt idx="12">
                  <c:v>0.16601550160481857</c:v>
                </c:pt>
                <c:pt idx="13">
                  <c:v>0.22140820117731952</c:v>
                </c:pt>
                <c:pt idx="14">
                  <c:v>0.16982388868300519</c:v>
                </c:pt>
                <c:pt idx="15" formatCode="0.00%">
                  <c:v>0.16820399926674007</c:v>
                </c:pt>
                <c:pt idx="16">
                  <c:v>0.16445354420609717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88-D24E-B415-AD669923456A}"/>
            </c:ext>
          </c:extLst>
        </c:ser>
        <c:ser>
          <c:idx val="10"/>
          <c:order val="6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1.4903539524571031E-2</c:v>
                </c:pt>
                <c:pt idx="7">
                  <c:v>1.3583525550275432E-2</c:v>
                </c:pt>
                <c:pt idx="8">
                  <c:v>9.8988524447690841E-3</c:v>
                </c:pt>
                <c:pt idx="9">
                  <c:v>9.9140518303065233E-3</c:v>
                </c:pt>
                <c:pt idx="10">
                  <c:v>1.5121851438584253E-2</c:v>
                </c:pt>
                <c:pt idx="12">
                  <c:v>0.16401058443845937</c:v>
                </c:pt>
                <c:pt idx="13">
                  <c:v>0.29024940658539355</c:v>
                </c:pt>
                <c:pt idx="14">
                  <c:v>0.14604854426738445</c:v>
                </c:pt>
                <c:pt idx="15" formatCode="0.00%">
                  <c:v>0.15165506076092719</c:v>
                </c:pt>
                <c:pt idx="16">
                  <c:v>0.17590284158753433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88-D24E-B415-AD669923456A}"/>
            </c:ext>
          </c:extLst>
        </c:ser>
        <c:ser>
          <c:idx val="6"/>
          <c:order val="7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0.2127004644799923</c:v>
                </c:pt>
                <c:pt idx="7">
                  <c:v>0.14383677125466973</c:v>
                </c:pt>
                <c:pt idx="8">
                  <c:v>0.20894492187065039</c:v>
                </c:pt>
                <c:pt idx="9">
                  <c:v>0.20929062911839577</c:v>
                </c:pt>
                <c:pt idx="10">
                  <c:v>0.15578935109271941</c:v>
                </c:pt>
                <c:pt idx="12">
                  <c:v>0.15899449474655869</c:v>
                </c:pt>
                <c:pt idx="13">
                  <c:v>0.17818871138937786</c:v>
                </c:pt>
                <c:pt idx="14">
                  <c:v>0.16264182028810337</c:v>
                </c:pt>
                <c:pt idx="15" formatCode="0.00%">
                  <c:v>0.16109043805695816</c:v>
                </c:pt>
                <c:pt idx="16">
                  <c:v>0.19936530951164891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8-D24E-B415-AD669923456A}"/>
            </c:ext>
          </c:extLst>
        </c:ser>
        <c:ser>
          <c:idx val="7"/>
          <c:order val="8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3.2337940663749676E-2</c:v>
                </c:pt>
                <c:pt idx="7">
                  <c:v>4.4960898034572254E-2</c:v>
                </c:pt>
                <c:pt idx="8">
                  <c:v>3.276478509068028E-2</c:v>
                </c:pt>
                <c:pt idx="9">
                  <c:v>3.2815094417283863E-2</c:v>
                </c:pt>
                <c:pt idx="10">
                  <c:v>5.2431306058466562E-2</c:v>
                </c:pt>
                <c:pt idx="12">
                  <c:v>6.532709988149611E-3</c:v>
                </c:pt>
                <c:pt idx="13">
                  <c:v>4.3588199626395464E-2</c:v>
                </c:pt>
                <c:pt idx="14">
                  <c:v>6.6825700196762542E-3</c:v>
                </c:pt>
                <c:pt idx="15" formatCode="0.00%">
                  <c:v>6.6188273711462221E-3</c:v>
                </c:pt>
                <c:pt idx="16">
                  <c:v>8.1914518538100303E-3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8-D24E-B415-AD669923456A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4.0567115356827659E-2</c:v>
                </c:pt>
                <c:pt idx="7">
                  <c:v>4.6294483993224817E-3</c:v>
                </c:pt>
                <c:pt idx="8">
                  <c:v>6.6653438891326702E-2</c:v>
                </c:pt>
                <c:pt idx="9">
                  <c:v>4.3819555799040642E-2</c:v>
                </c:pt>
                <c:pt idx="10">
                  <c:v>1.9649097801677094E-2</c:v>
                </c:pt>
                <c:pt idx="12" formatCode="0.00%">
                  <c:v>2.9762366623079437E-2</c:v>
                </c:pt>
                <c:pt idx="13" formatCode="0.00%">
                  <c:v>0</c:v>
                </c:pt>
                <c:pt idx="14" formatCode="0.00%">
                  <c:v>6.444233202872067E-2</c:v>
                </c:pt>
                <c:pt idx="15" formatCode="0.00%">
                  <c:v>3.1427460773071049E-2</c:v>
                </c:pt>
                <c:pt idx="16">
                  <c:v>7.7126179462296161E-3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8-D24E-B415-AD669923456A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3.4996848455723761E-2</c:v>
                </c:pt>
                <c:pt idx="8">
                  <c:v>0</c:v>
                </c:pt>
                <c:pt idx="9">
                  <c:v>0</c:v>
                </c:pt>
                <c:pt idx="10">
                  <c:v>2.7522478527518993E-2</c:v>
                </c:pt>
                <c:pt idx="12" formatCode="0.00%">
                  <c:v>0</c:v>
                </c:pt>
                <c:pt idx="13" formatCode="0.00%">
                  <c:v>3.7774282615334047E-2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4.2263516507115274E-2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8-D24E-B415-AD669923456A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6.9060686841228109E-3</c:v>
                </c:pt>
                <c:pt idx="7">
                  <c:v>1.0668687669220535E-3</c:v>
                </c:pt>
                <c:pt idx="8">
                  <c:v>6.9972252905520591E-3</c:v>
                </c:pt>
                <c:pt idx="9">
                  <c:v>7.0079693162335031E-3</c:v>
                </c:pt>
                <c:pt idx="10">
                  <c:v>1.3331607061724154E-3</c:v>
                </c:pt>
                <c:pt idx="12">
                  <c:v>1.1546378136615049E-2</c:v>
                </c:pt>
                <c:pt idx="13">
                  <c:v>1.2940286043598799E-2</c:v>
                </c:pt>
                <c:pt idx="14">
                  <c:v>1.1811251457903011E-2</c:v>
                </c:pt>
                <c:pt idx="15" formatCode="0.00%">
                  <c:v>1.169858814900177E-2</c:v>
                </c:pt>
                <c:pt idx="16">
                  <c:v>1.4478156961435517E-2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88-D24E-B415-AD669923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tickLblSkip val="1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595959"/>
                    </a:solidFill>
                  </a:rPr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 [%</a:t>
            </a:r>
            <a:r>
              <a:rPr lang="en-GB" baseline="0"/>
              <a:t>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0.28178417914402254</c:v>
                </c:pt>
                <c:pt idx="1">
                  <c:v>0.28369426227106664</c:v>
                </c:pt>
                <c:pt idx="2">
                  <c:v>0.28109799689299669</c:v>
                </c:pt>
                <c:pt idx="3">
                  <c:v>0.28116821587292001</c:v>
                </c:pt>
                <c:pt idx="4">
                  <c:v>0.28369615009842092</c:v>
                </c:pt>
                <c:pt idx="6">
                  <c:v>0.24962479450807998</c:v>
                </c:pt>
                <c:pt idx="7">
                  <c:v>0.26251584018659302</c:v>
                </c:pt>
                <c:pt idx="8">
                  <c:v>0.24857751607543599</c:v>
                </c:pt>
                <c:pt idx="9">
                  <c:v>0.24339655704251525</c:v>
                </c:pt>
                <c:pt idx="10">
                  <c:v>0.25634925725430269</c:v>
                </c:pt>
                <c:pt idx="12">
                  <c:v>0.38467506669669788</c:v>
                </c:pt>
                <c:pt idx="13">
                  <c:v>9.5577429132422106E-2</c:v>
                </c:pt>
                <c:pt idx="14">
                  <c:v>0.33379667060163637</c:v>
                </c:pt>
                <c:pt idx="15">
                  <c:v>0.36744392568862827</c:v>
                </c:pt>
                <c:pt idx="16">
                  <c:v>0.19152763927804406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3542-9835-849F666C9E12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0.33904856791206789</c:v>
                </c:pt>
                <c:pt idx="1">
                  <c:v>0.3413468195413274</c:v>
                </c:pt>
                <c:pt idx="2">
                  <c:v>0.33822293919776708</c:v>
                </c:pt>
                <c:pt idx="3">
                  <c:v>0.3383074281305935</c:v>
                </c:pt>
                <c:pt idx="4">
                  <c:v>0.34134909101434935</c:v>
                </c:pt>
                <c:pt idx="6">
                  <c:v>0.33760730404781586</c:v>
                </c:pt>
                <c:pt idx="7">
                  <c:v>0.35504191500645782</c:v>
                </c:pt>
                <c:pt idx="8">
                  <c:v>0.33619090288891207</c:v>
                </c:pt>
                <c:pt idx="9">
                  <c:v>0.3216272648470398</c:v>
                </c:pt>
                <c:pt idx="10">
                  <c:v>0.34670186431934663</c:v>
                </c:pt>
                <c:pt idx="12">
                  <c:v>0.20536092220150648</c:v>
                </c:pt>
                <c:pt idx="13">
                  <c:v>0.25517909528626054</c:v>
                </c:pt>
                <c:pt idx="14">
                  <c:v>0.2066600205239093</c:v>
                </c:pt>
                <c:pt idx="15">
                  <c:v>0.21244568181399692</c:v>
                </c:pt>
                <c:pt idx="16">
                  <c:v>0.27327724140891652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B-3542-9835-849F666C9E12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0.21862255800096986</c:v>
                </c:pt>
                <c:pt idx="1">
                  <c:v>0.22010449804635276</c:v>
                </c:pt>
                <c:pt idx="2">
                  <c:v>0.21809018276461048</c:v>
                </c:pt>
                <c:pt idx="3">
                  <c:v>0.21814466223559315</c:v>
                </c:pt>
                <c:pt idx="4">
                  <c:v>0.22010596271923494</c:v>
                </c:pt>
                <c:pt idx="6">
                  <c:v>0.27622415785730386</c:v>
                </c:pt>
                <c:pt idx="7">
                  <c:v>0.29048883955073818</c:v>
                </c:pt>
                <c:pt idx="8">
                  <c:v>0.27506528418183712</c:v>
                </c:pt>
                <c:pt idx="9">
                  <c:v>0.28039300012306034</c:v>
                </c:pt>
                <c:pt idx="10">
                  <c:v>0.28366516171582906</c:v>
                </c:pt>
                <c:pt idx="12">
                  <c:v>0.21831295720899549</c:v>
                </c:pt>
                <c:pt idx="13">
                  <c:v>0.29518414423325773</c:v>
                </c:pt>
                <c:pt idx="14">
                  <c:v>0.21764836836159782</c:v>
                </c:pt>
                <c:pt idx="15">
                  <c:v>0.22443834386824565</c:v>
                </c:pt>
                <c:pt idx="16">
                  <c:v>0.28729145891706609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B-3542-9835-849F666C9E12}"/>
            </c:ext>
          </c:extLst>
        </c:ser>
        <c:ser>
          <c:idx val="8"/>
          <c:order val="3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2.6478895362123064E-3</c:v>
                </c:pt>
                <c:pt idx="1">
                  <c:v>2.6658383406510775E-3</c:v>
                </c:pt>
                <c:pt idx="2">
                  <c:v>2.6414415702266172E-3</c:v>
                </c:pt>
                <c:pt idx="3">
                  <c:v>2.6421014089114832E-3</c:v>
                </c:pt>
                <c:pt idx="4">
                  <c:v>2.6658560803208939E-3</c:v>
                </c:pt>
                <c:pt idx="6">
                  <c:v>2.6454677053492004E-3</c:v>
                </c:pt>
                <c:pt idx="7">
                  <c:v>1.2349173238373739E-3</c:v>
                </c:pt>
                <c:pt idx="8">
                  <c:v>1.1693491741291849E-3</c:v>
                </c:pt>
                <c:pt idx="9">
                  <c:v>8.1431380151188223E-3</c:v>
                </c:pt>
                <c:pt idx="10">
                  <c:v>1.2059087120654165E-3</c:v>
                </c:pt>
                <c:pt idx="12">
                  <c:v>3.4318653558794529E-2</c:v>
                </c:pt>
                <c:pt idx="13">
                  <c:v>6.2331970888649814E-2</c:v>
                </c:pt>
                <c:pt idx="14">
                  <c:v>3.4535750875983269E-2</c:v>
                </c:pt>
                <c:pt idx="15">
                  <c:v>3.5502614986713241E-2</c:v>
                </c:pt>
                <c:pt idx="16">
                  <c:v>3.8508782592097654E-2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B-3542-9835-849F666C9E12}"/>
            </c:ext>
          </c:extLst>
        </c:ser>
        <c:ser>
          <c:idx val="7"/>
          <c:order val="4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4.7159236829636412E-4</c:v>
                </c:pt>
                <c:pt idx="1">
                  <c:v>4.7478907234221212E-4</c:v>
                </c:pt>
                <c:pt idx="2">
                  <c:v>4.7044397765985923E-4</c:v>
                </c:pt>
                <c:pt idx="3">
                  <c:v>4.7056149573749574E-4</c:v>
                </c:pt>
                <c:pt idx="4">
                  <c:v>4.7479223179912566E-4</c:v>
                </c:pt>
                <c:pt idx="6">
                  <c:v>9.6699242983884341E-4</c:v>
                </c:pt>
                <c:pt idx="7">
                  <c:v>1.0169295509024454E-3</c:v>
                </c:pt>
                <c:pt idx="8">
                  <c:v>9.6293549984398483E-4</c:v>
                </c:pt>
                <c:pt idx="9">
                  <c:v>9.0122611854149279E-4</c:v>
                </c:pt>
                <c:pt idx="10">
                  <c:v>9.9304154320173973E-4</c:v>
                </c:pt>
                <c:pt idx="12">
                  <c:v>4.2064152108118431E-2</c:v>
                </c:pt>
                <c:pt idx="13">
                  <c:v>7.1794692633110682E-2</c:v>
                </c:pt>
                <c:pt idx="14">
                  <c:v>3.8836360217134609E-2</c:v>
                </c:pt>
                <c:pt idx="15">
                  <c:v>4.0924538735754683E-2</c:v>
                </c:pt>
                <c:pt idx="16">
                  <c:v>4.3356501723980818E-2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B-3542-9835-849F666C9E12}"/>
            </c:ext>
          </c:extLst>
        </c:ser>
        <c:ser>
          <c:idx val="3"/>
          <c:order val="5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2.5419098826271528E-2</c:v>
                </c:pt>
                <c:pt idx="1">
                  <c:v>2.5591403005733329E-2</c:v>
                </c:pt>
                <c:pt idx="2">
                  <c:v>2.5357199913051333E-2</c:v>
                </c:pt>
                <c:pt idx="3">
                  <c:v>2.5363534204762006E-2</c:v>
                </c:pt>
                <c:pt idx="4">
                  <c:v>2.559157330227102E-2</c:v>
                </c:pt>
                <c:pt idx="6">
                  <c:v>2.51693219842739E-2</c:v>
                </c:pt>
                <c:pt idx="7">
                  <c:v>2.5023007214949215E-2</c:v>
                </c:pt>
                <c:pt idx="8">
                  <c:v>2.369440630252494E-2</c:v>
                </c:pt>
                <c:pt idx="9">
                  <c:v>4.4117094407534863E-2</c:v>
                </c:pt>
                <c:pt idx="10">
                  <c:v>2.4435208592601121E-2</c:v>
                </c:pt>
                <c:pt idx="12">
                  <c:v>4.7795377834263617E-2</c:v>
                </c:pt>
                <c:pt idx="13">
                  <c:v>6.5349439840179754E-2</c:v>
                </c:pt>
                <c:pt idx="14">
                  <c:v>4.8097727933286719E-2</c:v>
                </c:pt>
                <c:pt idx="15">
                  <c:v>4.9444273636414571E-2</c:v>
                </c:pt>
                <c:pt idx="16">
                  <c:v>6.360211507926615E-2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B-3542-9835-849F666C9E12}"/>
            </c:ext>
          </c:extLst>
        </c:ser>
        <c:ser>
          <c:idx val="4"/>
          <c:order val="6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5.7777213575989507E-2</c:v>
                </c:pt>
                <c:pt idx="1">
                  <c:v>5.1390326094470869E-2</c:v>
                </c:pt>
                <c:pt idx="2">
                  <c:v>6.0074184828263565E-2</c:v>
                </c:pt>
                <c:pt idx="3">
                  <c:v>5.9836855928502318E-2</c:v>
                </c:pt>
                <c:pt idx="4">
                  <c:v>5.1386569489333921E-2</c:v>
                </c:pt>
                <c:pt idx="6">
                  <c:v>4.2229996427855021E-2</c:v>
                </c:pt>
                <c:pt idx="7">
                  <c:v>3.8988029275830436E-3</c:v>
                </c:pt>
                <c:pt idx="8">
                  <c:v>3.2958004588076927E-2</c:v>
                </c:pt>
                <c:pt idx="9">
                  <c:v>3.6209461473493958E-2</c:v>
                </c:pt>
                <c:pt idx="10">
                  <c:v>3.8072187718517169E-3</c:v>
                </c:pt>
                <c:pt idx="12">
                  <c:v>1.0279890301895158E-2</c:v>
                </c:pt>
                <c:pt idx="13">
                  <c:v>8.3680044554071895E-2</c:v>
                </c:pt>
                <c:pt idx="14">
                  <c:v>1.0344920143515041E-2</c:v>
                </c:pt>
                <c:pt idx="15">
                  <c:v>1.0634536896052128E-2</c:v>
                </c:pt>
                <c:pt idx="16">
                  <c:v>1.3679623336184915E-2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B-3542-9835-849F666C9E12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7.3709686588483161E-2</c:v>
                </c:pt>
                <c:pt idx="1">
                  <c:v>7.4209330071236701E-2</c:v>
                </c:pt>
                <c:pt idx="2">
                  <c:v>7.352766116354735E-2</c:v>
                </c:pt>
                <c:pt idx="3">
                  <c:v>7.3548561645979629E-2</c:v>
                </c:pt>
                <c:pt idx="4">
                  <c:v>7.4207268028950002E-2</c:v>
                </c:pt>
                <c:pt idx="6">
                  <c:v>6.5199527276688221E-2</c:v>
                </c:pt>
                <c:pt idx="7">
                  <c:v>6.0430142829019977E-2</c:v>
                </c:pt>
                <c:pt idx="8">
                  <c:v>8.1050558239256998E-2</c:v>
                </c:pt>
                <c:pt idx="9">
                  <c:v>6.2800447276869675E-2</c:v>
                </c:pt>
                <c:pt idx="10">
                  <c:v>8.2500946026287519E-2</c:v>
                </c:pt>
                <c:pt idx="12" formatCode="0.00%">
                  <c:v>5.1526106885565998E-2</c:v>
                </c:pt>
                <c:pt idx="13" formatCode="0.00%">
                  <c:v>6.3155007639369182E-2</c:v>
                </c:pt>
                <c:pt idx="14" formatCode="0.00%">
                  <c:v>0.10437745990925765</c:v>
                </c:pt>
                <c:pt idx="15" formatCode="0.00%">
                  <c:v>5.330370934828544E-2</c:v>
                </c:pt>
                <c:pt idx="16">
                  <c:v>8.1215633952315514E-2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3542-9835-849F666C9E12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5.1921404768686308E-4</c:v>
                </c:pt>
                <c:pt idx="1">
                  <c:v>5.2273355681907755E-4</c:v>
                </c:pt>
                <c:pt idx="2">
                  <c:v>5.1794969187707893E-4</c:v>
                </c:pt>
                <c:pt idx="3">
                  <c:v>5.1807907700047789E-4</c:v>
                </c:pt>
                <c:pt idx="4">
                  <c:v>5.2273703531983983E-4</c:v>
                </c:pt>
                <c:pt idx="6">
                  <c:v>3.3243776279520183E-4</c:v>
                </c:pt>
                <c:pt idx="7">
                  <c:v>3.4960540991895822E-4</c:v>
                </c:pt>
                <c:pt idx="8">
                  <c:v>3.3104304998288713E-4</c:v>
                </c:pt>
                <c:pt idx="9">
                  <c:v>2.4118106958259432E-3</c:v>
                </c:pt>
                <c:pt idx="10">
                  <c:v>3.4139306451416468E-4</c:v>
                </c:pt>
                <c:pt idx="12">
                  <c:v>5.6668732041626315E-3</c:v>
                </c:pt>
                <c:pt idx="13">
                  <c:v>7.7481757926782906E-3</c:v>
                </c:pt>
                <c:pt idx="14">
                  <c:v>5.7027214336791195E-3</c:v>
                </c:pt>
                <c:pt idx="15">
                  <c:v>5.8623750259092292E-3</c:v>
                </c:pt>
                <c:pt idx="16">
                  <c:v>7.5410037121283755E-3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B-3542-9835-849F666C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Land</a:t>
            </a:r>
            <a:r>
              <a:rPr lang="en-GB" baseline="0"/>
              <a:t> Cover [% of total]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Comparison_charts4!$C$46</c:f>
              <c:strCache>
                <c:ptCount val="1"/>
                <c:pt idx="0">
                  <c:v>Other Land</c:v>
                </c:pt>
              </c:strCache>
            </c:strRef>
          </c:tx>
          <c:spPr>
            <a:solidFill>
              <a:srgbClr val="767171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Comparison_charts4!$D$46:$T$46</c:f>
              <c:numCache>
                <c:formatCode>0%</c:formatCode>
                <c:ptCount val="17"/>
                <c:pt idx="0">
                  <c:v>0.30122180146643196</c:v>
                </c:pt>
                <c:pt idx="1">
                  <c:v>0.30122180146643196</c:v>
                </c:pt>
                <c:pt idx="2">
                  <c:v>0.30125962520574417</c:v>
                </c:pt>
                <c:pt idx="3">
                  <c:v>0.30122180146643196</c:v>
                </c:pt>
                <c:pt idx="4">
                  <c:v>0.30125962520574445</c:v>
                </c:pt>
                <c:pt idx="6">
                  <c:v>0.29979245137981425</c:v>
                </c:pt>
                <c:pt idx="7">
                  <c:v>0.29979245137981425</c:v>
                </c:pt>
                <c:pt idx="8">
                  <c:v>0.30070741581081717</c:v>
                </c:pt>
                <c:pt idx="9">
                  <c:v>0.29979245137981425</c:v>
                </c:pt>
                <c:pt idx="10">
                  <c:v>0.29979245137981442</c:v>
                </c:pt>
                <c:pt idx="12" formatCode="0.00%">
                  <c:v>0.29979245137981414</c:v>
                </c:pt>
                <c:pt idx="13" formatCode="0.00%">
                  <c:v>0.29979245137981458</c:v>
                </c:pt>
                <c:pt idx="14">
                  <c:v>0.29979245137981442</c:v>
                </c:pt>
                <c:pt idx="15">
                  <c:v>0.29979245137981414</c:v>
                </c:pt>
                <c:pt idx="16">
                  <c:v>0.29979245137981442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6-BE4B-9811-0621583AC076}"/>
            </c:ext>
          </c:extLst>
        </c:ser>
        <c:ser>
          <c:idx val="2"/>
          <c:order val="1"/>
          <c:tx>
            <c:strRef>
              <c:f>Comparison_charts4!$C$45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Comparison_charts4!$D$45:$T$45</c:f>
              <c:numCache>
                <c:formatCode>0%</c:formatCode>
                <c:ptCount val="17"/>
                <c:pt idx="0">
                  <c:v>0.30894543740146946</c:v>
                </c:pt>
                <c:pt idx="1">
                  <c:v>0.30894543740146946</c:v>
                </c:pt>
                <c:pt idx="2">
                  <c:v>0.30898423098025046</c:v>
                </c:pt>
                <c:pt idx="3">
                  <c:v>0.30894543740146946</c:v>
                </c:pt>
                <c:pt idx="4">
                  <c:v>0.30898423098025074</c:v>
                </c:pt>
                <c:pt idx="6">
                  <c:v>0.26131542263510976</c:v>
                </c:pt>
                <c:pt idx="7">
                  <c:v>0.26369597415914314</c:v>
                </c:pt>
                <c:pt idx="8">
                  <c:v>0.3234091716783854</c:v>
                </c:pt>
                <c:pt idx="9">
                  <c:v>0.24739810929633582</c:v>
                </c:pt>
                <c:pt idx="10">
                  <c:v>0.31864956524450039</c:v>
                </c:pt>
                <c:pt idx="12" formatCode="0.00%">
                  <c:v>0.23012855596769097</c:v>
                </c:pt>
                <c:pt idx="13" formatCode="0.00%">
                  <c:v>0.23859918572399619</c:v>
                </c:pt>
                <c:pt idx="14">
                  <c:v>0.46180122313311089</c:v>
                </c:pt>
                <c:pt idx="15">
                  <c:v>0.23012855596769097</c:v>
                </c:pt>
                <c:pt idx="16">
                  <c:v>0.46175331146633403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6-BE4B-9811-0621583AC076}"/>
            </c:ext>
          </c:extLst>
        </c:ser>
        <c:ser>
          <c:idx val="4"/>
          <c:order val="2"/>
          <c:tx>
            <c:strRef>
              <c:f>Comparison_charts4!$C$47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Comparison_charts4!$D$47:$T$47</c:f>
              <c:numCache>
                <c:formatCode>0%</c:formatCode>
                <c:ptCount val="17"/>
                <c:pt idx="0">
                  <c:v>0.24715634992117558</c:v>
                </c:pt>
                <c:pt idx="1">
                  <c:v>0.24715634992117558</c:v>
                </c:pt>
                <c:pt idx="2">
                  <c:v>0.24718738478420099</c:v>
                </c:pt>
                <c:pt idx="3">
                  <c:v>0.24715634992117558</c:v>
                </c:pt>
                <c:pt idx="4">
                  <c:v>0.24718738478420058</c:v>
                </c:pt>
                <c:pt idx="6">
                  <c:v>0.27042013821057831</c:v>
                </c:pt>
                <c:pt idx="7">
                  <c:v>0.2693798702306513</c:v>
                </c:pt>
                <c:pt idx="8">
                  <c:v>0.23209150703234149</c:v>
                </c:pt>
                <c:pt idx="9">
                  <c:v>0.27908903804330409</c:v>
                </c:pt>
                <c:pt idx="10">
                  <c:v>0.23731827761853827</c:v>
                </c:pt>
                <c:pt idx="12" formatCode="0.00%">
                  <c:v>0.29984486107137381</c:v>
                </c:pt>
                <c:pt idx="13" formatCode="0.00%">
                  <c:v>0.29677359370206535</c:v>
                </c:pt>
                <c:pt idx="14">
                  <c:v>0.15719605030009787</c:v>
                </c:pt>
                <c:pt idx="15">
                  <c:v>0.29984486107137381</c:v>
                </c:pt>
                <c:pt idx="16">
                  <c:v>0.15719605030009787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6-BE4B-9811-0621583AC076}"/>
            </c:ext>
          </c:extLst>
        </c:ser>
        <c:ser>
          <c:idx val="1"/>
          <c:order val="3"/>
          <c:tx>
            <c:strRef>
              <c:f>Comparison_charts4!$C$44</c:f>
              <c:strCache>
                <c:ptCount val="1"/>
                <c:pt idx="0">
                  <c:v>Cropland|Irrigated</c:v>
                </c:pt>
              </c:strCache>
            </c:strRef>
          </c:tx>
          <c:spPr>
            <a:solidFill>
              <a:srgbClr val="7255E8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Comparison_charts4!$D$44:$T$44</c:f>
              <c:numCache>
                <c:formatCode>0%</c:formatCode>
                <c:ptCount val="17"/>
                <c:pt idx="0">
                  <c:v>2.8407532969065119E-2</c:v>
                </c:pt>
                <c:pt idx="1">
                  <c:v>2.8407532969065119E-2</c:v>
                </c:pt>
                <c:pt idx="2">
                  <c:v>2.8411100038634101E-2</c:v>
                </c:pt>
                <c:pt idx="3">
                  <c:v>2.8407532969065119E-2</c:v>
                </c:pt>
                <c:pt idx="4">
                  <c:v>2.8411100038634056E-2</c:v>
                </c:pt>
                <c:pt idx="6">
                  <c:v>3.6083969459604917E-2</c:v>
                </c:pt>
                <c:pt idx="7">
                  <c:v>3.6083969459604917E-2</c:v>
                </c:pt>
                <c:pt idx="8">
                  <c:v>3.6194097477948869E-2</c:v>
                </c:pt>
                <c:pt idx="9">
                  <c:v>4.6053304919671037E-2</c:v>
                </c:pt>
                <c:pt idx="10">
                  <c:v>3.6083969459604938E-2</c:v>
                </c:pt>
                <c:pt idx="12" formatCode="0.00%">
                  <c:v>0.12219312829579529</c:v>
                </c:pt>
                <c:pt idx="13" formatCode="0.00%">
                  <c:v>0.12219312829579471</c:v>
                </c:pt>
                <c:pt idx="14">
                  <c:v>8.1210275186976821E-2</c:v>
                </c:pt>
                <c:pt idx="15">
                  <c:v>0.12219312829579529</c:v>
                </c:pt>
                <c:pt idx="16">
                  <c:v>8.1258186853753689E-2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6-BE4B-9811-0621583AC076}"/>
            </c:ext>
          </c:extLst>
        </c:ser>
        <c:ser>
          <c:idx val="0"/>
          <c:order val="4"/>
          <c:tx>
            <c:strRef>
              <c:f>Comparison_charts4!$C$43</c:f>
              <c:strCache>
                <c:ptCount val="1"/>
                <c:pt idx="0">
                  <c:v>Cropland|Rainfed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Comparison_charts4!$D$41:$T$42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Comparison_charts4!$D$43:$T$43</c:f>
              <c:numCache>
                <c:formatCode>0%</c:formatCode>
                <c:ptCount val="17"/>
                <c:pt idx="0">
                  <c:v>0.11426887824185784</c:v>
                </c:pt>
                <c:pt idx="1">
                  <c:v>0.11426887824185784</c:v>
                </c:pt>
                <c:pt idx="2">
                  <c:v>0.11415765899117032</c:v>
                </c:pt>
                <c:pt idx="3">
                  <c:v>0.11426887824185784</c:v>
                </c:pt>
                <c:pt idx="4">
                  <c:v>0.11415765899117013</c:v>
                </c:pt>
                <c:pt idx="6">
                  <c:v>0.13238801831489289</c:v>
                </c:pt>
                <c:pt idx="7">
                  <c:v>0.13104773477078649</c:v>
                </c:pt>
                <c:pt idx="8">
                  <c:v>0.10759780800050713</c:v>
                </c:pt>
                <c:pt idx="9">
                  <c:v>0.12766709636087489</c:v>
                </c:pt>
                <c:pt idx="10">
                  <c:v>0.10815573629754185</c:v>
                </c:pt>
                <c:pt idx="12" formatCode="0.00%">
                  <c:v>4.8041003285325727E-2</c:v>
                </c:pt>
                <c:pt idx="13" formatCode="0.00%">
                  <c:v>4.2641640898329246E-2</c:v>
                </c:pt>
                <c:pt idx="14">
                  <c:v>0</c:v>
                </c:pt>
                <c:pt idx="15">
                  <c:v>4.8041003285325727E-2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BE4B-9811-0621583A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45043023"/>
        <c:axId val="725247727"/>
      </c:barChart>
      <c:catAx>
        <c:axId val="104504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5247727"/>
        <c:crosses val="autoZero"/>
        <c:auto val="1"/>
        <c:lblAlgn val="ctr"/>
        <c:lblOffset val="100"/>
        <c:noMultiLvlLbl val="0"/>
      </c:catAx>
      <c:valAx>
        <c:axId val="7252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450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Comparison_charts4!$C$5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Comparison_charts4!$D$5:$T$5</c:f>
              <c:numCache>
                <c:formatCode>0%</c:formatCode>
                <c:ptCount val="17"/>
                <c:pt idx="0">
                  <c:v>0.30732298179420259</c:v>
                </c:pt>
                <c:pt idx="1">
                  <c:v>0.30732298179420259</c:v>
                </c:pt>
                <c:pt idx="2">
                  <c:v>0.30732298179420259</c:v>
                </c:pt>
                <c:pt idx="3">
                  <c:v>0.30732298179420259</c:v>
                </c:pt>
                <c:pt idx="4">
                  <c:v>0.30732298179420259</c:v>
                </c:pt>
                <c:pt idx="6">
                  <c:v>0.12455105923154723</c:v>
                </c:pt>
                <c:pt idx="7">
                  <c:v>0.15103813543139358</c:v>
                </c:pt>
                <c:pt idx="8">
                  <c:v>0.11006746449106493</c:v>
                </c:pt>
                <c:pt idx="9">
                  <c:v>0.12285140272615552</c:v>
                </c:pt>
                <c:pt idx="10">
                  <c:v>0.18864223992339677</c:v>
                </c:pt>
                <c:pt idx="12">
                  <c:v>0.16483566775410985</c:v>
                </c:pt>
                <c:pt idx="13">
                  <c:v>2.3257163989214233E-4</c:v>
                </c:pt>
                <c:pt idx="14">
                  <c:v>0.13454801268073116</c:v>
                </c:pt>
                <c:pt idx="15" formatCode="0.00%">
                  <c:v>0.15220296257984398</c:v>
                </c:pt>
                <c:pt idx="16">
                  <c:v>2.6021130412357148E-4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E-E148-B367-CB5C36DF34ED}"/>
            </c:ext>
          </c:extLst>
        </c:ser>
        <c:ser>
          <c:idx val="3"/>
          <c:order val="1"/>
          <c:tx>
            <c:strRef>
              <c:f>Comparison_charts4!$C$6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Comparison_charts4!$D$6:$T$6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3.7774282615334047E-2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4.2263516507115274E-2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E-E148-B367-CB5C36DF34ED}"/>
            </c:ext>
          </c:extLst>
        </c:ser>
        <c:ser>
          <c:idx val="8"/>
          <c:order val="2"/>
          <c:tx>
            <c:strRef>
              <c:f>Comparison_charts4!$C$11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Comparison_charts4!$D$11:$T$11</c:f>
              <c:numCache>
                <c:formatCode>0%</c:formatCode>
                <c:ptCount val="17"/>
                <c:pt idx="0">
                  <c:v>8.9778436862704175E-2</c:v>
                </c:pt>
                <c:pt idx="1">
                  <c:v>8.9778436862704175E-2</c:v>
                </c:pt>
                <c:pt idx="2">
                  <c:v>8.9778436862704175E-2</c:v>
                </c:pt>
                <c:pt idx="3">
                  <c:v>8.9778436862704175E-2</c:v>
                </c:pt>
                <c:pt idx="4">
                  <c:v>8.9778436862704175E-2</c:v>
                </c:pt>
                <c:pt idx="6">
                  <c:v>0.10000172361857193</c:v>
                </c:pt>
                <c:pt idx="7">
                  <c:v>0.1168907746871434</c:v>
                </c:pt>
                <c:pt idx="8">
                  <c:v>0.10210399884700599</c:v>
                </c:pt>
                <c:pt idx="9">
                  <c:v>0.10650596574404474</c:v>
                </c:pt>
                <c:pt idx="10">
                  <c:v>8.3763809894064359E-2</c:v>
                </c:pt>
                <c:pt idx="12">
                  <c:v>1.7963230693377817E-2</c:v>
                </c:pt>
                <c:pt idx="13">
                  <c:v>1.0044633984608213E-2</c:v>
                </c:pt>
                <c:pt idx="14">
                  <c:v>1.8005686763813967E-2</c:v>
                </c:pt>
                <c:pt idx="15" formatCode="0.00%">
                  <c:v>2.0011427208097236E-2</c:v>
                </c:pt>
                <c:pt idx="16">
                  <c:v>3.3588205802199143E-2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E-E148-B367-CB5C36DF34ED}"/>
            </c:ext>
          </c:extLst>
        </c:ser>
        <c:ser>
          <c:idx val="4"/>
          <c:order val="3"/>
          <c:tx>
            <c:strRef>
              <c:f>Comparison_charts4!$C$7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Comparison_charts4!$D$7:$T$7</c:f>
              <c:numCache>
                <c:formatCode>0%</c:formatCode>
                <c:ptCount val="17"/>
                <c:pt idx="0">
                  <c:v>0.27290741908507232</c:v>
                </c:pt>
                <c:pt idx="1">
                  <c:v>0.27290741908507232</c:v>
                </c:pt>
                <c:pt idx="2">
                  <c:v>0.27290741908507232</c:v>
                </c:pt>
                <c:pt idx="3">
                  <c:v>0.27290741908507232</c:v>
                </c:pt>
                <c:pt idx="4">
                  <c:v>0.27290741908507232</c:v>
                </c:pt>
                <c:pt idx="6">
                  <c:v>0.39790260525541782</c:v>
                </c:pt>
                <c:pt idx="7">
                  <c:v>0.48293843892209848</c:v>
                </c:pt>
                <c:pt idx="8">
                  <c:v>0.40262086306481598</c:v>
                </c:pt>
                <c:pt idx="9">
                  <c:v>0.40775483202572932</c:v>
                </c:pt>
                <c:pt idx="10">
                  <c:v>0.44361494213123132</c:v>
                </c:pt>
                <c:pt idx="12">
                  <c:v>0.2803390660148315</c:v>
                </c:pt>
                <c:pt idx="13">
                  <c:v>0.13002514170741222</c:v>
                </c:pt>
                <c:pt idx="14">
                  <c:v>0.28599589381066198</c:v>
                </c:pt>
                <c:pt idx="15" formatCode="0.00%">
                  <c:v>0.29709123583421437</c:v>
                </c:pt>
                <c:pt idx="16">
                  <c:v>0.26925711130557572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E-E148-B367-CB5C36DF34ED}"/>
            </c:ext>
          </c:extLst>
        </c:ser>
        <c:ser>
          <c:idx val="5"/>
          <c:order val="4"/>
          <c:tx>
            <c:strRef>
              <c:f>Comparison_charts4!$C$8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Comparison_charts4!$D$8:$T$8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3.7774282615334047E-2</c:v>
                </c:pt>
                <c:pt idx="14">
                  <c:v>0</c:v>
                </c:pt>
                <c:pt idx="15" formatCode="0.00%">
                  <c:v>0</c:v>
                </c:pt>
                <c:pt idx="16">
                  <c:v>4.2263516507115274E-2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E-E148-B367-CB5C36DF34ED}"/>
            </c:ext>
          </c:extLst>
        </c:ser>
        <c:ser>
          <c:idx val="11"/>
          <c:order val="5"/>
          <c:tx>
            <c:strRef>
              <c:f>Comparison_charts4!$C$14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Comparison_charts4!$D$14:$T$14</c:f>
              <c:numCache>
                <c:formatCode>0%</c:formatCode>
                <c:ptCount val="17"/>
                <c:pt idx="0">
                  <c:v>3.095003713413275E-2</c:v>
                </c:pt>
                <c:pt idx="1">
                  <c:v>3.095003713413275E-2</c:v>
                </c:pt>
                <c:pt idx="2">
                  <c:v>3.095003713413275E-2</c:v>
                </c:pt>
                <c:pt idx="3">
                  <c:v>3.095003713413275E-2</c:v>
                </c:pt>
                <c:pt idx="4">
                  <c:v>3.095003713413275E-2</c:v>
                </c:pt>
                <c:pt idx="6">
                  <c:v>7.0129483185199501E-2</c:v>
                </c:pt>
                <c:pt idx="7">
                  <c:v>6.0582904978788042E-3</c:v>
                </c:pt>
                <c:pt idx="8">
                  <c:v>5.9948450009134499E-2</c:v>
                </c:pt>
                <c:pt idx="9">
                  <c:v>6.004049902281005E-2</c:v>
                </c:pt>
                <c:pt idx="10">
                  <c:v>1.2131762426168978E-2</c:v>
                </c:pt>
                <c:pt idx="12">
                  <c:v>0.16601550160481857</c:v>
                </c:pt>
                <c:pt idx="13">
                  <c:v>0.22140820117731952</c:v>
                </c:pt>
                <c:pt idx="14">
                  <c:v>0.16982388868300519</c:v>
                </c:pt>
                <c:pt idx="15" formatCode="0.00%">
                  <c:v>0.16820399926674007</c:v>
                </c:pt>
                <c:pt idx="16">
                  <c:v>0.16445354420609717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E-E148-B367-CB5C36DF34ED}"/>
            </c:ext>
          </c:extLst>
        </c:ser>
        <c:ser>
          <c:idx val="10"/>
          <c:order val="6"/>
          <c:tx>
            <c:strRef>
              <c:f>Comparison_charts4!$C$13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Comparison_charts4!$D$13:$T$13</c:f>
              <c:numCache>
                <c:formatCode>0%</c:formatCode>
                <c:ptCount val="17"/>
                <c:pt idx="0">
                  <c:v>7.8930371083278245E-3</c:v>
                </c:pt>
                <c:pt idx="1">
                  <c:v>7.8930371083278245E-3</c:v>
                </c:pt>
                <c:pt idx="2">
                  <c:v>7.8930371083278245E-3</c:v>
                </c:pt>
                <c:pt idx="3">
                  <c:v>7.8930371083278245E-3</c:v>
                </c:pt>
                <c:pt idx="4">
                  <c:v>7.8930371083278245E-3</c:v>
                </c:pt>
                <c:pt idx="6">
                  <c:v>1.4903539524571031E-2</c:v>
                </c:pt>
                <c:pt idx="7">
                  <c:v>1.3583525550275432E-2</c:v>
                </c:pt>
                <c:pt idx="8">
                  <c:v>9.8988524447690841E-3</c:v>
                </c:pt>
                <c:pt idx="9">
                  <c:v>9.9140518303065233E-3</c:v>
                </c:pt>
                <c:pt idx="10">
                  <c:v>1.5121851438584253E-2</c:v>
                </c:pt>
                <c:pt idx="12">
                  <c:v>0.16401058443845937</c:v>
                </c:pt>
                <c:pt idx="13">
                  <c:v>0.29024940658539355</c:v>
                </c:pt>
                <c:pt idx="14">
                  <c:v>0.14604854426738445</c:v>
                </c:pt>
                <c:pt idx="15" formatCode="0.00%">
                  <c:v>0.15165506076092719</c:v>
                </c:pt>
                <c:pt idx="16">
                  <c:v>0.17590284158753433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E-E148-B367-CB5C36DF34ED}"/>
            </c:ext>
          </c:extLst>
        </c:ser>
        <c:ser>
          <c:idx val="6"/>
          <c:order val="7"/>
          <c:tx>
            <c:strRef>
              <c:f>Comparison_charts4!$C$9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Comparison_charts4!$D$9:$T$9</c:f>
              <c:numCache>
                <c:formatCode>0%</c:formatCode>
                <c:ptCount val="17"/>
                <c:pt idx="0">
                  <c:v>0.19571232652595122</c:v>
                </c:pt>
                <c:pt idx="1">
                  <c:v>0.19571232652595122</c:v>
                </c:pt>
                <c:pt idx="2">
                  <c:v>0.19571232652595122</c:v>
                </c:pt>
                <c:pt idx="3">
                  <c:v>0.19571232652595122</c:v>
                </c:pt>
                <c:pt idx="4">
                  <c:v>0.19571232652595122</c:v>
                </c:pt>
                <c:pt idx="6">
                  <c:v>0.2127004644799923</c:v>
                </c:pt>
                <c:pt idx="7">
                  <c:v>0.14383677125466973</c:v>
                </c:pt>
                <c:pt idx="8">
                  <c:v>0.20894492187065039</c:v>
                </c:pt>
                <c:pt idx="9">
                  <c:v>0.20929062911839577</c:v>
                </c:pt>
                <c:pt idx="10">
                  <c:v>0.15578935109271941</c:v>
                </c:pt>
                <c:pt idx="12">
                  <c:v>0.15899449474655869</c:v>
                </c:pt>
                <c:pt idx="13">
                  <c:v>0.17818871138937786</c:v>
                </c:pt>
                <c:pt idx="14">
                  <c:v>0.16264182028810337</c:v>
                </c:pt>
                <c:pt idx="15" formatCode="0.00%">
                  <c:v>0.16109043805695816</c:v>
                </c:pt>
                <c:pt idx="16">
                  <c:v>0.19936530951164891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E-E148-B367-CB5C36DF34ED}"/>
            </c:ext>
          </c:extLst>
        </c:ser>
        <c:ser>
          <c:idx val="7"/>
          <c:order val="8"/>
          <c:tx>
            <c:strRef>
              <c:f>Comparison_charts4!$C$10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Comparison_charts4!$D$10:$T$10</c:f>
              <c:numCache>
                <c:formatCode>0%</c:formatCode>
                <c:ptCount val="17"/>
                <c:pt idx="0">
                  <c:v>7.6461366864663372E-2</c:v>
                </c:pt>
                <c:pt idx="1">
                  <c:v>7.6461366864663372E-2</c:v>
                </c:pt>
                <c:pt idx="2">
                  <c:v>7.6461366864663372E-2</c:v>
                </c:pt>
                <c:pt idx="3">
                  <c:v>7.6461366864663372E-2</c:v>
                </c:pt>
                <c:pt idx="4">
                  <c:v>7.6461366864663372E-2</c:v>
                </c:pt>
                <c:pt idx="6">
                  <c:v>3.2337940663749676E-2</c:v>
                </c:pt>
                <c:pt idx="7">
                  <c:v>4.4960898034572254E-2</c:v>
                </c:pt>
                <c:pt idx="8">
                  <c:v>3.276478509068028E-2</c:v>
                </c:pt>
                <c:pt idx="9">
                  <c:v>3.2815094417283863E-2</c:v>
                </c:pt>
                <c:pt idx="10">
                  <c:v>5.2431306058466562E-2</c:v>
                </c:pt>
                <c:pt idx="12">
                  <c:v>6.532709988149611E-3</c:v>
                </c:pt>
                <c:pt idx="13">
                  <c:v>4.3588199626395464E-2</c:v>
                </c:pt>
                <c:pt idx="14">
                  <c:v>6.6825700196762542E-3</c:v>
                </c:pt>
                <c:pt idx="15" formatCode="0.00%">
                  <c:v>6.6188273711462221E-3</c:v>
                </c:pt>
                <c:pt idx="16">
                  <c:v>8.1914518538100303E-3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E-E148-B367-CB5C36DF34ED}"/>
            </c:ext>
          </c:extLst>
        </c:ser>
        <c:ser>
          <c:idx val="0"/>
          <c:order val="9"/>
          <c:tx>
            <c:strRef>
              <c:f>Comparison_charts4!$C$3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Comparison_charts4!$D$3:$T$3</c:f>
              <c:numCache>
                <c:formatCode>0%</c:formatCode>
                <c:ptCount val="17"/>
                <c:pt idx="0">
                  <c:v>1.6777564099721459E-2</c:v>
                </c:pt>
                <c:pt idx="1">
                  <c:v>1.6777564099721459E-2</c:v>
                </c:pt>
                <c:pt idx="2">
                  <c:v>1.6777564099721459E-2</c:v>
                </c:pt>
                <c:pt idx="3">
                  <c:v>1.6777564099721459E-2</c:v>
                </c:pt>
                <c:pt idx="4">
                  <c:v>1.6777564099721459E-2</c:v>
                </c:pt>
                <c:pt idx="6">
                  <c:v>4.0567115356827659E-2</c:v>
                </c:pt>
                <c:pt idx="7">
                  <c:v>4.6294483993224817E-3</c:v>
                </c:pt>
                <c:pt idx="8">
                  <c:v>6.6653438891326702E-2</c:v>
                </c:pt>
                <c:pt idx="9">
                  <c:v>4.3819555799040642E-2</c:v>
                </c:pt>
                <c:pt idx="10">
                  <c:v>1.9649097801677094E-2</c:v>
                </c:pt>
                <c:pt idx="12" formatCode="0.00%">
                  <c:v>2.9762366623079437E-2</c:v>
                </c:pt>
                <c:pt idx="13" formatCode="0.00%">
                  <c:v>0</c:v>
                </c:pt>
                <c:pt idx="14" formatCode="0.00%">
                  <c:v>6.444233202872067E-2</c:v>
                </c:pt>
                <c:pt idx="15" formatCode="0.00%">
                  <c:v>3.1427460773071049E-2</c:v>
                </c:pt>
                <c:pt idx="16">
                  <c:v>7.7126179462296161E-3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E-E148-B367-CB5C36DF34ED}"/>
            </c:ext>
          </c:extLst>
        </c:ser>
        <c:ser>
          <c:idx val="1"/>
          <c:order val="10"/>
          <c:tx>
            <c:strRef>
              <c:f>Comparison_charts4!$C$4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Comparison_charts4!$D$4:$T$4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3.4996848455723761E-2</c:v>
                </c:pt>
                <c:pt idx="8">
                  <c:v>0</c:v>
                </c:pt>
                <c:pt idx="9">
                  <c:v>0</c:v>
                </c:pt>
                <c:pt idx="10">
                  <c:v>2.7522478527518993E-2</c:v>
                </c:pt>
                <c:pt idx="12" formatCode="0.00%">
                  <c:v>0</c:v>
                </c:pt>
                <c:pt idx="13" formatCode="0.00%">
                  <c:v>3.7774282615334047E-2</c:v>
                </c:pt>
                <c:pt idx="14" formatCode="0.00%">
                  <c:v>0</c:v>
                </c:pt>
                <c:pt idx="15" formatCode="0.00%">
                  <c:v>0</c:v>
                </c:pt>
                <c:pt idx="16">
                  <c:v>4.2263516507115274E-2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0E-E148-B367-CB5C36DF34ED}"/>
            </c:ext>
          </c:extLst>
        </c:ser>
        <c:ser>
          <c:idx val="9"/>
          <c:order val="11"/>
          <c:tx>
            <c:strRef>
              <c:f>Comparison_charts4!$C$12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Comparison_charts4!$D$1:$T$2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Comparison_charts4!$D$12:$T$12</c:f>
              <c:numCache>
                <c:formatCode>0%</c:formatCode>
                <c:ptCount val="17"/>
                <c:pt idx="0">
                  <c:v>2.1968305252242463E-3</c:v>
                </c:pt>
                <c:pt idx="1">
                  <c:v>2.1968305252242463E-3</c:v>
                </c:pt>
                <c:pt idx="2">
                  <c:v>2.1968305252242463E-3</c:v>
                </c:pt>
                <c:pt idx="3">
                  <c:v>2.1968305252242463E-3</c:v>
                </c:pt>
                <c:pt idx="4">
                  <c:v>2.1968305252242463E-3</c:v>
                </c:pt>
                <c:pt idx="6">
                  <c:v>6.9060686841228109E-3</c:v>
                </c:pt>
                <c:pt idx="7">
                  <c:v>1.0668687669220535E-3</c:v>
                </c:pt>
                <c:pt idx="8">
                  <c:v>6.9972252905520591E-3</c:v>
                </c:pt>
                <c:pt idx="9">
                  <c:v>7.0079693162335031E-3</c:v>
                </c:pt>
                <c:pt idx="10">
                  <c:v>1.3331607061724154E-3</c:v>
                </c:pt>
                <c:pt idx="12">
                  <c:v>1.1546378136615049E-2</c:v>
                </c:pt>
                <c:pt idx="13">
                  <c:v>1.2940286043598799E-2</c:v>
                </c:pt>
                <c:pt idx="14">
                  <c:v>1.1811251457903011E-2</c:v>
                </c:pt>
                <c:pt idx="15" formatCode="0.00%">
                  <c:v>1.169858814900177E-2</c:v>
                </c:pt>
                <c:pt idx="16">
                  <c:v>1.4478156961435517E-2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0E-E148-B367-CB5C36DF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424543"/>
        <c:axId val="1038590367"/>
      </c:barChart>
      <c:catAx>
        <c:axId val="72742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8590367"/>
        <c:crosses val="autoZero"/>
        <c:auto val="1"/>
        <c:lblAlgn val="ctr"/>
        <c:lblOffset val="100"/>
        <c:noMultiLvlLbl val="0"/>
      </c:catAx>
      <c:valAx>
        <c:axId val="10385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Electrical</a:t>
            </a:r>
            <a:r>
              <a:rPr lang="en-GB" baseline="0"/>
              <a:t>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Comparison_charts3!$C$49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Comparison_charts3!$D$49:$T$49</c:f>
              <c:numCache>
                <c:formatCode>General</c:formatCode>
                <c:ptCount val="17"/>
                <c:pt idx="0">
                  <c:v>1580.8000000000002</c:v>
                </c:pt>
                <c:pt idx="1">
                  <c:v>1580.8000000000002</c:v>
                </c:pt>
                <c:pt idx="2">
                  <c:v>1580.8000000000002</c:v>
                </c:pt>
                <c:pt idx="3">
                  <c:v>1580.8000000000002</c:v>
                </c:pt>
                <c:pt idx="4">
                  <c:v>1580.8000000000002</c:v>
                </c:pt>
                <c:pt idx="6">
                  <c:v>908.96480651890795</c:v>
                </c:pt>
                <c:pt idx="7">
                  <c:v>792.8</c:v>
                </c:pt>
                <c:pt idx="8">
                  <c:v>792.8</c:v>
                </c:pt>
                <c:pt idx="9">
                  <c:v>883.52423048650405</c:v>
                </c:pt>
                <c:pt idx="10">
                  <c:v>990.5</c:v>
                </c:pt>
                <c:pt idx="12">
                  <c:v>1985.78646163396</c:v>
                </c:pt>
                <c:pt idx="13">
                  <c:v>2.5</c:v>
                </c:pt>
                <c:pt idx="14">
                  <c:v>1584.5593187643901</c:v>
                </c:pt>
                <c:pt idx="15">
                  <c:v>1809.7424941541201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C-8842-9711-B2A657528095}"/>
            </c:ext>
          </c:extLst>
        </c:ser>
        <c:ser>
          <c:idx val="3"/>
          <c:order val="1"/>
          <c:tx>
            <c:strRef>
              <c:f>Comparison_charts3!$C$50</c:f>
              <c:strCache>
                <c:ptCount val="1"/>
                <c:pt idx="0">
                  <c:v>Coal+CCS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Comparison_charts3!$D$50:$T$50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C-8842-9711-B2A657528095}"/>
            </c:ext>
          </c:extLst>
        </c:ser>
        <c:ser>
          <c:idx val="8"/>
          <c:order val="2"/>
          <c:tx>
            <c:strRef>
              <c:f>Comparison_charts3!$C$55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Comparison_charts3!$D$55:$T$55</c:f>
              <c:numCache>
                <c:formatCode>General</c:formatCode>
                <c:ptCount val="17"/>
                <c:pt idx="0">
                  <c:v>461.80000000000007</c:v>
                </c:pt>
                <c:pt idx="1">
                  <c:v>461.80000000000007</c:v>
                </c:pt>
                <c:pt idx="2">
                  <c:v>461.80000000000007</c:v>
                </c:pt>
                <c:pt idx="3">
                  <c:v>461.80000000000007</c:v>
                </c:pt>
                <c:pt idx="4">
                  <c:v>461.80000000000007</c:v>
                </c:pt>
                <c:pt idx="6">
                  <c:v>729.80549439991591</c:v>
                </c:pt>
                <c:pt idx="7">
                  <c:v>613.56031645439282</c:v>
                </c:pt>
                <c:pt idx="8">
                  <c:v>735.44031072395205</c:v>
                </c:pt>
                <c:pt idx="9">
                  <c:v>765.97091557827787</c:v>
                </c:pt>
                <c:pt idx="10">
                  <c:v>439.81694520676893</c:v>
                </c:pt>
                <c:pt idx="12">
                  <c:v>216.40425767151899</c:v>
                </c:pt>
                <c:pt idx="13">
                  <c:v>107.97354730424701</c:v>
                </c:pt>
                <c:pt idx="14">
                  <c:v>212.051283284692</c:v>
                </c:pt>
                <c:pt idx="15">
                  <c:v>237.942347332216</c:v>
                </c:pt>
                <c:pt idx="16">
                  <c:v>322.70125538289903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C-8842-9711-B2A657528095}"/>
            </c:ext>
          </c:extLst>
        </c:ser>
        <c:ser>
          <c:idx val="4"/>
          <c:order val="3"/>
          <c:tx>
            <c:strRef>
              <c:f>Comparison_charts3!$C$51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Comparison_charts3!$D$51:$T$51</c:f>
              <c:numCache>
                <c:formatCode>General</c:formatCode>
                <c:ptCount val="17"/>
                <c:pt idx="0">
                  <c:v>1403.7741192377712</c:v>
                </c:pt>
                <c:pt idx="1">
                  <c:v>1403.7741192377712</c:v>
                </c:pt>
                <c:pt idx="2">
                  <c:v>1403.7741192377712</c:v>
                </c:pt>
                <c:pt idx="3">
                  <c:v>1403.7741192377712</c:v>
                </c:pt>
                <c:pt idx="4">
                  <c:v>1403.7741192377712</c:v>
                </c:pt>
                <c:pt idx="6">
                  <c:v>2903.8650239575913</c:v>
                </c:pt>
                <c:pt idx="7">
                  <c:v>2534.9465105874092</c:v>
                </c:pt>
                <c:pt idx="8">
                  <c:v>2900.0197443786669</c:v>
                </c:pt>
                <c:pt idx="9">
                  <c:v>2932.4962206230084</c:v>
                </c:pt>
                <c:pt idx="10">
                  <c:v>2329.2800189364534</c:v>
                </c:pt>
                <c:pt idx="12">
                  <c:v>3377.2637290479952</c:v>
                </c:pt>
                <c:pt idx="13">
                  <c:v>1397.6891353532271</c:v>
                </c:pt>
                <c:pt idx="14">
                  <c:v>3368.146802297108</c:v>
                </c:pt>
                <c:pt idx="15">
                  <c:v>3532.510964416289</c:v>
                </c:pt>
                <c:pt idx="16">
                  <c:v>2586.9082841392287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C-8842-9711-B2A657528095}"/>
            </c:ext>
          </c:extLst>
        </c:ser>
        <c:ser>
          <c:idx val="5"/>
          <c:order val="4"/>
          <c:tx>
            <c:strRef>
              <c:f>Comparison_charts3!$C$52</c:f>
              <c:strCache>
                <c:ptCount val="1"/>
                <c:pt idx="0">
                  <c:v>Gas+CCS</c:v>
                </c:pt>
              </c:strCache>
            </c:strRef>
          </c:tx>
          <c:spPr>
            <a:solidFill>
              <a:srgbClr val="6F8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Comparison_charts3!$D$52:$T$52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C-8842-9711-B2A657528095}"/>
            </c:ext>
          </c:extLst>
        </c:ser>
        <c:ser>
          <c:idx val="7"/>
          <c:order val="5"/>
          <c:tx>
            <c:strRef>
              <c:f>Comparison_charts3!$C$54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Comparison_charts3!$D$54:$T$54</c:f>
              <c:numCache>
                <c:formatCode>General</c:formatCode>
                <c:ptCount val="17"/>
                <c:pt idx="0">
                  <c:v>393.29999999999995</c:v>
                </c:pt>
                <c:pt idx="1">
                  <c:v>393.29999999999995</c:v>
                </c:pt>
                <c:pt idx="2">
                  <c:v>393.29999999999995</c:v>
                </c:pt>
                <c:pt idx="3">
                  <c:v>393.29999999999995</c:v>
                </c:pt>
                <c:pt idx="4">
                  <c:v>393.29999999999995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275.3</c:v>
                </c:pt>
                <c:pt idx="12">
                  <c:v>78.7</c:v>
                </c:pt>
                <c:pt idx="13">
                  <c:v>468.54594617179004</c:v>
                </c:pt>
                <c:pt idx="14">
                  <c:v>78.7</c:v>
                </c:pt>
                <c:pt idx="15">
                  <c:v>78.7</c:v>
                </c:pt>
                <c:pt idx="16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C-8842-9711-B2A657528095}"/>
            </c:ext>
          </c:extLst>
        </c:ser>
        <c:ser>
          <c:idx val="6"/>
          <c:order val="6"/>
          <c:tx>
            <c:strRef>
              <c:f>Comparison_charts3!$C$53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Comparison_charts3!$D$53:$T$53</c:f>
              <c:numCache>
                <c:formatCode>General</c:formatCode>
                <c:ptCount val="17"/>
                <c:pt idx="0">
                  <c:v>1006.6999999999999</c:v>
                </c:pt>
                <c:pt idx="1">
                  <c:v>1006.6999999999999</c:v>
                </c:pt>
                <c:pt idx="2">
                  <c:v>1006.6999999999999</c:v>
                </c:pt>
                <c:pt idx="3">
                  <c:v>1006.6999999999999</c:v>
                </c:pt>
                <c:pt idx="4">
                  <c:v>1006.6999999999999</c:v>
                </c:pt>
                <c:pt idx="6">
                  <c:v>1552.2729211247699</c:v>
                </c:pt>
                <c:pt idx="7">
                  <c:v>755</c:v>
                </c:pt>
                <c:pt idx="8">
                  <c:v>1504.99999999999</c:v>
                </c:pt>
                <c:pt idx="9">
                  <c:v>1505.1789229631499</c:v>
                </c:pt>
                <c:pt idx="10">
                  <c:v>818.00000000000011</c:v>
                </c:pt>
                <c:pt idx="12">
                  <c:v>1915.4174545100902</c:v>
                </c:pt>
                <c:pt idx="13">
                  <c:v>1915.4174545100902</c:v>
                </c:pt>
                <c:pt idx="14">
                  <c:v>1915.4174545100902</c:v>
                </c:pt>
                <c:pt idx="15">
                  <c:v>1915.4174545100902</c:v>
                </c:pt>
                <c:pt idx="16">
                  <c:v>1915.4174545100902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7C-8842-9711-B2A657528095}"/>
            </c:ext>
          </c:extLst>
        </c:ser>
        <c:ser>
          <c:idx val="10"/>
          <c:order val="7"/>
          <c:tx>
            <c:strRef>
              <c:f>Comparison_charts3!$C$57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Comparison_charts3!$D$57:$T$57</c:f>
              <c:numCache>
                <c:formatCode>General</c:formatCode>
                <c:ptCount val="1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6">
                  <c:v>108.764975617063</c:v>
                </c:pt>
                <c:pt idx="7">
                  <c:v>71.3</c:v>
                </c:pt>
                <c:pt idx="8">
                  <c:v>71.3</c:v>
                </c:pt>
                <c:pt idx="9">
                  <c:v>71.3</c:v>
                </c:pt>
                <c:pt idx="10">
                  <c:v>79.399999999999991</c:v>
                </c:pt>
                <c:pt idx="12">
                  <c:v>1975.8466270079803</c:v>
                </c:pt>
                <c:pt idx="13">
                  <c:v>3119.9999999999991</c:v>
                </c:pt>
                <c:pt idx="14">
                  <c:v>1720</c:v>
                </c:pt>
                <c:pt idx="15">
                  <c:v>1803.22776416785</c:v>
                </c:pt>
                <c:pt idx="16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C-8842-9711-B2A657528095}"/>
            </c:ext>
          </c:extLst>
        </c:ser>
        <c:ser>
          <c:idx val="11"/>
          <c:order val="8"/>
          <c:tx>
            <c:strRef>
              <c:f>Comparison_charts3!$C$58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Comparison_charts3!$D$58:$T$58</c:f>
              <c:numCache>
                <c:formatCode>General</c:formatCode>
                <c:ptCount val="17"/>
                <c:pt idx="0">
                  <c:v>159.20000000000002</c:v>
                </c:pt>
                <c:pt idx="1">
                  <c:v>159.20000000000002</c:v>
                </c:pt>
                <c:pt idx="2">
                  <c:v>159.20000000000002</c:v>
                </c:pt>
                <c:pt idx="3">
                  <c:v>159.20000000000002</c:v>
                </c:pt>
                <c:pt idx="4">
                  <c:v>159.20000000000002</c:v>
                </c:pt>
                <c:pt idx="6">
                  <c:v>511.8</c:v>
                </c:pt>
                <c:pt idx="7">
                  <c:v>31.8</c:v>
                </c:pt>
                <c:pt idx="8">
                  <c:v>431.79999999999995</c:v>
                </c:pt>
                <c:pt idx="9">
                  <c:v>431.79999999999995</c:v>
                </c:pt>
                <c:pt idx="10">
                  <c:v>63.699999999999996</c:v>
                </c:pt>
                <c:pt idx="12">
                  <c:v>2000</c:v>
                </c:pt>
                <c:pt idx="13">
                  <c:v>2380</c:v>
                </c:pt>
                <c:pt idx="14">
                  <c:v>2000</c:v>
                </c:pt>
                <c:pt idx="15">
                  <c:v>2000</c:v>
                </c:pt>
                <c:pt idx="1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C-8842-9711-B2A657528095}"/>
            </c:ext>
          </c:extLst>
        </c:ser>
        <c:ser>
          <c:idx val="0"/>
          <c:order val="9"/>
          <c:tx>
            <c:strRef>
              <c:f>Comparison_charts3!$C$47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Comparison_charts3!$D$47:$T$47</c:f>
              <c:numCache>
                <c:formatCode>General</c:formatCode>
                <c:ptCount val="17"/>
                <c:pt idx="0">
                  <c:v>86.3</c:v>
                </c:pt>
                <c:pt idx="1">
                  <c:v>86.3</c:v>
                </c:pt>
                <c:pt idx="2">
                  <c:v>86.3</c:v>
                </c:pt>
                <c:pt idx="3">
                  <c:v>86.3</c:v>
                </c:pt>
                <c:pt idx="4">
                  <c:v>86.3</c:v>
                </c:pt>
                <c:pt idx="6">
                  <c:v>296.05593391861998</c:v>
                </c:pt>
                <c:pt idx="7">
                  <c:v>24.299999999999997</c:v>
                </c:pt>
                <c:pt idx="8">
                  <c:v>480.09506349020597</c:v>
                </c:pt>
                <c:pt idx="9">
                  <c:v>315.14202083559201</c:v>
                </c:pt>
                <c:pt idx="10">
                  <c:v>103.17112106209301</c:v>
                </c:pt>
                <c:pt idx="12">
                  <c:v>358.54924793620103</c:v>
                </c:pt>
                <c:pt idx="13">
                  <c:v>0</c:v>
                </c:pt>
                <c:pt idx="14">
                  <c:v>758.93129675070998</c:v>
                </c:pt>
                <c:pt idx="15">
                  <c:v>373.682681863384</c:v>
                </c:pt>
                <c:pt idx="16">
                  <c:v>74.099566621507904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C-8842-9711-B2A657528095}"/>
            </c:ext>
          </c:extLst>
        </c:ser>
        <c:ser>
          <c:idx val="1"/>
          <c:order val="10"/>
          <c:tx>
            <c:strRef>
              <c:f>Comparison_charts3!$C$48</c:f>
              <c:strCache>
                <c:ptCount val="1"/>
                <c:pt idx="0">
                  <c:v>Biomass+CCS</c:v>
                </c:pt>
              </c:strCache>
            </c:strRef>
          </c:tx>
          <c:spPr>
            <a:solidFill>
              <a:srgbClr val="D2F29D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Comparison_charts3!$D$48:$T$48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183.69864919512798</c:v>
                </c:pt>
                <c:pt idx="8">
                  <c:v>0</c:v>
                </c:pt>
                <c:pt idx="9">
                  <c:v>0</c:v>
                </c:pt>
                <c:pt idx="10">
                  <c:v>144.51172225572401</c:v>
                </c:pt>
                <c:pt idx="12">
                  <c:v>0</c:v>
                </c:pt>
                <c:pt idx="13">
                  <c:v>406.04996629051897</c:v>
                </c:pt>
                <c:pt idx="14">
                  <c:v>0</c:v>
                </c:pt>
                <c:pt idx="15">
                  <c:v>0</c:v>
                </c:pt>
                <c:pt idx="16">
                  <c:v>406.04996629051897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7C-8842-9711-B2A657528095}"/>
            </c:ext>
          </c:extLst>
        </c:ser>
        <c:ser>
          <c:idx val="9"/>
          <c:order val="11"/>
          <c:tx>
            <c:strRef>
              <c:f>Comparison_charts3!$C$56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Comparison_charts3!$D$45:$T$46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5">
                    <c:v> 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1">
                    <c:v>  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Comparison_charts3!$D$56:$T$56</c:f>
              <c:numCache>
                <c:formatCode>General</c:formatCode>
                <c:ptCount val="17"/>
                <c:pt idx="0">
                  <c:v>11.299999999999999</c:v>
                </c:pt>
                <c:pt idx="1">
                  <c:v>11.299999999999999</c:v>
                </c:pt>
                <c:pt idx="2">
                  <c:v>11.299999999999999</c:v>
                </c:pt>
                <c:pt idx="3">
                  <c:v>11.299999999999999</c:v>
                </c:pt>
                <c:pt idx="4">
                  <c:v>11.299999999999999</c:v>
                </c:pt>
                <c:pt idx="6">
                  <c:v>50.4</c:v>
                </c:pt>
                <c:pt idx="7">
                  <c:v>5.6</c:v>
                </c:pt>
                <c:pt idx="8">
                  <c:v>50.4</c:v>
                </c:pt>
                <c:pt idx="9">
                  <c:v>50.4</c:v>
                </c:pt>
                <c:pt idx="10">
                  <c:v>7</c:v>
                </c:pt>
                <c:pt idx="12">
                  <c:v>139.099999999999</c:v>
                </c:pt>
                <c:pt idx="13">
                  <c:v>139.1</c:v>
                </c:pt>
                <c:pt idx="14">
                  <c:v>139.1</c:v>
                </c:pt>
                <c:pt idx="15">
                  <c:v>139.1</c:v>
                </c:pt>
                <c:pt idx="16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7C-8842-9711-B2A65752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99714016"/>
        <c:axId val="2000459312"/>
      </c:barChart>
      <c:catAx>
        <c:axId val="19997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0459312"/>
        <c:crosses val="autoZero"/>
        <c:auto val="1"/>
        <c:lblAlgn val="ctr"/>
        <c:lblOffset val="100"/>
        <c:noMultiLvlLbl val="0"/>
      </c:catAx>
      <c:valAx>
        <c:axId val="2000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9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GLUCOSE: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Comparison_charts3!$Y$4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Comparison_charts3!$Z$4:$AP$4</c:f>
              <c:numCache>
                <c:formatCode>General</c:formatCode>
                <c:ptCount val="17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6">
                  <c:v>121.99999999999901</c:v>
                </c:pt>
                <c:pt idx="7">
                  <c:v>122</c:v>
                </c:pt>
                <c:pt idx="8">
                  <c:v>121.99999999999901</c:v>
                </c:pt>
                <c:pt idx="9">
                  <c:v>118.055485490915</c:v>
                </c:pt>
                <c:pt idx="10">
                  <c:v>121.99999999999901</c:v>
                </c:pt>
                <c:pt idx="12">
                  <c:v>219.16040462338501</c:v>
                </c:pt>
                <c:pt idx="13">
                  <c:v>39.8260679408247</c:v>
                </c:pt>
                <c:pt idx="14">
                  <c:v>188.97806339796199</c:v>
                </c:pt>
                <c:pt idx="15">
                  <c:v>202.36202938316001</c:v>
                </c:pt>
                <c:pt idx="1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F941-AA41-53D73CC372A9}"/>
            </c:ext>
          </c:extLst>
        </c:ser>
        <c:ser>
          <c:idx val="5"/>
          <c:order val="1"/>
          <c:tx>
            <c:strRef>
              <c:f>Comparison_charts3!$Y$8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Comparison_charts3!$Z$8:$AP$8</c:f>
              <c:numCache>
                <c:formatCode>General</c:formatCode>
                <c:ptCount val="17"/>
                <c:pt idx="0">
                  <c:v>167.54559999999901</c:v>
                </c:pt>
                <c:pt idx="1">
                  <c:v>167.54559999999901</c:v>
                </c:pt>
                <c:pt idx="2">
                  <c:v>167.54559999999901</c:v>
                </c:pt>
                <c:pt idx="3">
                  <c:v>167.54559999999901</c:v>
                </c:pt>
                <c:pt idx="4">
                  <c:v>167.54559999999901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156</c:v>
                </c:pt>
                <c:pt idx="10">
                  <c:v>165</c:v>
                </c:pt>
                <c:pt idx="12">
                  <c:v>117</c:v>
                </c:pt>
                <c:pt idx="13">
                  <c:v>106.330334245215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1-F941-AA41-53D73CC372A9}"/>
            </c:ext>
          </c:extLst>
        </c:ser>
        <c:ser>
          <c:idx val="2"/>
          <c:order val="2"/>
          <c:tx>
            <c:strRef>
              <c:f>Comparison_charts3!$Y$5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Comparison_charts3!$Z$5:$AP$5</c:f>
              <c:numCache>
                <c:formatCode>General</c:formatCode>
                <c:ptCount val="17"/>
                <c:pt idx="0">
                  <c:v>108.035399999999</c:v>
                </c:pt>
                <c:pt idx="1">
                  <c:v>108.035399999999</c:v>
                </c:pt>
                <c:pt idx="2">
                  <c:v>108.035399999999</c:v>
                </c:pt>
                <c:pt idx="3">
                  <c:v>108.035399999999</c:v>
                </c:pt>
                <c:pt idx="4">
                  <c:v>108.0354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135</c:v>
                </c:pt>
                <c:pt idx="12">
                  <c:v>124.37914535847899</c:v>
                </c:pt>
                <c:pt idx="13">
                  <c:v>123</c:v>
                </c:pt>
                <c:pt idx="14">
                  <c:v>123.221022787815</c:v>
                </c:pt>
                <c:pt idx="15">
                  <c:v>123.60470689903499</c:v>
                </c:pt>
                <c:pt idx="1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1-F941-AA41-53D73CC372A9}"/>
            </c:ext>
          </c:extLst>
        </c:ser>
        <c:ser>
          <c:idx val="4"/>
          <c:order val="3"/>
          <c:tx>
            <c:strRef>
              <c:f>Comparison_charts3!$Y$7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Comparison_charts3!$Z$7:$AP$7</c:f>
              <c:numCache>
                <c:formatCode>General</c:formatCode>
                <c:ptCount val="17"/>
                <c:pt idx="0">
                  <c:v>28.5514195636651</c:v>
                </c:pt>
                <c:pt idx="1">
                  <c:v>25.2242661327954</c:v>
                </c:pt>
                <c:pt idx="2">
                  <c:v>29.7589671635989</c:v>
                </c:pt>
                <c:pt idx="3">
                  <c:v>29.633998827789299</c:v>
                </c:pt>
                <c:pt idx="4">
                  <c:v>25.2222544124782</c:v>
                </c:pt>
                <c:pt idx="6">
                  <c:v>20.639214042623902</c:v>
                </c:pt>
                <c:pt idx="7">
                  <c:v>1.8119057380577199</c:v>
                </c:pt>
                <c:pt idx="8">
                  <c:v>16.175544044478801</c:v>
                </c:pt>
                <c:pt idx="9">
                  <c:v>17.562802060799999</c:v>
                </c:pt>
                <c:pt idx="10">
                  <c:v>1.8119057380577199</c:v>
                </c:pt>
                <c:pt idx="12">
                  <c:v>5.8567479753599896</c:v>
                </c:pt>
                <c:pt idx="13">
                  <c:v>34.868558089005901</c:v>
                </c:pt>
                <c:pt idx="14">
                  <c:v>5.8567479753599896</c:v>
                </c:pt>
                <c:pt idx="15">
                  <c:v>5.8567479753599896</c:v>
                </c:pt>
                <c:pt idx="16">
                  <c:v>5.8567479753599896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1-F941-AA41-53D73CC372A9}"/>
            </c:ext>
          </c:extLst>
        </c:ser>
        <c:ser>
          <c:idx val="3"/>
          <c:order val="4"/>
          <c:tx>
            <c:strRef>
              <c:f>Comparison_charts3!$Y$6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Comparison_charts3!$Z$6:$AP$6</c:f>
              <c:numCache>
                <c:formatCode>General</c:formatCode>
                <c:ptCount val="17"/>
                <c:pt idx="0">
                  <c:v>12.561203813760001</c:v>
                </c:pt>
                <c:pt idx="1">
                  <c:v>12.561203813760001</c:v>
                </c:pt>
                <c:pt idx="2">
                  <c:v>12.561203813760001</c:v>
                </c:pt>
                <c:pt idx="3">
                  <c:v>12.561203813760001</c:v>
                </c:pt>
                <c:pt idx="4">
                  <c:v>12.561203813760001</c:v>
                </c:pt>
                <c:pt idx="6">
                  <c:v>12.3010908757383</c:v>
                </c:pt>
                <c:pt idx="7">
                  <c:v>11.629038758399899</c:v>
                </c:pt>
                <c:pt idx="8">
                  <c:v>11.629038758399899</c:v>
                </c:pt>
                <c:pt idx="9">
                  <c:v>21.398268989566301</c:v>
                </c:pt>
                <c:pt idx="10">
                  <c:v>11.629038758399899</c:v>
                </c:pt>
                <c:pt idx="12">
                  <c:v>27.230395864319998</c:v>
                </c:pt>
                <c:pt idx="13">
                  <c:v>27.230395864319899</c:v>
                </c:pt>
                <c:pt idx="14">
                  <c:v>27.230395864319998</c:v>
                </c:pt>
                <c:pt idx="15">
                  <c:v>27.230395864319998</c:v>
                </c:pt>
                <c:pt idx="16">
                  <c:v>27.230395864319998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1-F941-AA41-53D73CC372A9}"/>
            </c:ext>
          </c:extLst>
        </c:ser>
        <c:ser>
          <c:idx val="7"/>
          <c:order val="5"/>
          <c:tx>
            <c:strRef>
              <c:f>Comparison_charts3!$Y$10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Comparison_charts3!$Z$10:$AP$10</c:f>
              <c:numCache>
                <c:formatCode>General</c:formatCode>
                <c:ptCount val="17"/>
                <c:pt idx="0">
                  <c:v>0.2330439759359989</c:v>
                </c:pt>
                <c:pt idx="1">
                  <c:v>0.2330439759359989</c:v>
                </c:pt>
                <c:pt idx="2">
                  <c:v>0.2330439759359989</c:v>
                </c:pt>
                <c:pt idx="3">
                  <c:v>0.2330439759359989</c:v>
                </c:pt>
                <c:pt idx="4">
                  <c:v>0.2330439759359989</c:v>
                </c:pt>
                <c:pt idx="6">
                  <c:v>0.47260159661951895</c:v>
                </c:pt>
                <c:pt idx="7">
                  <c:v>0.47260159661951895</c:v>
                </c:pt>
                <c:pt idx="8">
                  <c:v>0.47260159661951895</c:v>
                </c:pt>
                <c:pt idx="9">
                  <c:v>0.437124864272112</c:v>
                </c:pt>
                <c:pt idx="10">
                  <c:v>0.47260159661951895</c:v>
                </c:pt>
                <c:pt idx="12">
                  <c:v>23.965152395550319</c:v>
                </c:pt>
                <c:pt idx="13">
                  <c:v>29.916062113737588</c:v>
                </c:pt>
                <c:pt idx="14">
                  <c:v>21.9870981038592</c:v>
                </c:pt>
                <c:pt idx="15">
                  <c:v>22.538330697987529</c:v>
                </c:pt>
                <c:pt idx="16">
                  <c:v>18.562506982113597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F1-F941-AA41-53D73CC372A9}"/>
            </c:ext>
          </c:extLst>
        </c:ser>
        <c:ser>
          <c:idx val="8"/>
          <c:order val="6"/>
          <c:tx>
            <c:strRef>
              <c:f>Comparison_charts3!$Y$11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Comparison_charts3!$Z$11:$AP$11</c:f>
              <c:numCache>
                <c:formatCode>General</c:formatCode>
                <c:ptCount val="17"/>
                <c:pt idx="0">
                  <c:v>1.3084917119999999</c:v>
                </c:pt>
                <c:pt idx="1">
                  <c:v>1.3084917119999999</c:v>
                </c:pt>
                <c:pt idx="2">
                  <c:v>1.3084917119999999</c:v>
                </c:pt>
                <c:pt idx="3">
                  <c:v>1.3084917119999999</c:v>
                </c:pt>
                <c:pt idx="4">
                  <c:v>1.3084917119999999</c:v>
                </c:pt>
                <c:pt idx="6">
                  <c:v>1.2929286959999999</c:v>
                </c:pt>
                <c:pt idx="7">
                  <c:v>0.57390789599999903</c:v>
                </c:pt>
                <c:pt idx="8">
                  <c:v>0.57390789599999903</c:v>
                </c:pt>
                <c:pt idx="9">
                  <c:v>3.9496947839999899</c:v>
                </c:pt>
                <c:pt idx="10">
                  <c:v>0.57390789600000003</c:v>
                </c:pt>
                <c:pt idx="12">
                  <c:v>19.552320000000002</c:v>
                </c:pt>
                <c:pt idx="13">
                  <c:v>25.9730495999999</c:v>
                </c:pt>
                <c:pt idx="14">
                  <c:v>19.552320000000002</c:v>
                </c:pt>
                <c:pt idx="15">
                  <c:v>19.552320000000002</c:v>
                </c:pt>
                <c:pt idx="16">
                  <c:v>16.487020799999989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F1-F941-AA41-53D73CC372A9}"/>
            </c:ext>
          </c:extLst>
        </c:ser>
        <c:ser>
          <c:idx val="0"/>
          <c:order val="7"/>
          <c:tx>
            <c:strRef>
              <c:f>Comparison_charts3!$Y$3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Comparison_charts3!$Z$3:$AP$3</c:f>
              <c:numCache>
                <c:formatCode>General</c:formatCode>
                <c:ptCount val="17"/>
                <c:pt idx="0">
                  <c:v>36.424674321238214</c:v>
                </c:pt>
                <c:pt idx="1">
                  <c:v>36.424674321238214</c:v>
                </c:pt>
                <c:pt idx="2">
                  <c:v>36.423419817305216</c:v>
                </c:pt>
                <c:pt idx="3">
                  <c:v>36.424674321238214</c:v>
                </c:pt>
                <c:pt idx="4">
                  <c:v>36.423419817305216</c:v>
                </c:pt>
                <c:pt idx="6">
                  <c:v>31.865193293122278</c:v>
                </c:pt>
                <c:pt idx="7">
                  <c:v>28.08393360149304</c:v>
                </c:pt>
                <c:pt idx="8">
                  <c:v>39.77901244370188</c:v>
                </c:pt>
                <c:pt idx="9">
                  <c:v>30.46032114177536</c:v>
                </c:pt>
                <c:pt idx="10">
                  <c:v>39.263290726925078</c:v>
                </c:pt>
                <c:pt idx="12">
                  <c:v>29.355899072637673</c:v>
                </c:pt>
                <c:pt idx="13">
                  <c:v>26.315999999999999</c:v>
                </c:pt>
                <c:pt idx="14">
                  <c:v>59.0930107256535</c:v>
                </c:pt>
                <c:pt idx="15">
                  <c:v>29.355899072637701</c:v>
                </c:pt>
                <c:pt idx="16">
                  <c:v>34.77138865801971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F1-F941-AA41-53D73CC372A9}"/>
            </c:ext>
          </c:extLst>
        </c:ser>
        <c:ser>
          <c:idx val="6"/>
          <c:order val="8"/>
          <c:tx>
            <c:strRef>
              <c:f>Comparison_charts3!$Y$9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Comparison_charts3!$Z$1:$AP$2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Comparison_charts3!$Z$9:$AP$9</c:f>
              <c:numCache>
                <c:formatCode>General</c:formatCode>
                <c:ptCount val="17"/>
                <c:pt idx="0">
                  <c:v>0.256576896</c:v>
                </c:pt>
                <c:pt idx="1">
                  <c:v>0.256576896</c:v>
                </c:pt>
                <c:pt idx="2">
                  <c:v>0.256576896</c:v>
                </c:pt>
                <c:pt idx="3">
                  <c:v>0.256576896</c:v>
                </c:pt>
                <c:pt idx="4">
                  <c:v>0.256576896</c:v>
                </c:pt>
                <c:pt idx="6">
                  <c:v>0.16247347200000001</c:v>
                </c:pt>
                <c:pt idx="7">
                  <c:v>0.16247347200000001</c:v>
                </c:pt>
                <c:pt idx="8">
                  <c:v>0.16247347200000001</c:v>
                </c:pt>
                <c:pt idx="9">
                  <c:v>1.1698089984</c:v>
                </c:pt>
                <c:pt idx="10">
                  <c:v>0.16247347200000001</c:v>
                </c:pt>
                <c:pt idx="12">
                  <c:v>3.2285799935999901</c:v>
                </c:pt>
                <c:pt idx="13">
                  <c:v>3.2285799935999901</c:v>
                </c:pt>
                <c:pt idx="14">
                  <c:v>3.2285799935999901</c:v>
                </c:pt>
                <c:pt idx="15">
                  <c:v>3.2285799935999901</c:v>
                </c:pt>
                <c:pt idx="16">
                  <c:v>3.2285799935999799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1-F941-AA41-53D73CC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03864960"/>
        <c:axId val="1119961520"/>
      </c:barChart>
      <c:catAx>
        <c:axId val="10038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9961520"/>
        <c:crosses val="autoZero"/>
        <c:auto val="1"/>
        <c:lblAlgn val="ctr"/>
        <c:lblOffset val="100"/>
        <c:noMultiLvlLbl val="0"/>
      </c:catAx>
      <c:valAx>
        <c:axId val="1119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03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 Food: TotalDiscountedCost</a:t>
            </a:r>
            <a:r>
              <a:rPr lang="en-GB" baseline="0"/>
              <a:t>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TotDiscountedCost!$B$21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TotDiscountedCost!$D$16:$AR$16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TotDiscountedCost!$D$21:$AR$21</c:f>
              <c:numCache>
                <c:formatCode>General</c:formatCode>
                <c:ptCount val="41"/>
                <c:pt idx="0">
                  <c:v>4269.717692848154</c:v>
                </c:pt>
                <c:pt idx="1">
                  <c:v>11.668904930757675</c:v>
                </c:pt>
                <c:pt idx="2">
                  <c:v>11.185143363985855</c:v>
                </c:pt>
                <c:pt idx="3">
                  <c:v>10.968879780436991</c:v>
                </c:pt>
                <c:pt idx="4">
                  <c:v>10.633977275613992</c:v>
                </c:pt>
                <c:pt idx="5">
                  <c:v>10.314068118495934</c:v>
                </c:pt>
                <c:pt idx="6">
                  <c:v>10.013737621993453</c:v>
                </c:pt>
                <c:pt idx="7">
                  <c:v>9.7009145342297298</c:v>
                </c:pt>
                <c:pt idx="8">
                  <c:v>9.4792507013977563</c:v>
                </c:pt>
                <c:pt idx="9">
                  <c:v>9.1840044635655715</c:v>
                </c:pt>
                <c:pt idx="10">
                  <c:v>9.071350735279573</c:v>
                </c:pt>
                <c:pt idx="11">
                  <c:v>8.9530784642871311</c:v>
                </c:pt>
                <c:pt idx="12">
                  <c:v>8.7273896573679277</c:v>
                </c:pt>
                <c:pt idx="13">
                  <c:v>7.7501671365068363</c:v>
                </c:pt>
                <c:pt idx="14">
                  <c:v>7.470755363550591</c:v>
                </c:pt>
                <c:pt idx="15">
                  <c:v>7.2364930537075649</c:v>
                </c:pt>
                <c:pt idx="16">
                  <c:v>7.1671871435963652</c:v>
                </c:pt>
                <c:pt idx="17">
                  <c:v>6.6143909841270689</c:v>
                </c:pt>
                <c:pt idx="18">
                  <c:v>6.3069279336402992</c:v>
                </c:pt>
                <c:pt idx="19">
                  <c:v>5.9945938247855608</c:v>
                </c:pt>
                <c:pt idx="20">
                  <c:v>5.7971547561289158</c:v>
                </c:pt>
                <c:pt idx="21">
                  <c:v>1798.4477807111341</c:v>
                </c:pt>
                <c:pt idx="22">
                  <c:v>7175.6914879206015</c:v>
                </c:pt>
                <c:pt idx="23">
                  <c:v>5346.6821737071723</c:v>
                </c:pt>
                <c:pt idx="24">
                  <c:v>10829.498120314973</c:v>
                </c:pt>
                <c:pt idx="25">
                  <c:v>9151.6166599256485</c:v>
                </c:pt>
                <c:pt idx="26">
                  <c:v>11867.49084405131</c:v>
                </c:pt>
                <c:pt idx="27">
                  <c:v>13418.000894568648</c:v>
                </c:pt>
                <c:pt idx="28">
                  <c:v>15878.412822952838</c:v>
                </c:pt>
                <c:pt idx="29">
                  <c:v>15353.761533045204</c:v>
                </c:pt>
                <c:pt idx="30">
                  <c:v>17937.134605463398</c:v>
                </c:pt>
                <c:pt idx="31">
                  <c:v>19785.862580394209</c:v>
                </c:pt>
                <c:pt idx="32">
                  <c:v>20478.425611229068</c:v>
                </c:pt>
                <c:pt idx="33">
                  <c:v>22273.694628250854</c:v>
                </c:pt>
                <c:pt idx="34">
                  <c:v>21507.216553642396</c:v>
                </c:pt>
                <c:pt idx="35">
                  <c:v>25339.430238903769</c:v>
                </c:pt>
                <c:pt idx="36">
                  <c:v>23038.150322580543</c:v>
                </c:pt>
                <c:pt idx="37">
                  <c:v>27052.394601870041</c:v>
                </c:pt>
                <c:pt idx="38">
                  <c:v>25319.036723284178</c:v>
                </c:pt>
                <c:pt idx="39">
                  <c:v>29156.079924925914</c:v>
                </c:pt>
                <c:pt idx="40">
                  <c:v>26642.065426796726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13007"/>
        <c:axId val="634375215"/>
      </c:lineChart>
      <c:lineChart>
        <c:grouping val="standard"/>
        <c:varyColors val="0"/>
        <c:ser>
          <c:idx val="1"/>
          <c:order val="1"/>
          <c:tx>
            <c:strRef>
              <c:f>TotDiscountedCost!$B$22</c:f>
              <c:strCache>
                <c:ptCount val="1"/>
                <c:pt idx="0">
                  <c:v>Emissions|CO2eq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TotDiscountedCost!$D$22:$AR$22</c:f>
              <c:numCache>
                <c:formatCode>General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37670.449037262304</c:v>
                </c:pt>
                <c:pt idx="8">
                  <c:v>37969.422468750206</c:v>
                </c:pt>
                <c:pt idx="9">
                  <c:v>38261.8916357044</c:v>
                </c:pt>
                <c:pt idx="10">
                  <c:v>38575.294664724999</c:v>
                </c:pt>
                <c:pt idx="11">
                  <c:v>38007.216155754897</c:v>
                </c:pt>
                <c:pt idx="12">
                  <c:v>37246.391914155996</c:v>
                </c:pt>
                <c:pt idx="13">
                  <c:v>36688.4414957841</c:v>
                </c:pt>
                <c:pt idx="14">
                  <c:v>36123.060442728602</c:v>
                </c:pt>
                <c:pt idx="15">
                  <c:v>35381.351370304998</c:v>
                </c:pt>
                <c:pt idx="16">
                  <c:v>34791.782366783103</c:v>
                </c:pt>
                <c:pt idx="17">
                  <c:v>34192.373665462401</c:v>
                </c:pt>
                <c:pt idx="18">
                  <c:v>34323.929341668299</c:v>
                </c:pt>
                <c:pt idx="19">
                  <c:v>34088.387656701801</c:v>
                </c:pt>
                <c:pt idx="20">
                  <c:v>33238.294543254495</c:v>
                </c:pt>
                <c:pt idx="21">
                  <c:v>33301.358556323205</c:v>
                </c:pt>
                <c:pt idx="22">
                  <c:v>32720.120131725402</c:v>
                </c:pt>
                <c:pt idx="23">
                  <c:v>32217.028143356798</c:v>
                </c:pt>
                <c:pt idx="24">
                  <c:v>32280.344553022504</c:v>
                </c:pt>
                <c:pt idx="25">
                  <c:v>32385.017636230998</c:v>
                </c:pt>
                <c:pt idx="26">
                  <c:v>32648.551625348802</c:v>
                </c:pt>
                <c:pt idx="27">
                  <c:v>32926.094980503403</c:v>
                </c:pt>
                <c:pt idx="28">
                  <c:v>33216.773151320602</c:v>
                </c:pt>
                <c:pt idx="29">
                  <c:v>33279.039753929799</c:v>
                </c:pt>
                <c:pt idx="30">
                  <c:v>33426.426724256504</c:v>
                </c:pt>
                <c:pt idx="31">
                  <c:v>33815.441304291096</c:v>
                </c:pt>
                <c:pt idx="32">
                  <c:v>34052.7294038783</c:v>
                </c:pt>
                <c:pt idx="33">
                  <c:v>33649.197667060398</c:v>
                </c:pt>
                <c:pt idx="34">
                  <c:v>34012.473142371804</c:v>
                </c:pt>
                <c:pt idx="35">
                  <c:v>34229.153801273496</c:v>
                </c:pt>
                <c:pt idx="36">
                  <c:v>34595.861000452205</c:v>
                </c:pt>
                <c:pt idx="37">
                  <c:v>34917.789113521896</c:v>
                </c:pt>
                <c:pt idx="38">
                  <c:v>35208.811176770199</c:v>
                </c:pt>
                <c:pt idx="39">
                  <c:v>35362.004653845295</c:v>
                </c:pt>
                <c:pt idx="40">
                  <c:v>35966.8028360428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8-5E42-B91C-080834EF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80367"/>
        <c:axId val="614535599"/>
      </c:lineChart>
      <c:catAx>
        <c:axId val="63411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37521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634375215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4113007"/>
        <c:crosses val="autoZero"/>
        <c:crossBetween val="between"/>
      </c:valAx>
      <c:valAx>
        <c:axId val="61453559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35080367"/>
        <c:crosses val="max"/>
        <c:crossBetween val="between"/>
      </c:valAx>
      <c:catAx>
        <c:axId val="63508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61453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Comparison_charts4!$Y$4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Comparison_charts4!$Z$4:$AP$4</c:f>
              <c:numCache>
                <c:formatCode>0%</c:formatCode>
                <c:ptCount val="17"/>
                <c:pt idx="0">
                  <c:v>0.28178417914402254</c:v>
                </c:pt>
                <c:pt idx="1">
                  <c:v>0.28369426227106664</c:v>
                </c:pt>
                <c:pt idx="2">
                  <c:v>0.28109799689299669</c:v>
                </c:pt>
                <c:pt idx="3">
                  <c:v>0.28116821587292001</c:v>
                </c:pt>
                <c:pt idx="4">
                  <c:v>0.28369615009842092</c:v>
                </c:pt>
                <c:pt idx="6">
                  <c:v>0.24962479450807998</c:v>
                </c:pt>
                <c:pt idx="7">
                  <c:v>0.26251584018659302</c:v>
                </c:pt>
                <c:pt idx="8">
                  <c:v>0.24857751607543599</c:v>
                </c:pt>
                <c:pt idx="9">
                  <c:v>0.24339655704251525</c:v>
                </c:pt>
                <c:pt idx="10">
                  <c:v>0.25634925725430269</c:v>
                </c:pt>
                <c:pt idx="12">
                  <c:v>0.38467506669669788</c:v>
                </c:pt>
                <c:pt idx="13">
                  <c:v>9.5577429132422106E-2</c:v>
                </c:pt>
                <c:pt idx="14">
                  <c:v>0.33379667060163637</c:v>
                </c:pt>
                <c:pt idx="15">
                  <c:v>0.36744392568862827</c:v>
                </c:pt>
                <c:pt idx="16">
                  <c:v>0.19152763927804406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A640-AB65-D9DF1F52FE2D}"/>
            </c:ext>
          </c:extLst>
        </c:ser>
        <c:ser>
          <c:idx val="5"/>
          <c:order val="1"/>
          <c:tx>
            <c:strRef>
              <c:f>Comparison_charts4!$Y$8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Comparison_charts4!$Z$8:$AP$8</c:f>
              <c:numCache>
                <c:formatCode>0%</c:formatCode>
                <c:ptCount val="17"/>
                <c:pt idx="0">
                  <c:v>0.33904856791206789</c:v>
                </c:pt>
                <c:pt idx="1">
                  <c:v>0.3413468195413274</c:v>
                </c:pt>
                <c:pt idx="2">
                  <c:v>0.33822293919776708</c:v>
                </c:pt>
                <c:pt idx="3">
                  <c:v>0.3383074281305935</c:v>
                </c:pt>
                <c:pt idx="4">
                  <c:v>0.34134909101434935</c:v>
                </c:pt>
                <c:pt idx="6">
                  <c:v>0.33760730404781586</c:v>
                </c:pt>
                <c:pt idx="7">
                  <c:v>0.35504191500645782</c:v>
                </c:pt>
                <c:pt idx="8">
                  <c:v>0.33619090288891207</c:v>
                </c:pt>
                <c:pt idx="9">
                  <c:v>0.3216272648470398</c:v>
                </c:pt>
                <c:pt idx="10">
                  <c:v>0.34670186431934663</c:v>
                </c:pt>
                <c:pt idx="12">
                  <c:v>0.20536092220150648</c:v>
                </c:pt>
                <c:pt idx="13">
                  <c:v>0.25517909528626054</c:v>
                </c:pt>
                <c:pt idx="14">
                  <c:v>0.2066600205239093</c:v>
                </c:pt>
                <c:pt idx="15">
                  <c:v>0.21244568181399692</c:v>
                </c:pt>
                <c:pt idx="16">
                  <c:v>0.27327724140891652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A640-AB65-D9DF1F52FE2D}"/>
            </c:ext>
          </c:extLst>
        </c:ser>
        <c:ser>
          <c:idx val="2"/>
          <c:order val="2"/>
          <c:tx>
            <c:strRef>
              <c:f>Comparison_charts4!$Y$5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Comparison_charts4!$Z$5:$AP$5</c:f>
              <c:numCache>
                <c:formatCode>0%</c:formatCode>
                <c:ptCount val="17"/>
                <c:pt idx="0">
                  <c:v>0.21862255800096986</c:v>
                </c:pt>
                <c:pt idx="1">
                  <c:v>0.22010449804635276</c:v>
                </c:pt>
                <c:pt idx="2">
                  <c:v>0.21809018276461048</c:v>
                </c:pt>
                <c:pt idx="3">
                  <c:v>0.21814466223559315</c:v>
                </c:pt>
                <c:pt idx="4">
                  <c:v>0.22010596271923494</c:v>
                </c:pt>
                <c:pt idx="6">
                  <c:v>0.27622415785730386</c:v>
                </c:pt>
                <c:pt idx="7">
                  <c:v>0.29048883955073818</c:v>
                </c:pt>
                <c:pt idx="8">
                  <c:v>0.27506528418183712</c:v>
                </c:pt>
                <c:pt idx="9">
                  <c:v>0.28039300012306034</c:v>
                </c:pt>
                <c:pt idx="10">
                  <c:v>0.28366516171582906</c:v>
                </c:pt>
                <c:pt idx="12">
                  <c:v>0.21831295720899549</c:v>
                </c:pt>
                <c:pt idx="13">
                  <c:v>0.29518414423325773</c:v>
                </c:pt>
                <c:pt idx="14">
                  <c:v>0.21764836836159782</c:v>
                </c:pt>
                <c:pt idx="15">
                  <c:v>0.22443834386824565</c:v>
                </c:pt>
                <c:pt idx="16">
                  <c:v>0.28729145891706609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A640-AB65-D9DF1F52FE2D}"/>
            </c:ext>
          </c:extLst>
        </c:ser>
        <c:ser>
          <c:idx val="8"/>
          <c:order val="3"/>
          <c:tx>
            <c:strRef>
              <c:f>Comparison_charts4!$Y$11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Comparison_charts4!$Z$11:$AP$11</c:f>
              <c:numCache>
                <c:formatCode>0%</c:formatCode>
                <c:ptCount val="17"/>
                <c:pt idx="0">
                  <c:v>2.6478895362123064E-3</c:v>
                </c:pt>
                <c:pt idx="1">
                  <c:v>2.6658383406510775E-3</c:v>
                </c:pt>
                <c:pt idx="2">
                  <c:v>2.6414415702266172E-3</c:v>
                </c:pt>
                <c:pt idx="3">
                  <c:v>2.6421014089114832E-3</c:v>
                </c:pt>
                <c:pt idx="4">
                  <c:v>2.6658560803208939E-3</c:v>
                </c:pt>
                <c:pt idx="6">
                  <c:v>2.6454677053492004E-3</c:v>
                </c:pt>
                <c:pt idx="7">
                  <c:v>1.2349173238373739E-3</c:v>
                </c:pt>
                <c:pt idx="8">
                  <c:v>1.1693491741291849E-3</c:v>
                </c:pt>
                <c:pt idx="9">
                  <c:v>8.1431380151188223E-3</c:v>
                </c:pt>
                <c:pt idx="10">
                  <c:v>1.2059087120654165E-3</c:v>
                </c:pt>
                <c:pt idx="12">
                  <c:v>3.4318653558794529E-2</c:v>
                </c:pt>
                <c:pt idx="13">
                  <c:v>6.2331970888649814E-2</c:v>
                </c:pt>
                <c:pt idx="14">
                  <c:v>3.4535750875983269E-2</c:v>
                </c:pt>
                <c:pt idx="15">
                  <c:v>3.5502614986713241E-2</c:v>
                </c:pt>
                <c:pt idx="16">
                  <c:v>3.8508782592097654E-2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A640-AB65-D9DF1F52FE2D}"/>
            </c:ext>
          </c:extLst>
        </c:ser>
        <c:ser>
          <c:idx val="7"/>
          <c:order val="4"/>
          <c:tx>
            <c:strRef>
              <c:f>Comparison_charts4!$Y$10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Comparison_charts4!$Z$10:$AP$10</c:f>
              <c:numCache>
                <c:formatCode>0%</c:formatCode>
                <c:ptCount val="17"/>
                <c:pt idx="0">
                  <c:v>4.7159236829636412E-4</c:v>
                </c:pt>
                <c:pt idx="1">
                  <c:v>4.7478907234221212E-4</c:v>
                </c:pt>
                <c:pt idx="2">
                  <c:v>4.7044397765985923E-4</c:v>
                </c:pt>
                <c:pt idx="3">
                  <c:v>4.7056149573749574E-4</c:v>
                </c:pt>
                <c:pt idx="4">
                  <c:v>4.7479223179912566E-4</c:v>
                </c:pt>
                <c:pt idx="6">
                  <c:v>9.6699242983884341E-4</c:v>
                </c:pt>
                <c:pt idx="7">
                  <c:v>1.0169295509024454E-3</c:v>
                </c:pt>
                <c:pt idx="8">
                  <c:v>9.6293549984398483E-4</c:v>
                </c:pt>
                <c:pt idx="9">
                  <c:v>9.0122611854149279E-4</c:v>
                </c:pt>
                <c:pt idx="10">
                  <c:v>9.9304154320173973E-4</c:v>
                </c:pt>
                <c:pt idx="12">
                  <c:v>4.2064152108118431E-2</c:v>
                </c:pt>
                <c:pt idx="13">
                  <c:v>7.1794692633110682E-2</c:v>
                </c:pt>
                <c:pt idx="14">
                  <c:v>3.8836360217134609E-2</c:v>
                </c:pt>
                <c:pt idx="15">
                  <c:v>4.0924538735754683E-2</c:v>
                </c:pt>
                <c:pt idx="16">
                  <c:v>4.3356501723980818E-2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9-A640-AB65-D9DF1F52FE2D}"/>
            </c:ext>
          </c:extLst>
        </c:ser>
        <c:ser>
          <c:idx val="3"/>
          <c:order val="5"/>
          <c:tx>
            <c:strRef>
              <c:f>Comparison_charts4!$Y$6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Comparison_charts4!$Z$6:$AP$6</c:f>
              <c:numCache>
                <c:formatCode>0%</c:formatCode>
                <c:ptCount val="17"/>
                <c:pt idx="0">
                  <c:v>2.5419098826271528E-2</c:v>
                </c:pt>
                <c:pt idx="1">
                  <c:v>2.5591403005733329E-2</c:v>
                </c:pt>
                <c:pt idx="2">
                  <c:v>2.5357199913051333E-2</c:v>
                </c:pt>
                <c:pt idx="3">
                  <c:v>2.5363534204762006E-2</c:v>
                </c:pt>
                <c:pt idx="4">
                  <c:v>2.559157330227102E-2</c:v>
                </c:pt>
                <c:pt idx="6">
                  <c:v>2.51693219842739E-2</c:v>
                </c:pt>
                <c:pt idx="7">
                  <c:v>2.5023007214949215E-2</c:v>
                </c:pt>
                <c:pt idx="8">
                  <c:v>2.369440630252494E-2</c:v>
                </c:pt>
                <c:pt idx="9">
                  <c:v>4.4117094407534863E-2</c:v>
                </c:pt>
                <c:pt idx="10">
                  <c:v>2.4435208592601121E-2</c:v>
                </c:pt>
                <c:pt idx="12">
                  <c:v>4.7795377834263617E-2</c:v>
                </c:pt>
                <c:pt idx="13">
                  <c:v>6.5349439840179754E-2</c:v>
                </c:pt>
                <c:pt idx="14">
                  <c:v>4.8097727933286719E-2</c:v>
                </c:pt>
                <c:pt idx="15">
                  <c:v>4.9444273636414571E-2</c:v>
                </c:pt>
                <c:pt idx="16">
                  <c:v>6.360211507926615E-2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9-A640-AB65-D9DF1F52FE2D}"/>
            </c:ext>
          </c:extLst>
        </c:ser>
        <c:ser>
          <c:idx val="4"/>
          <c:order val="6"/>
          <c:tx>
            <c:strRef>
              <c:f>Comparison_charts4!$Y$7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Comparison_charts4!$Z$7:$AP$7</c:f>
              <c:numCache>
                <c:formatCode>0%</c:formatCode>
                <c:ptCount val="17"/>
                <c:pt idx="0">
                  <c:v>5.7777213575989507E-2</c:v>
                </c:pt>
                <c:pt idx="1">
                  <c:v>5.1390326094470869E-2</c:v>
                </c:pt>
                <c:pt idx="2">
                  <c:v>6.0074184828263565E-2</c:v>
                </c:pt>
                <c:pt idx="3">
                  <c:v>5.9836855928502318E-2</c:v>
                </c:pt>
                <c:pt idx="4">
                  <c:v>5.1386569489333921E-2</c:v>
                </c:pt>
                <c:pt idx="6">
                  <c:v>4.2229996427855021E-2</c:v>
                </c:pt>
                <c:pt idx="7">
                  <c:v>3.8988029275830436E-3</c:v>
                </c:pt>
                <c:pt idx="8">
                  <c:v>3.2958004588076927E-2</c:v>
                </c:pt>
                <c:pt idx="9">
                  <c:v>3.6209461473493958E-2</c:v>
                </c:pt>
                <c:pt idx="10">
                  <c:v>3.8072187718517169E-3</c:v>
                </c:pt>
                <c:pt idx="12">
                  <c:v>1.0279890301895158E-2</c:v>
                </c:pt>
                <c:pt idx="13">
                  <c:v>8.3680044554071895E-2</c:v>
                </c:pt>
                <c:pt idx="14">
                  <c:v>1.0344920143515041E-2</c:v>
                </c:pt>
                <c:pt idx="15">
                  <c:v>1.0634536896052128E-2</c:v>
                </c:pt>
                <c:pt idx="16">
                  <c:v>1.3679623336184915E-2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9-A640-AB65-D9DF1F52FE2D}"/>
            </c:ext>
          </c:extLst>
        </c:ser>
        <c:ser>
          <c:idx val="0"/>
          <c:order val="7"/>
          <c:tx>
            <c:strRef>
              <c:f>Comparison_charts4!$Y$3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Comparison_charts4!$Z$3:$AP$3</c:f>
              <c:numCache>
                <c:formatCode>0%</c:formatCode>
                <c:ptCount val="17"/>
                <c:pt idx="0">
                  <c:v>7.3709686588483161E-2</c:v>
                </c:pt>
                <c:pt idx="1">
                  <c:v>7.4209330071236701E-2</c:v>
                </c:pt>
                <c:pt idx="2">
                  <c:v>7.352766116354735E-2</c:v>
                </c:pt>
                <c:pt idx="3">
                  <c:v>7.3548561645979629E-2</c:v>
                </c:pt>
                <c:pt idx="4">
                  <c:v>7.4207268028950002E-2</c:v>
                </c:pt>
                <c:pt idx="6">
                  <c:v>6.5199527276688221E-2</c:v>
                </c:pt>
                <c:pt idx="7">
                  <c:v>6.0430142829019977E-2</c:v>
                </c:pt>
                <c:pt idx="8">
                  <c:v>8.1050558239256998E-2</c:v>
                </c:pt>
                <c:pt idx="9">
                  <c:v>6.2800447276869675E-2</c:v>
                </c:pt>
                <c:pt idx="10">
                  <c:v>8.2500946026287519E-2</c:v>
                </c:pt>
                <c:pt idx="12" formatCode="0.00%">
                  <c:v>5.1526106885565998E-2</c:v>
                </c:pt>
                <c:pt idx="13" formatCode="0.00%">
                  <c:v>6.3155007639369182E-2</c:v>
                </c:pt>
                <c:pt idx="14" formatCode="0.00%">
                  <c:v>0.10437745990925765</c:v>
                </c:pt>
                <c:pt idx="15" formatCode="0.00%">
                  <c:v>5.330370934828544E-2</c:v>
                </c:pt>
                <c:pt idx="16">
                  <c:v>8.1215633952315514E-2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9-A640-AB65-D9DF1F52FE2D}"/>
            </c:ext>
          </c:extLst>
        </c:ser>
        <c:ser>
          <c:idx val="6"/>
          <c:order val="8"/>
          <c:tx>
            <c:strRef>
              <c:f>Comparison_charts4!$Y$9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multiLvlStrRef>
              <c:f>Comparison_charts4!$Z$1:$AP$2</c:f>
              <c:multiLvlStrCache>
                <c:ptCount val="17"/>
                <c:lvl>
                  <c:pt idx="0">
                    <c:v>BASELINE</c:v>
                  </c:pt>
                  <c:pt idx="1">
                    <c:v>2DEGREE</c:v>
                  </c:pt>
                  <c:pt idx="2">
                    <c:v>FOOD</c:v>
                  </c:pt>
                  <c:pt idx="3">
                    <c:v>MATERIALS</c:v>
                  </c:pt>
                  <c:pt idx="4">
                    <c:v>TOTAL</c:v>
                  </c:pt>
                  <c:pt idx="6">
                    <c:v>BASELINE</c:v>
                  </c:pt>
                  <c:pt idx="7">
                    <c:v>2DEGREE</c:v>
                  </c:pt>
                  <c:pt idx="8">
                    <c:v>FOOD</c:v>
                  </c:pt>
                  <c:pt idx="9">
                    <c:v>MATERIALS</c:v>
                  </c:pt>
                  <c:pt idx="10">
                    <c:v>TOTAL</c:v>
                  </c:pt>
                  <c:pt idx="12">
                    <c:v>BASELINE</c:v>
                  </c:pt>
                  <c:pt idx="13">
                    <c:v>2DEGREE</c:v>
                  </c:pt>
                  <c:pt idx="14">
                    <c:v>FOOD</c:v>
                  </c:pt>
                  <c:pt idx="15">
                    <c:v>MATERIALS</c:v>
                  </c:pt>
                  <c:pt idx="16">
                    <c:v>TOTAL</c:v>
                  </c:pt>
                </c:lvl>
                <c:lvl>
                  <c:pt idx="0">
                    <c:v>2010</c:v>
                  </c:pt>
                  <c:pt idx="5">
                    <c:v>  </c:v>
                  </c:pt>
                  <c:pt idx="6">
                    <c:v>2030</c:v>
                  </c:pt>
                  <c:pt idx="11">
                    <c:v> </c:v>
                  </c:pt>
                  <c:pt idx="12">
                    <c:v>2050</c:v>
                  </c:pt>
                </c:lvl>
              </c:multiLvlStrCache>
            </c:multiLvlStrRef>
          </c:cat>
          <c:val>
            <c:numRef>
              <c:f>Comparison_charts4!$Z$9:$AP$9</c:f>
              <c:numCache>
                <c:formatCode>0%</c:formatCode>
                <c:ptCount val="17"/>
                <c:pt idx="0">
                  <c:v>5.1921404768686308E-4</c:v>
                </c:pt>
                <c:pt idx="1">
                  <c:v>5.2273355681907755E-4</c:v>
                </c:pt>
                <c:pt idx="2">
                  <c:v>5.1794969187707893E-4</c:v>
                </c:pt>
                <c:pt idx="3">
                  <c:v>5.1807907700047789E-4</c:v>
                </c:pt>
                <c:pt idx="4">
                  <c:v>5.2273703531983983E-4</c:v>
                </c:pt>
                <c:pt idx="6">
                  <c:v>3.3243776279520183E-4</c:v>
                </c:pt>
                <c:pt idx="7">
                  <c:v>3.4960540991895822E-4</c:v>
                </c:pt>
                <c:pt idx="8">
                  <c:v>3.3104304998288713E-4</c:v>
                </c:pt>
                <c:pt idx="9">
                  <c:v>2.4118106958259432E-3</c:v>
                </c:pt>
                <c:pt idx="10">
                  <c:v>3.4139306451416468E-4</c:v>
                </c:pt>
                <c:pt idx="12">
                  <c:v>5.6668732041626315E-3</c:v>
                </c:pt>
                <c:pt idx="13">
                  <c:v>7.7481757926782906E-3</c:v>
                </c:pt>
                <c:pt idx="14">
                  <c:v>5.7027214336791195E-3</c:v>
                </c:pt>
                <c:pt idx="15">
                  <c:v>5.8623750259092292E-3</c:v>
                </c:pt>
                <c:pt idx="16">
                  <c:v>7.5410037121283755E-3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69-A640-AB65-D9DF1F52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108261551"/>
        <c:axId val="738551967"/>
      </c:barChart>
      <c:catAx>
        <c:axId val="110826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8551967"/>
        <c:crosses val="autoZero"/>
        <c:auto val="1"/>
        <c:lblAlgn val="ctr"/>
        <c:lblOffset val="100"/>
        <c:noMultiLvlLbl val="0"/>
      </c:catAx>
      <c:valAx>
        <c:axId val="738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08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  <a:r>
              <a:rPr lang="en-GB" baseline="0"/>
              <a:t> Total: TotalDiscountedCost vs AnnualEmissions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TotDiscountedCost!$B$25</c:f>
              <c:strCache>
                <c:ptCount val="1"/>
                <c:pt idx="0">
                  <c:v>TotalDiscountedCost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TotDiscountedCost!$D$16:$AR$16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TotDiscountedCost!$D$25:$AR$25</c:f>
              <c:numCache>
                <c:formatCode>General</c:formatCode>
                <c:ptCount val="41"/>
                <c:pt idx="0">
                  <c:v>4269.2568659074504</c:v>
                </c:pt>
                <c:pt idx="1">
                  <c:v>11.212193798019992</c:v>
                </c:pt>
                <c:pt idx="2">
                  <c:v>10.693273267326015</c:v>
                </c:pt>
                <c:pt idx="3">
                  <c:v>10.426441658333205</c:v>
                </c:pt>
                <c:pt idx="4">
                  <c:v>10.118265883468274</c:v>
                </c:pt>
                <c:pt idx="5">
                  <c:v>9.8270803316473323</c:v>
                </c:pt>
                <c:pt idx="6">
                  <c:v>14592.800595355873</c:v>
                </c:pt>
                <c:pt idx="7">
                  <c:v>31667.787277263811</c:v>
                </c:pt>
                <c:pt idx="8">
                  <c:v>47871.639430351213</c:v>
                </c:pt>
                <c:pt idx="9">
                  <c:v>61709.624737818092</c:v>
                </c:pt>
                <c:pt idx="10">
                  <c:v>75828.034407948595</c:v>
                </c:pt>
                <c:pt idx="11">
                  <c:v>8.0891089861552352</c:v>
                </c:pt>
                <c:pt idx="12">
                  <c:v>7.8476620847288752</c:v>
                </c:pt>
                <c:pt idx="13">
                  <c:v>7.232902733496454</c:v>
                </c:pt>
                <c:pt idx="14">
                  <c:v>6.872144991525901</c:v>
                </c:pt>
                <c:pt idx="15">
                  <c:v>6.5741981431462895</c:v>
                </c:pt>
                <c:pt idx="16">
                  <c:v>6.2516396601414579</c:v>
                </c:pt>
                <c:pt idx="17">
                  <c:v>5.9138227810381583</c:v>
                </c:pt>
                <c:pt idx="18">
                  <c:v>5.6277326239518404</c:v>
                </c:pt>
                <c:pt idx="19">
                  <c:v>5.3657090621649024</c:v>
                </c:pt>
                <c:pt idx="20">
                  <c:v>5.1898963808627192</c:v>
                </c:pt>
                <c:pt idx="21">
                  <c:v>4.9307783172866237</c:v>
                </c:pt>
                <c:pt idx="22">
                  <c:v>4.6777715562313782</c:v>
                </c:pt>
                <c:pt idx="23">
                  <c:v>4.4495709730666224</c:v>
                </c:pt>
                <c:pt idx="24">
                  <c:v>4.4949365539170385</c:v>
                </c:pt>
                <c:pt idx="25">
                  <c:v>4.3157670326300037</c:v>
                </c:pt>
                <c:pt idx="26">
                  <c:v>3.9152605220318559</c:v>
                </c:pt>
                <c:pt idx="27">
                  <c:v>3.6905490980171902</c:v>
                </c:pt>
                <c:pt idx="28">
                  <c:v>3.5575306933842437</c:v>
                </c:pt>
                <c:pt idx="29">
                  <c:v>3.339147660206276</c:v>
                </c:pt>
                <c:pt idx="30">
                  <c:v>3.2367054387884182</c:v>
                </c:pt>
                <c:pt idx="31">
                  <c:v>3.178284807853315</c:v>
                </c:pt>
                <c:pt idx="32">
                  <c:v>2.9706151239315828</c:v>
                </c:pt>
                <c:pt idx="33">
                  <c:v>2.8194522173202041</c:v>
                </c:pt>
                <c:pt idx="34">
                  <c:v>2.7503352308750681</c:v>
                </c:pt>
                <c:pt idx="35">
                  <c:v>2.584823642310909</c:v>
                </c:pt>
                <c:pt idx="36">
                  <c:v>2.5221323136365137</c:v>
                </c:pt>
                <c:pt idx="37">
                  <c:v>2.3249104014150963</c:v>
                </c:pt>
                <c:pt idx="38">
                  <c:v>2.2248460919974753</c:v>
                </c:pt>
                <c:pt idx="39">
                  <c:v>2.1244220172304979</c:v>
                </c:pt>
                <c:pt idx="40">
                  <c:v>1414.0208357735728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78287"/>
        <c:axId val="711327631"/>
      </c:lineChart>
      <c:lineChart>
        <c:grouping val="standard"/>
        <c:varyColors val="0"/>
        <c:ser>
          <c:idx val="1"/>
          <c:order val="1"/>
          <c:tx>
            <c:strRef>
              <c:f>TotDiscountedCost!$B$26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TotDiscountedCost!$D$26:$AR$26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784C-8636-95AA8F32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91007"/>
        <c:axId val="288175247"/>
      </c:lineChart>
      <c:catAx>
        <c:axId val="727378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32763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1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7378287"/>
        <c:crosses val="autoZero"/>
        <c:crossBetween val="between"/>
      </c:valAx>
      <c:valAx>
        <c:axId val="288175247"/>
        <c:scaling>
          <c:orientation val="minMax"/>
          <c:max val="5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Mt CO2 eq.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83091007"/>
        <c:crosses val="max"/>
        <c:crossBetween val="between"/>
      </c:valAx>
      <c:catAx>
        <c:axId val="283091007"/>
        <c:scaling>
          <c:orientation val="minMax"/>
        </c:scaling>
        <c:delete val="1"/>
        <c:axPos val="b"/>
        <c:majorTickMark val="out"/>
        <c:minorTickMark val="none"/>
        <c:tickLblPos val="nextTo"/>
        <c:crossAx val="28817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Total Discounted Cost of</a:t>
            </a:r>
            <a:r>
              <a:rPr lang="en-GB" sz="1600" baseline="0"/>
              <a:t> the system [B USD]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7-DC4A-9D71-FD588D09E16A}"/>
              </c:ext>
            </c:extLst>
          </c:dPt>
          <c:dPt>
            <c:idx val="1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7-DC4A-9D71-FD588D09E1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87-DC4A-9D71-FD588D09E16A}"/>
              </c:ext>
            </c:extLst>
          </c:dPt>
          <c:cat>
            <c:strRef>
              <c:f>(TotDiscountedCost!$A$17,TotDiscountedCost!$A$19,TotDiscountedCost!$A$21,TotDiscountedCost!$A$23,TotDiscountedCost!$A$27)</c:f>
              <c:strCache>
                <c:ptCount val="5"/>
                <c:pt idx="0">
                  <c:v>BASELINE</c:v>
                </c:pt>
                <c:pt idx="1">
                  <c:v>2DEGREE</c:v>
                </c:pt>
                <c:pt idx="2">
                  <c:v>FOOD</c:v>
                </c:pt>
                <c:pt idx="3">
                  <c:v>MATERIALS</c:v>
                </c:pt>
                <c:pt idx="4">
                  <c:v>TOTAL</c:v>
                </c:pt>
              </c:strCache>
            </c:strRef>
          </c:cat>
          <c:val>
            <c:numRef>
              <c:f>(TotDiscountedCost!$AS$17,TotDiscountedCost!$AS$19,TotDiscountedCost!$AS$21,TotDiscountedCost!$AS$23,TotDiscountedCost!$AS$27)</c:f>
              <c:numCache>
                <c:formatCode>General</c:formatCode>
                <c:ptCount val="5"/>
                <c:pt idx="0">
                  <c:v>353800.17336863704</c:v>
                </c:pt>
                <c:pt idx="1">
                  <c:v>591104.92825258488</c:v>
                </c:pt>
                <c:pt idx="2">
                  <c:v>353793.04959723022</c:v>
                </c:pt>
                <c:pt idx="3">
                  <c:v>353797.29688853305</c:v>
                </c:pt>
                <c:pt idx="4">
                  <c:v>236119.61358935424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7-DC4A-9D71-FD588D09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805775967"/>
        <c:axId val="682599839"/>
      </c:barChart>
      <c:catAx>
        <c:axId val="8057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2599839"/>
        <c:crosses val="autoZero"/>
        <c:auto val="1"/>
        <c:lblAlgn val="ctr"/>
        <c:lblOffset val="100"/>
        <c:noMultiLvlLbl val="0"/>
      </c:catAx>
      <c:valAx>
        <c:axId val="682599839"/>
        <c:scaling>
          <c:orientation val="minMax"/>
          <c:max val="6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57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GLUCOSE: Total Discounted Cost</a:t>
            </a:r>
            <a:r>
              <a:rPr lang="en-GB" sz="1600" baseline="0"/>
              <a:t> of the system </a:t>
            </a:r>
          </a:p>
          <a:p>
            <a:pPr>
              <a:defRPr sz="1600"/>
            </a:pPr>
            <a:r>
              <a:rPr lang="en-GB" sz="1600" baseline="0"/>
              <a:t>relative to the Baseline scenario [% difference]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BF0"/>
              </a:solidFill>
              <a:ln>
                <a:solidFill>
                  <a:srgbClr val="006B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684C-B0C0-E3E059AA59B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45-684C-B0C0-E3E059AA5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(TotDiscountedCost!$A$19,TotDiscountedCost!$A$21,TotDiscountedCost!$A$23,TotDiscountedCost!$A$27)</c:f>
              <c:strCache>
                <c:ptCount val="4"/>
                <c:pt idx="0">
                  <c:v>2DEGREE</c:v>
                </c:pt>
                <c:pt idx="1">
                  <c:v>FOOD</c:v>
                </c:pt>
                <c:pt idx="2">
                  <c:v>MATERIALS</c:v>
                </c:pt>
                <c:pt idx="3">
                  <c:v>TOTAL</c:v>
                </c:pt>
              </c:strCache>
            </c:strRef>
          </c:cat>
          <c:val>
            <c:numRef>
              <c:f>(TotDiscountedCost!$AT$19,TotDiscountedCost!$AT$21,TotDiscountedCost!$AT$23,TotDiscountedCost!$AT$27)</c:f>
              <c:numCache>
                <c:formatCode>0.000%</c:formatCode>
                <c:ptCount val="4"/>
                <c:pt idx="0" formatCode="0%">
                  <c:v>0.67073103052635186</c:v>
                </c:pt>
                <c:pt idx="1">
                  <c:v>-2.0135013894972964E-5</c:v>
                </c:pt>
                <c:pt idx="2">
                  <c:v>-8.1302393851734323E-6</c:v>
                </c:pt>
                <c:pt idx="3" formatCode="0%">
                  <c:v>-0.33261871711031421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684C-B0C0-E3E059AA59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87017215"/>
        <c:axId val="721203375"/>
      </c:barChart>
      <c:catAx>
        <c:axId val="68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21203375"/>
        <c:crosses val="autoZero"/>
        <c:auto val="1"/>
        <c:lblAlgn val="ctr"/>
        <c:lblOffset val="100"/>
        <c:noMultiLvlLbl val="0"/>
      </c:catAx>
      <c:valAx>
        <c:axId val="721203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70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GLUCOSE: </a:t>
            </a:r>
            <a:r>
              <a:rPr lang="en-US" baseline="0"/>
              <a:t>GHG </a:t>
            </a:r>
            <a:r>
              <a:rPr lang="en-US"/>
              <a:t>emission</a:t>
            </a:r>
            <a:r>
              <a:rPr lang="en-US" baseline="0"/>
              <a:t>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Baseline_data!$D$20:$AR$20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38266.298520282297</c:v>
                </c:pt>
                <c:pt idx="10">
                  <c:v>38576.321221511098</c:v>
                </c:pt>
                <c:pt idx="11">
                  <c:v>38093.913385190099</c:v>
                </c:pt>
                <c:pt idx="12">
                  <c:v>37612.2229868391</c:v>
                </c:pt>
                <c:pt idx="13">
                  <c:v>37130.2965493269</c:v>
                </c:pt>
                <c:pt idx="14">
                  <c:v>36648.035071719794</c:v>
                </c:pt>
                <c:pt idx="15">
                  <c:v>36165.675317679597</c:v>
                </c:pt>
                <c:pt idx="16">
                  <c:v>35856.420815064805</c:v>
                </c:pt>
                <c:pt idx="17">
                  <c:v>36154.472241961499</c:v>
                </c:pt>
                <c:pt idx="18">
                  <c:v>36302.1885804829</c:v>
                </c:pt>
                <c:pt idx="19">
                  <c:v>36473.575089997998</c:v>
                </c:pt>
                <c:pt idx="20">
                  <c:v>35877.672784168702</c:v>
                </c:pt>
                <c:pt idx="21">
                  <c:v>35674.569504448402</c:v>
                </c:pt>
                <c:pt idx="22">
                  <c:v>35436.033311129402</c:v>
                </c:pt>
                <c:pt idx="23">
                  <c:v>35895.248198597801</c:v>
                </c:pt>
                <c:pt idx="24">
                  <c:v>36039.4351080044</c:v>
                </c:pt>
                <c:pt idx="25">
                  <c:v>36491.805017525105</c:v>
                </c:pt>
                <c:pt idx="26">
                  <c:v>36822.345902149398</c:v>
                </c:pt>
                <c:pt idx="27">
                  <c:v>37183.0231044709</c:v>
                </c:pt>
                <c:pt idx="28">
                  <c:v>37573.008477141302</c:v>
                </c:pt>
                <c:pt idx="29">
                  <c:v>37909.960905515298</c:v>
                </c:pt>
                <c:pt idx="30">
                  <c:v>38228.790770839703</c:v>
                </c:pt>
                <c:pt idx="31">
                  <c:v>38629.792621828499</c:v>
                </c:pt>
                <c:pt idx="32">
                  <c:v>39186.074110082802</c:v>
                </c:pt>
                <c:pt idx="33">
                  <c:v>38812.145803706502</c:v>
                </c:pt>
                <c:pt idx="34">
                  <c:v>39234.159881810694</c:v>
                </c:pt>
                <c:pt idx="35">
                  <c:v>39675.405591346396</c:v>
                </c:pt>
                <c:pt idx="36">
                  <c:v>40095.423359210501</c:v>
                </c:pt>
                <c:pt idx="37">
                  <c:v>40434.952213877201</c:v>
                </c:pt>
                <c:pt idx="38">
                  <c:v>40809.258044607297</c:v>
                </c:pt>
                <c:pt idx="39">
                  <c:v>41227.826665219502</c:v>
                </c:pt>
                <c:pt idx="40">
                  <c:v>41541.883437728698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F-724D-B92F-86B51B800801}"/>
            </c:ext>
          </c:extLst>
        </c:ser>
        <c:ser>
          <c:idx val="2"/>
          <c:order val="1"/>
          <c:tx>
            <c:v>2DEGREE</c:v>
          </c:tx>
          <c:spPr>
            <a:ln w="38100">
              <a:solidFill>
                <a:srgbClr val="006BF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'2Degree_data'!$D$20:$AR$20</c:f>
              <c:numCache>
                <c:formatCode>0.000</c:formatCode>
                <c:ptCount val="41"/>
                <c:pt idx="0">
                  <c:v>35767.862747946194</c:v>
                </c:pt>
                <c:pt idx="1">
                  <c:v>36025.986650548199</c:v>
                </c:pt>
                <c:pt idx="2">
                  <c:v>36284.228963768299</c:v>
                </c:pt>
                <c:pt idx="3">
                  <c:v>36541.798133918099</c:v>
                </c:pt>
                <c:pt idx="4">
                  <c:v>36674.19</c:v>
                </c:pt>
                <c:pt idx="5">
                  <c:v>36775.83</c:v>
                </c:pt>
                <c:pt idx="6">
                  <c:v>36877.539999999899</c:v>
                </c:pt>
                <c:pt idx="7">
                  <c:v>36979.18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37284.239999999896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35817.599999999999</c:v>
                </c:pt>
                <c:pt idx="14">
                  <c:v>35328.719999999994</c:v>
                </c:pt>
                <c:pt idx="15">
                  <c:v>34839.840000000004</c:v>
                </c:pt>
                <c:pt idx="16">
                  <c:v>34350.89</c:v>
                </c:pt>
                <c:pt idx="17">
                  <c:v>33862.009999999995</c:v>
                </c:pt>
                <c:pt idx="18">
                  <c:v>33373.129999999896</c:v>
                </c:pt>
                <c:pt idx="19">
                  <c:v>32884.25</c:v>
                </c:pt>
                <c:pt idx="20">
                  <c:v>32395.37</c:v>
                </c:pt>
                <c:pt idx="21">
                  <c:v>31758.16</c:v>
                </c:pt>
                <c:pt idx="22">
                  <c:v>31120.95</c:v>
                </c:pt>
                <c:pt idx="23">
                  <c:v>30483.7399999999</c:v>
                </c:pt>
                <c:pt idx="24">
                  <c:v>29846.529999999897</c:v>
                </c:pt>
                <c:pt idx="25">
                  <c:v>29209.25</c:v>
                </c:pt>
                <c:pt idx="26">
                  <c:v>28572.039999999903</c:v>
                </c:pt>
                <c:pt idx="27">
                  <c:v>27934.83</c:v>
                </c:pt>
                <c:pt idx="28">
                  <c:v>27297.62</c:v>
                </c:pt>
                <c:pt idx="29">
                  <c:v>26660.41</c:v>
                </c:pt>
                <c:pt idx="30">
                  <c:v>26023.199999999899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9F-724D-B92F-86B51B800801}"/>
            </c:ext>
          </c:extLst>
        </c:ser>
        <c:ser>
          <c:idx val="3"/>
          <c:order val="2"/>
          <c:tx>
            <c:v>FOOD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Food_data!$D$20:$AR$20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36025.047856056095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36798.115423290707</c:v>
                </c:pt>
                <c:pt idx="5">
                  <c:v>37079.010321722402</c:v>
                </c:pt>
                <c:pt idx="6">
                  <c:v>37377.976185409505</c:v>
                </c:pt>
                <c:pt idx="7">
                  <c:v>37670.449037262304</c:v>
                </c:pt>
                <c:pt idx="8">
                  <c:v>37969.422468750206</c:v>
                </c:pt>
                <c:pt idx="9">
                  <c:v>38261.8916357044</c:v>
                </c:pt>
                <c:pt idx="10">
                  <c:v>38575.294664724999</c:v>
                </c:pt>
                <c:pt idx="11">
                  <c:v>38007.216155754897</c:v>
                </c:pt>
                <c:pt idx="12">
                  <c:v>37246.391914155996</c:v>
                </c:pt>
                <c:pt idx="13">
                  <c:v>36688.4414957841</c:v>
                </c:pt>
                <c:pt idx="14">
                  <c:v>36123.060442728602</c:v>
                </c:pt>
                <c:pt idx="15">
                  <c:v>35381.351370304998</c:v>
                </c:pt>
                <c:pt idx="16">
                  <c:v>34791.782366783103</c:v>
                </c:pt>
                <c:pt idx="17">
                  <c:v>34192.373665462401</c:v>
                </c:pt>
                <c:pt idx="18">
                  <c:v>34323.929341668299</c:v>
                </c:pt>
                <c:pt idx="19">
                  <c:v>34088.387656701801</c:v>
                </c:pt>
                <c:pt idx="20">
                  <c:v>33238.294543254495</c:v>
                </c:pt>
                <c:pt idx="21">
                  <c:v>33301.358556323205</c:v>
                </c:pt>
                <c:pt idx="22">
                  <c:v>32720.120131725402</c:v>
                </c:pt>
                <c:pt idx="23">
                  <c:v>32217.028143356798</c:v>
                </c:pt>
                <c:pt idx="24">
                  <c:v>32280.344553022504</c:v>
                </c:pt>
                <c:pt idx="25">
                  <c:v>32385.017636230998</c:v>
                </c:pt>
                <c:pt idx="26">
                  <c:v>32648.551625348802</c:v>
                </c:pt>
                <c:pt idx="27">
                  <c:v>32926.094980503403</c:v>
                </c:pt>
                <c:pt idx="28">
                  <c:v>33216.773151320602</c:v>
                </c:pt>
                <c:pt idx="29">
                  <c:v>33279.039753929799</c:v>
                </c:pt>
                <c:pt idx="30">
                  <c:v>33426.426724256504</c:v>
                </c:pt>
                <c:pt idx="31">
                  <c:v>33815.441304291096</c:v>
                </c:pt>
                <c:pt idx="32">
                  <c:v>34052.7294038783</c:v>
                </c:pt>
                <c:pt idx="33">
                  <c:v>33649.197667060398</c:v>
                </c:pt>
                <c:pt idx="34">
                  <c:v>34012.473142371804</c:v>
                </c:pt>
                <c:pt idx="35">
                  <c:v>34229.153801273496</c:v>
                </c:pt>
                <c:pt idx="36">
                  <c:v>34595.861000452205</c:v>
                </c:pt>
                <c:pt idx="37">
                  <c:v>34917.789113521896</c:v>
                </c:pt>
                <c:pt idx="38">
                  <c:v>35208.811176770199</c:v>
                </c:pt>
                <c:pt idx="39">
                  <c:v>35362.004653845295</c:v>
                </c:pt>
                <c:pt idx="40">
                  <c:v>35966.8028360428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9F-724D-B92F-86B51B800801}"/>
            </c:ext>
          </c:extLst>
        </c:ser>
        <c:ser>
          <c:idx val="4"/>
          <c:order val="3"/>
          <c:tx>
            <c:strRef>
              <c:f>Comparison_data!$A$227</c:f>
              <c:strCache>
                <c:ptCount val="1"/>
                <c:pt idx="0">
                  <c:v>MATERIALS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Comparison_data!$D$227:$AR$227</c:f>
              <c:numCache>
                <c:formatCode>General</c:formatCode>
                <c:ptCount val="41"/>
                <c:pt idx="0">
                  <c:v>35767.862747946194</c:v>
                </c:pt>
                <c:pt idx="1">
                  <c:v>36026.700580784702</c:v>
                </c:pt>
                <c:pt idx="2">
                  <c:v>36285.656824241298</c:v>
                </c:pt>
                <c:pt idx="3">
                  <c:v>36543.8149658943</c:v>
                </c:pt>
                <c:pt idx="4">
                  <c:v>36799.345321562396</c:v>
                </c:pt>
                <c:pt idx="5">
                  <c:v>37083.082699429295</c:v>
                </c:pt>
                <c:pt idx="6">
                  <c:v>37378.667613843099</c:v>
                </c:pt>
                <c:pt idx="7">
                  <c:v>37674.423295776302</c:v>
                </c:pt>
                <c:pt idx="8">
                  <c:v>37970.281150619303</c:v>
                </c:pt>
                <c:pt idx="9">
                  <c:v>38266.298520282297</c:v>
                </c:pt>
                <c:pt idx="10">
                  <c:v>38576.321221511098</c:v>
                </c:pt>
                <c:pt idx="11">
                  <c:v>38074.095978670994</c:v>
                </c:pt>
                <c:pt idx="12">
                  <c:v>37572.583502404595</c:v>
                </c:pt>
                <c:pt idx="13">
                  <c:v>37070.830449854002</c:v>
                </c:pt>
                <c:pt idx="14">
                  <c:v>36568.778570055598</c:v>
                </c:pt>
                <c:pt idx="15">
                  <c:v>36066.542364482302</c:v>
                </c:pt>
                <c:pt idx="16">
                  <c:v>35526.373486890501</c:v>
                </c:pt>
                <c:pt idx="17">
                  <c:v>35671.317793955801</c:v>
                </c:pt>
                <c:pt idx="18">
                  <c:v>35787.8356023999</c:v>
                </c:pt>
                <c:pt idx="19">
                  <c:v>35809.565419437298</c:v>
                </c:pt>
                <c:pt idx="20">
                  <c:v>35244.062913235699</c:v>
                </c:pt>
                <c:pt idx="21">
                  <c:v>35120.912673196901</c:v>
                </c:pt>
                <c:pt idx="22">
                  <c:v>34723.346413895299</c:v>
                </c:pt>
                <c:pt idx="23">
                  <c:v>34947.478300630799</c:v>
                </c:pt>
                <c:pt idx="24">
                  <c:v>35091.265882082196</c:v>
                </c:pt>
                <c:pt idx="25">
                  <c:v>35307.844686707394</c:v>
                </c:pt>
                <c:pt idx="26">
                  <c:v>35585.288802210998</c:v>
                </c:pt>
                <c:pt idx="27">
                  <c:v>35852.707677584003</c:v>
                </c:pt>
                <c:pt idx="28">
                  <c:v>36190.6201100611</c:v>
                </c:pt>
                <c:pt idx="29">
                  <c:v>36503.410352600396</c:v>
                </c:pt>
                <c:pt idx="30">
                  <c:v>36759.386304800995</c:v>
                </c:pt>
                <c:pt idx="31">
                  <c:v>37238.006114992699</c:v>
                </c:pt>
                <c:pt idx="32">
                  <c:v>37720.721700637099</c:v>
                </c:pt>
                <c:pt idx="33">
                  <c:v>37187.863060049698</c:v>
                </c:pt>
                <c:pt idx="34">
                  <c:v>37444.224168590401</c:v>
                </c:pt>
                <c:pt idx="35">
                  <c:v>37808.095826374498</c:v>
                </c:pt>
                <c:pt idx="36">
                  <c:v>38140.970367538299</c:v>
                </c:pt>
                <c:pt idx="37">
                  <c:v>38396.028358564501</c:v>
                </c:pt>
                <c:pt idx="38">
                  <c:v>38686.400136590499</c:v>
                </c:pt>
                <c:pt idx="39">
                  <c:v>38984.435144894102</c:v>
                </c:pt>
                <c:pt idx="40">
                  <c:v>39406.749880067902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B-524B-B594-46ADCBED5630}"/>
            </c:ext>
          </c:extLst>
        </c:ser>
        <c:ser>
          <c:idx val="1"/>
          <c:order val="4"/>
          <c:tx>
            <c:v>TOTAL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Comparison_data!$D$1:$AR$1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Total_data!$D$20:$AR$20</c:f>
              <c:numCache>
                <c:formatCode>0.000</c:formatCode>
                <c:ptCount val="41"/>
                <c:pt idx="0">
                  <c:v>35766.237192693705</c:v>
                </c:pt>
                <c:pt idx="1">
                  <c:v>36025.047856056</c:v>
                </c:pt>
                <c:pt idx="2">
                  <c:v>36284.452186874201</c:v>
                </c:pt>
                <c:pt idx="3">
                  <c:v>36542.450703308197</c:v>
                </c:pt>
                <c:pt idx="4">
                  <c:v>36674.19</c:v>
                </c:pt>
                <c:pt idx="5">
                  <c:v>36775.83</c:v>
                </c:pt>
                <c:pt idx="6">
                  <c:v>36877.54</c:v>
                </c:pt>
                <c:pt idx="7">
                  <c:v>36979.179999999898</c:v>
                </c:pt>
                <c:pt idx="8">
                  <c:v>37080.89</c:v>
                </c:pt>
                <c:pt idx="9">
                  <c:v>37182.53</c:v>
                </c:pt>
                <c:pt idx="10">
                  <c:v>37284.239999999998</c:v>
                </c:pt>
                <c:pt idx="11">
                  <c:v>36795.360000000001</c:v>
                </c:pt>
                <c:pt idx="12">
                  <c:v>36306.479999999901</c:v>
                </c:pt>
                <c:pt idx="13">
                  <c:v>35781.505801781997</c:v>
                </c:pt>
                <c:pt idx="14">
                  <c:v>35158.429928986399</c:v>
                </c:pt>
                <c:pt idx="15">
                  <c:v>34538.716376631797</c:v>
                </c:pt>
                <c:pt idx="16">
                  <c:v>33890.6127030672</c:v>
                </c:pt>
                <c:pt idx="17">
                  <c:v>33238.024890118293</c:v>
                </c:pt>
                <c:pt idx="18">
                  <c:v>32588.882300123601</c:v>
                </c:pt>
                <c:pt idx="19">
                  <c:v>31941.456413220203</c:v>
                </c:pt>
                <c:pt idx="20">
                  <c:v>31302.5021705857</c:v>
                </c:pt>
                <c:pt idx="21">
                  <c:v>30799.624123906</c:v>
                </c:pt>
                <c:pt idx="22">
                  <c:v>30299.0221015569</c:v>
                </c:pt>
                <c:pt idx="23">
                  <c:v>29805.345713569997</c:v>
                </c:pt>
                <c:pt idx="24">
                  <c:v>29270.711695953101</c:v>
                </c:pt>
                <c:pt idx="25">
                  <c:v>28756.822130187502</c:v>
                </c:pt>
                <c:pt idx="26">
                  <c:v>28207.8561862034</c:v>
                </c:pt>
                <c:pt idx="27">
                  <c:v>27934.8299999999</c:v>
                </c:pt>
                <c:pt idx="28">
                  <c:v>27297.619999999901</c:v>
                </c:pt>
                <c:pt idx="29">
                  <c:v>26632.601865835197</c:v>
                </c:pt>
                <c:pt idx="30">
                  <c:v>26023.200000000001</c:v>
                </c:pt>
                <c:pt idx="31">
                  <c:v>25277.839999999902</c:v>
                </c:pt>
                <c:pt idx="32">
                  <c:v>24532.48</c:v>
                </c:pt>
                <c:pt idx="33">
                  <c:v>23787.1899999999</c:v>
                </c:pt>
                <c:pt idx="34">
                  <c:v>23041.83</c:v>
                </c:pt>
                <c:pt idx="35">
                  <c:v>22296.54</c:v>
                </c:pt>
                <c:pt idx="36">
                  <c:v>21551.18</c:v>
                </c:pt>
                <c:pt idx="37">
                  <c:v>20805.889999999898</c:v>
                </c:pt>
                <c:pt idx="38">
                  <c:v>20060.53</c:v>
                </c:pt>
                <c:pt idx="39">
                  <c:v>19315.169999999998</c:v>
                </c:pt>
                <c:pt idx="40">
                  <c:v>18569.88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F-724D-B92F-86B51B80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34296"/>
        <c:axId val="1222339216"/>
      </c:lineChart>
      <c:catAx>
        <c:axId val="12223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9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2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595959"/>
                    </a:solidFill>
                  </a:defRPr>
                </a:pPr>
                <a:r>
                  <a:rPr lang="en-GB" b="0">
                    <a:solidFill>
                      <a:srgbClr val="595959"/>
                    </a:solidFill>
                  </a:rPr>
                  <a:t>Mt CO</a:t>
                </a:r>
                <a:r>
                  <a:rPr lang="en-GB" b="0" baseline="-25000">
                    <a:solidFill>
                      <a:srgbClr val="595959"/>
                    </a:solidFill>
                  </a:rPr>
                  <a:t>2</a:t>
                </a:r>
                <a:r>
                  <a:rPr lang="en-GB" b="0">
                    <a:solidFill>
                      <a:srgbClr val="595959"/>
                    </a:solidFill>
                  </a:rPr>
                  <a:t> eq.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2334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rgbClr val="595959"/>
              </a:solidFill>
            </a:defRPr>
          </a:pPr>
          <a:endParaRPr lang="en-IT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</a:t>
            </a:r>
            <a:r>
              <a:rPr lang="en-GB" baseline="0"/>
              <a:t> BAS vs 2D [EJ]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(Comparison_charts2!$E$3,Comparison_charts2!$O$3,Comparison_charts2!$Y$3,Comparison_charts2!$AI$3,Comparison_charts2!$AS$3)</c:f>
              <c:numCache>
                <c:formatCode>0.0000</c:formatCode>
                <c:ptCount val="5"/>
                <c:pt idx="0">
                  <c:v>0</c:v>
                </c:pt>
                <c:pt idx="1">
                  <c:v>12.468963491952991</c:v>
                </c:pt>
                <c:pt idx="2">
                  <c:v>25.925827234764</c:v>
                </c:pt>
                <c:pt idx="3">
                  <c:v>82.960188337830999</c:v>
                </c:pt>
                <c:pt idx="4">
                  <c:v>179.33433668256032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D94F-AF76-D2D998F909B2}"/>
            </c:ext>
          </c:extLst>
        </c:ser>
        <c:ser>
          <c:idx val="5"/>
          <c:order val="1"/>
          <c:tx>
            <c:strRef>
              <c:f>Comparison_charts2!$C$7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(Comparison_charts2!$E$7,Comparison_charts2!$O$7,Comparison_charts2!$Y$7,Comparison_charts2!$AI$7,Comparison_charts2!$AS$7)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-9.9475983006414026E-13</c:v>
                </c:pt>
                <c:pt idx="4">
                  <c:v>10.669665754785001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A6-D94F-AF76-D2D998F909B2}"/>
            </c:ext>
          </c:extLst>
        </c:ser>
        <c:ser>
          <c:idx val="2"/>
          <c:order val="2"/>
          <c:tx>
            <c:strRef>
              <c:f>Comparison_charts2!$C$4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(Comparison_charts2!$E$4,Comparison_charts2!$O$4,Comparison_charts2!$Y$4,Comparison_charts2!$AI$4,Comparison_charts2!$AS$4)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1.3791453584789934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6-D94F-AF76-D2D998F909B2}"/>
            </c:ext>
          </c:extLst>
        </c:ser>
        <c:ser>
          <c:idx val="4"/>
          <c:order val="3"/>
          <c:tx>
            <c:strRef>
              <c:f>Comparison_charts2!$C$6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(Comparison_charts2!$E$6,Comparison_charts2!$O$6,Comparison_charts2!$Y$6,Comparison_charts2!$AI$6,Comparison_charts2!$AS$6)</c:f>
              <c:numCache>
                <c:formatCode>0.0000</c:formatCode>
                <c:ptCount val="5"/>
                <c:pt idx="0">
                  <c:v>3.3271534308696999</c:v>
                </c:pt>
                <c:pt idx="1">
                  <c:v>-15.437987211499692</c:v>
                </c:pt>
                <c:pt idx="2">
                  <c:v>4.299232056742099</c:v>
                </c:pt>
                <c:pt idx="3">
                  <c:v>9.9475983006414026E-14</c:v>
                </c:pt>
                <c:pt idx="4">
                  <c:v>-29.011810113645911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6-D94F-AF76-D2D998F909B2}"/>
            </c:ext>
          </c:extLst>
        </c:ser>
        <c:ser>
          <c:idx val="3"/>
          <c:order val="4"/>
          <c:tx>
            <c:strRef>
              <c:f>Comparison_charts2!$C$5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(Comparison_charts2!$E$5,Comparison_charts2!$O$5,Comparison_charts2!$Y$5,Comparison_charts2!$AI$5,Comparison_charts2!$AS$5)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11.334373717338302</c:v>
                </c:pt>
                <c:pt idx="3">
                  <c:v>3.3075623965372003</c:v>
                </c:pt>
                <c:pt idx="4">
                  <c:v>9.9475983006414026E-14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6-D94F-AF76-D2D998F909B2}"/>
            </c:ext>
          </c:extLst>
        </c:ser>
        <c:ser>
          <c:idx val="7"/>
          <c:order val="5"/>
          <c:tx>
            <c:strRef>
              <c:f>Comparison_charts2!$C$9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(Comparison_charts2!$E$9,Comparison_charts2!$O$9,Comparison_charts2!$Y$9,Comparison_charts2!$AI$9,Comparison_charts2!$AS$9)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0.53167296197686698</c:v>
                </c:pt>
                <c:pt idx="3">
                  <c:v>2.3786331617609697</c:v>
                </c:pt>
                <c:pt idx="4">
                  <c:v>-5.950909718187269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A6-D94F-AF76-D2D998F909B2}"/>
            </c:ext>
          </c:extLst>
        </c:ser>
        <c:ser>
          <c:idx val="8"/>
          <c:order val="6"/>
          <c:tx>
            <c:strRef>
              <c:f>Comparison_charts2!$C$10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(Comparison_charts2!$E$10,Comparison_charts2!$O$10,Comparison_charts2!$Y$10,Comparison_charts2!$AI$10,Comparison_charts2!$AS$10)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4.3898111999999907</c:v>
                </c:pt>
                <c:pt idx="3">
                  <c:v>2.2138272000000097</c:v>
                </c:pt>
                <c:pt idx="4">
                  <c:v>-6.4207295999998983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6-D94F-AF76-D2D998F909B2}"/>
            </c:ext>
          </c:extLst>
        </c:ser>
        <c:ser>
          <c:idx val="0"/>
          <c:order val="7"/>
          <c:tx>
            <c:strRef>
              <c:f>Comparison_charts2!$C$2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(Comparison_charts2!$E$2,Comparison_charts2!$O$2,Comparison_charts2!$Y$2,Comparison_charts2!$AI$2,Comparison_charts2!$AS$2)</c:f>
              <c:numCache>
                <c:formatCode>0.0000</c:formatCode>
                <c:ptCount val="5"/>
                <c:pt idx="0">
                  <c:v>0</c:v>
                </c:pt>
                <c:pt idx="1">
                  <c:v>9.8575564325823848</c:v>
                </c:pt>
                <c:pt idx="2">
                  <c:v>4.8193319451262511</c:v>
                </c:pt>
                <c:pt idx="3">
                  <c:v>-0.55441806014417594</c:v>
                </c:pt>
                <c:pt idx="4">
                  <c:v>3.0398990726376738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D94F-AF76-D2D998F909B2}"/>
            </c:ext>
          </c:extLst>
        </c:ser>
        <c:ser>
          <c:idx val="6"/>
          <c:order val="8"/>
          <c:tx>
            <c:strRef>
              <c:f>Comparison_charts2!$C$8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(Comparison_charts2!$E$1,Comparison_charts2!$O$1,Comparison_charts2!$Y$1,Comparison_charts2!$AI$1,Comparison_charts2!$AS$1)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(Comparison_charts2!$E$8,Comparison_charts2!$O$8,Comparison_charts2!$Y$8,Comparison_charts2!$AI$8,Comparison_charts2!$AS$8)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1.0398302207999899</c:v>
                </c:pt>
                <c:pt idx="3">
                  <c:v>0.11646159345373985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6-D94F-AF76-D2D998F9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002016"/>
        <c:axId val="1432003664"/>
      </c:barChart>
      <c:catAx>
        <c:axId val="14320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3664"/>
        <c:crosses val="autoZero"/>
        <c:auto val="1"/>
        <c:lblAlgn val="ctr"/>
        <c:lblOffset val="100"/>
        <c:noMultiLvlLbl val="0"/>
      </c:catAx>
      <c:valAx>
        <c:axId val="1432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32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TPES, BAS vs FOOD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Comparison_charts2!$C$14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(Comparison_charts2!$E$14,Comparison_charts2!$O$14,Comparison_charts2!$Y$14,Comparison_charts2!$AI$14,Comparison_charts2!$AS$14)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14.904178614648004</c:v>
                </c:pt>
                <c:pt idx="3">
                  <c:v>28.495623577389011</c:v>
                </c:pt>
                <c:pt idx="4">
                  <c:v>30.182341225423016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234F-A08E-A657E3BA160D}"/>
            </c:ext>
          </c:extLst>
        </c:ser>
        <c:ser>
          <c:idx val="5"/>
          <c:order val="1"/>
          <c:tx>
            <c:strRef>
              <c:f>Comparison_charts2!$C$18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D13A36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(Comparison_charts2!$E$18,Comparison_charts2!$O$18,Comparison_charts2!$Y$18,Comparison_charts2!$AI$18,Comparison_charts2!$AS$18)</c:f>
              <c:numCache>
                <c:formatCode>0.0000</c:formatCode>
                <c:ptCount val="5"/>
                <c:pt idx="0">
                  <c:v>0</c:v>
                </c:pt>
                <c:pt idx="1">
                  <c:v>9.9475983006414026E-13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A-234F-A08E-A657E3BA160D}"/>
            </c:ext>
          </c:extLst>
        </c:ser>
        <c:ser>
          <c:idx val="2"/>
          <c:order val="2"/>
          <c:tx>
            <c:strRef>
              <c:f>Comparison_charts2!$C$15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566C8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(Comparison_charts2!$E$15,Comparison_charts2!$O$15,Comparison_charts2!$Y$15,Comparison_charts2!$AI$15,Comparison_charts2!$AS$15)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1.1581225706639913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A-234F-A08E-A657E3BA160D}"/>
            </c:ext>
          </c:extLst>
        </c:ser>
        <c:ser>
          <c:idx val="4"/>
          <c:order val="3"/>
          <c:tx>
            <c:strRef>
              <c:f>Comparison_charts2!$C$17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BA1CAF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(Comparison_charts2!$E$17,Comparison_charts2!$O$17,Comparison_charts2!$Y$17,Comparison_charts2!$AI$17,Comparison_charts2!$AS$17)</c:f>
              <c:numCache>
                <c:formatCode>0.0000</c:formatCode>
                <c:ptCount val="5"/>
                <c:pt idx="0">
                  <c:v>-1.2075475999338003</c:v>
                </c:pt>
                <c:pt idx="1">
                  <c:v>-0.5753279575259107</c:v>
                </c:pt>
                <c:pt idx="2">
                  <c:v>0</c:v>
                </c:pt>
                <c:pt idx="3">
                  <c:v>9.9475983006414026E-14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A-234F-A08E-A657E3BA160D}"/>
            </c:ext>
          </c:extLst>
        </c:ser>
        <c:ser>
          <c:idx val="3"/>
          <c:order val="4"/>
          <c:tx>
            <c:strRef>
              <c:f>Comparison_charts2!$C$16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8BBC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(Comparison_charts2!$E$16,Comparison_charts2!$O$16,Comparison_charts2!$Y$16,Comparison_charts2!$AI$16,Comparison_charts2!$AS$16)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0.67205211733830339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A-234F-A08E-A657E3BA160D}"/>
            </c:ext>
          </c:extLst>
        </c:ser>
        <c:ser>
          <c:idx val="7"/>
          <c:order val="5"/>
          <c:tx>
            <c:strRef>
              <c:f>Comparison_charts2!$C$20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(Comparison_charts2!$E$20,Comparison_charts2!$O$20,Comparison_charts2!$Y$20,Comparison_charts2!$AI$20,Comparison_charts2!$AS$20)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0.53167296197686698</c:v>
                </c:pt>
                <c:pt idx="3">
                  <c:v>1.4265995181641706</c:v>
                </c:pt>
                <c:pt idx="4">
                  <c:v>1.9780542916911195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A-234F-A08E-A657E3BA160D}"/>
            </c:ext>
          </c:extLst>
        </c:ser>
        <c:ser>
          <c:idx val="8"/>
          <c:order val="6"/>
          <c:tx>
            <c:strRef>
              <c:f>Comparison_charts2!$C$21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F77AD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(Comparison_charts2!$E$21,Comparison_charts2!$O$21,Comparison_charts2!$Y$21,Comparison_charts2!$AI$21,Comparison_charts2!$AS$21)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0.73163519999999993</c:v>
                </c:pt>
                <c:pt idx="3">
                  <c:v>0.7568640000000002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A-234F-A08E-A657E3BA160D}"/>
            </c:ext>
          </c:extLst>
        </c:ser>
        <c:ser>
          <c:idx val="0"/>
          <c:order val="7"/>
          <c:tx>
            <c:strRef>
              <c:f>Comparison_charts2!$C$13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ACC777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(Comparison_charts2!$E$13,Comparison_charts2!$O$13,Comparison_charts2!$Y$13,Comparison_charts2!$AI$13,Comparison_charts2!$AS$13)</c:f>
              <c:numCache>
                <c:formatCode>0.0000</c:formatCode>
                <c:ptCount val="5"/>
                <c:pt idx="0">
                  <c:v>1.2545039329978636E-3</c:v>
                </c:pt>
                <c:pt idx="1">
                  <c:v>-1.1359044237970295E-2</c:v>
                </c:pt>
                <c:pt idx="2">
                  <c:v>-13.843849137080426</c:v>
                </c:pt>
                <c:pt idx="3">
                  <c:v>-23.917230013584263</c:v>
                </c:pt>
                <c:pt idx="4">
                  <c:v>-29.737111653015827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234F-A08E-A657E3BA160D}"/>
            </c:ext>
          </c:extLst>
        </c:ser>
        <c:ser>
          <c:idx val="6"/>
          <c:order val="8"/>
          <c:tx>
            <c:strRef>
              <c:f>Comparison_charts2!$C$19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862A8"/>
            </a:solidFill>
            <a:ln>
              <a:noFill/>
            </a:ln>
            <a:effectLst/>
          </c:spPr>
          <c:invertIfNegative val="0"/>
          <c:cat>
            <c:numRef>
              <c:f>(Comparison_charts2!$E$12,Comparison_charts2!$O$12,Comparison_charts2!$Y$12,Comparison_charts2!$AI$12,Comparison_charts2!$AS$12)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(Comparison_charts2!$E$19,Comparison_charts2!$O$19,Comparison_charts2!$Y$19,Comparison_charts2!$AI$19,Comparison_charts2!$AS$19)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-9.9920072216264089E-15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A-234F-A08E-A657E3BA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091952"/>
        <c:axId val="1363093600"/>
      </c:barChart>
      <c:catAx>
        <c:axId val="13630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3600"/>
        <c:crosses val="autoZero"/>
        <c:auto val="1"/>
        <c:lblAlgn val="ctr"/>
        <c:lblOffset val="100"/>
        <c:tickMarkSkip val="1"/>
        <c:noMultiLvlLbl val="0"/>
      </c:catAx>
      <c:valAx>
        <c:axId val="1363093600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30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12700</xdr:rowOff>
    </xdr:from>
    <xdr:to>
      <xdr:col>14</xdr:col>
      <xdr:colOff>82550</xdr:colOff>
      <xdr:row>56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F57AB-68D7-934A-94B0-4E6DB685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57</xdr:row>
      <xdr:rowOff>12700</xdr:rowOff>
    </xdr:from>
    <xdr:to>
      <xdr:col>14</xdr:col>
      <xdr:colOff>82550</xdr:colOff>
      <xdr:row>83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485E4-A14B-D643-8FFB-4363A32D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30</xdr:row>
      <xdr:rowOff>25400</xdr:rowOff>
    </xdr:from>
    <xdr:to>
      <xdr:col>26</xdr:col>
      <xdr:colOff>82550</xdr:colOff>
      <xdr:row>56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D507A-E93D-724A-AA91-E04957D2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57</xdr:row>
      <xdr:rowOff>25400</xdr:rowOff>
    </xdr:from>
    <xdr:to>
      <xdr:col>26</xdr:col>
      <xdr:colOff>88900</xdr:colOff>
      <xdr:row>83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7D77F-AED3-0B4C-B2E3-CCB4A933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</xdr:colOff>
      <xdr:row>30</xdr:row>
      <xdr:rowOff>12700</xdr:rowOff>
    </xdr:from>
    <xdr:to>
      <xdr:col>35</xdr:col>
      <xdr:colOff>717550</xdr:colOff>
      <xdr:row>52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BF4AC-E8B5-244C-8CAC-E96379A3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7938</xdr:colOff>
      <xdr:row>54</xdr:row>
      <xdr:rowOff>9524</xdr:rowOff>
    </xdr:from>
    <xdr:to>
      <xdr:col>35</xdr:col>
      <xdr:colOff>719138</xdr:colOff>
      <xdr:row>76</xdr:row>
      <xdr:rowOff>41274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EDDE65-73B4-0C47-8EFB-3FF50D79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9</xdr:col>
      <xdr:colOff>436881</xdr:colOff>
      <xdr:row>19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B7848-F4C1-FF49-BF3D-09C5B366C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52</xdr:col>
      <xdr:colOff>463550</xdr:colOff>
      <xdr:row>10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656-E8B5-FB4C-97B7-6F507AE8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11</xdr:row>
      <xdr:rowOff>0</xdr:rowOff>
    </xdr:from>
    <xdr:to>
      <xdr:col>52</xdr:col>
      <xdr:colOff>419100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903541-3622-7E48-8770-98DE07EB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8881</xdr:colOff>
      <xdr:row>47</xdr:row>
      <xdr:rowOff>8881</xdr:rowOff>
    </xdr:from>
    <xdr:to>
      <xdr:col>54</xdr:col>
      <xdr:colOff>445761</xdr:colOff>
      <xdr:row>65</xdr:row>
      <xdr:rowOff>8881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AB27A6-F525-C943-9255-F29924FF7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24</xdr:row>
      <xdr:rowOff>204265</xdr:rowOff>
    </xdr:from>
    <xdr:to>
      <xdr:col>53</xdr:col>
      <xdr:colOff>0</xdr:colOff>
      <xdr:row>40</xdr:row>
      <xdr:rowOff>17762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2B87D0-E924-F041-889E-B9BCBB649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46</xdr:row>
      <xdr:rowOff>203199</xdr:rowOff>
    </xdr:from>
    <xdr:to>
      <xdr:col>63</xdr:col>
      <xdr:colOff>436880</xdr:colOff>
      <xdr:row>64</xdr:row>
      <xdr:rowOff>203199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8E077-9F13-604B-8A26-839E12D3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3849</xdr:colOff>
      <xdr:row>24</xdr:row>
      <xdr:rowOff>13854</xdr:rowOff>
    </xdr:from>
    <xdr:to>
      <xdr:col>37</xdr:col>
      <xdr:colOff>362745</xdr:colOff>
      <xdr:row>42</xdr:row>
      <xdr:rowOff>5227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8FCE5-1D68-9743-8159-7EEE2DD0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32551</xdr:colOff>
      <xdr:row>56</xdr:row>
      <xdr:rowOff>156728</xdr:rowOff>
    </xdr:from>
    <xdr:to>
      <xdr:col>34</xdr:col>
      <xdr:colOff>0</xdr:colOff>
      <xdr:row>79</xdr:row>
      <xdr:rowOff>148101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4195D-C73C-0345-A2AD-40F62462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3849</xdr:colOff>
      <xdr:row>89</xdr:row>
      <xdr:rowOff>13853</xdr:rowOff>
    </xdr:from>
    <xdr:to>
      <xdr:col>37</xdr:col>
      <xdr:colOff>362745</xdr:colOff>
      <xdr:row>107</xdr:row>
      <xdr:rowOff>5227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D79DD-5AFD-B145-A859-6C821CB4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125</xdr:row>
      <xdr:rowOff>23962</xdr:rowOff>
    </xdr:from>
    <xdr:to>
      <xdr:col>15</xdr:col>
      <xdr:colOff>358896</xdr:colOff>
      <xdr:row>143</xdr:row>
      <xdr:rowOff>15337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84753-F59B-764F-B0A2-0732B436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1267870</xdr:colOff>
      <xdr:row>70</xdr:row>
      <xdr:rowOff>195425</xdr:rowOff>
    </xdr:from>
    <xdr:to>
      <xdr:col>15</xdr:col>
      <xdr:colOff>356766</xdr:colOff>
      <xdr:row>88</xdr:row>
      <xdr:rowOff>180941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DBB0DD-C08F-9F4E-B973-5C5B647B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</xdr:colOff>
      <xdr:row>24</xdr:row>
      <xdr:rowOff>0</xdr:rowOff>
    </xdr:from>
    <xdr:to>
      <xdr:col>15</xdr:col>
      <xdr:colOff>358897</xdr:colOff>
      <xdr:row>41</xdr:row>
      <xdr:rowOff>195053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64BA2-FD2E-1B4D-98DF-2F4EB8E1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60962</xdr:colOff>
      <xdr:row>17</xdr:row>
      <xdr:rowOff>111760</xdr:rowOff>
    </xdr:from>
    <xdr:to>
      <xdr:col>55</xdr:col>
      <xdr:colOff>767312</xdr:colOff>
      <xdr:row>35</xdr:row>
      <xdr:rowOff>103613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A90FE0-00D9-AF4C-9163-9732CAE9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23962</xdr:colOff>
      <xdr:row>104</xdr:row>
      <xdr:rowOff>11981</xdr:rowOff>
    </xdr:from>
    <xdr:to>
      <xdr:col>64</xdr:col>
      <xdr:colOff>591362</xdr:colOff>
      <xdr:row>117</xdr:row>
      <xdr:rowOff>74070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8C2CA7-6945-6047-B7D1-AB06B31D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7140</xdr:colOff>
      <xdr:row>104</xdr:row>
      <xdr:rowOff>23962</xdr:rowOff>
    </xdr:from>
    <xdr:to>
      <xdr:col>58</xdr:col>
      <xdr:colOff>579380</xdr:colOff>
      <xdr:row>117</xdr:row>
      <xdr:rowOff>86051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D7AF60-4C54-CD42-81AC-C4859D16F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11981</xdr:colOff>
      <xdr:row>104</xdr:row>
      <xdr:rowOff>11981</xdr:rowOff>
    </xdr:from>
    <xdr:to>
      <xdr:col>52</xdr:col>
      <xdr:colOff>581558</xdr:colOff>
      <xdr:row>117</xdr:row>
      <xdr:rowOff>74070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02BD13-7EDA-7A41-954D-095143B9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213360</xdr:colOff>
      <xdr:row>57</xdr:row>
      <xdr:rowOff>5080</xdr:rowOff>
    </xdr:from>
    <xdr:to>
      <xdr:col>42</xdr:col>
      <xdr:colOff>132080</xdr:colOff>
      <xdr:row>72</xdr:row>
      <xdr:rowOff>172720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A1581-C351-134B-BBF7-C3028DD6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20</xdr:row>
      <xdr:rowOff>12700</xdr:rowOff>
    </xdr:from>
    <xdr:to>
      <xdr:col>13</xdr:col>
      <xdr:colOff>716533</xdr:colOff>
      <xdr:row>38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447A2E-9F30-334B-BA79-96D6FB89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20</xdr:row>
      <xdr:rowOff>25400</xdr:rowOff>
    </xdr:from>
    <xdr:to>
      <xdr:col>35</xdr:col>
      <xdr:colOff>710183</xdr:colOff>
      <xdr:row>38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45A74E-982F-074C-9C11-5444DAA7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13</xdr:col>
      <xdr:colOff>710183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5EB05B-6F73-C748-8D67-BD1173754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190500</xdr:rowOff>
    </xdr:from>
    <xdr:to>
      <xdr:col>9</xdr:col>
      <xdr:colOff>811783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145D0-4BA1-0D4F-8639-75CE21CE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811783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12CC8-9C28-F241-B520-68B73664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811783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95BA1-B6B0-7E48-91E4-A299F8256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190500</xdr:rowOff>
    </xdr:from>
    <xdr:to>
      <xdr:col>19</xdr:col>
      <xdr:colOff>811783</xdr:colOff>
      <xdr:row>36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549CC0-F0DC-804B-B8DA-32BADF8BE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nese/Box/EGI%20Energy%20Systems/10%20Personal/Agnese%20Beltramo/PhD/PhD%20Papers/GLUCOSE/Scenarios%20Data/old_202004/F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Query"/>
      <sheetName val="Charts"/>
      <sheetName val="ReportingData"/>
      <sheetName val="InteractiveVisualization"/>
      <sheetName val="Capacity"/>
      <sheetName val="Production"/>
      <sheetName val="Prod_filtering"/>
      <sheetName val="NewCapacity"/>
      <sheetName val="Emissions"/>
      <sheetName val="EmissionsByTech"/>
      <sheetName val="TotalDiscountedCostByTech"/>
      <sheetName val="TotalAnnualTechActivityByMode"/>
      <sheetName val="Demands"/>
    </sheetNames>
    <sheetDataSet>
      <sheetData sheetId="0"/>
      <sheetData sheetId="1"/>
      <sheetData sheetId="2"/>
      <sheetData sheetId="3">
        <row r="30">
          <cell r="A30" t="str">
            <v>Food Demand [kcal/pp/day]</v>
          </cell>
          <cell r="B30" t="str">
            <v>Unit</v>
          </cell>
        </row>
        <row r="31">
          <cell r="A31" t="str">
            <v>Food Demand</v>
          </cell>
          <cell r="B31" t="str">
            <v>kcal/cap/day</v>
          </cell>
        </row>
        <row r="32">
          <cell r="A32" t="str">
            <v>Food Demand|Crops</v>
          </cell>
          <cell r="B32" t="str">
            <v>kcal/cap/day</v>
          </cell>
        </row>
        <row r="33">
          <cell r="A33" t="str">
            <v>Food Demand|Livestock</v>
          </cell>
          <cell r="B33" t="str">
            <v>kcal/cap/day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B12" sqref="B12"/>
    </sheetView>
  </sheetViews>
  <sheetFormatPr baseColWidth="10" defaultColWidth="11" defaultRowHeight="15" x14ac:dyDescent="0.2"/>
  <cols>
    <col min="1" max="1" width="29" style="25" bestFit="1" customWidth="1"/>
    <col min="2" max="2" width="15.33203125" style="26" customWidth="1"/>
    <col min="3" max="3" width="15.33203125" style="25" customWidth="1"/>
    <col min="4" max="16384" width="11" style="25"/>
  </cols>
  <sheetData>
    <row r="1" spans="1:3" x14ac:dyDescent="0.2">
      <c r="A1" s="27" t="s">
        <v>165</v>
      </c>
    </row>
    <row r="2" spans="1:3" x14ac:dyDescent="0.2">
      <c r="A2" s="27" t="s">
        <v>166</v>
      </c>
    </row>
    <row r="3" spans="1:3" x14ac:dyDescent="0.2">
      <c r="A3" s="27"/>
    </row>
    <row r="4" spans="1:3" x14ac:dyDescent="0.2">
      <c r="A4" s="27" t="s">
        <v>168</v>
      </c>
      <c r="B4" s="30" t="s">
        <v>164</v>
      </c>
      <c r="C4" s="31" t="s">
        <v>167</v>
      </c>
    </row>
    <row r="5" spans="1:3" x14ac:dyDescent="0.2">
      <c r="A5" s="25" t="s">
        <v>122</v>
      </c>
      <c r="B5" s="26">
        <v>683591197.76761496</v>
      </c>
    </row>
    <row r="6" spans="1:3" x14ac:dyDescent="0.2">
      <c r="A6" s="25" t="s">
        <v>123</v>
      </c>
      <c r="B6" s="26">
        <v>9638252814.9413395</v>
      </c>
      <c r="C6" s="22">
        <f>B6/$B$5-1</f>
        <v>13.099439615982062</v>
      </c>
    </row>
    <row r="7" spans="1:3" x14ac:dyDescent="0.2">
      <c r="A7" s="25" t="s">
        <v>124</v>
      </c>
      <c r="B7" s="26">
        <v>683580118.86452901</v>
      </c>
      <c r="C7" s="29">
        <f t="shared" ref="C7:C11" si="0">B7/$B$5-1</f>
        <v>-1.6206913023619762E-5</v>
      </c>
    </row>
    <row r="8" spans="1:3" x14ac:dyDescent="0.2">
      <c r="A8" s="25" t="s">
        <v>171</v>
      </c>
      <c r="C8" s="29"/>
    </row>
    <row r="9" spans="1:3" x14ac:dyDescent="0.2">
      <c r="A9" s="25" t="s">
        <v>182</v>
      </c>
      <c r="C9" s="29"/>
    </row>
    <row r="10" spans="1:3" x14ac:dyDescent="0.2">
      <c r="A10" s="25" t="s">
        <v>125</v>
      </c>
      <c r="B10" s="26">
        <v>1448151129.5595801</v>
      </c>
      <c r="C10" s="28">
        <f t="shared" si="0"/>
        <v>1.1184461331403441</v>
      </c>
    </row>
    <row r="11" spans="1:3" x14ac:dyDescent="0.2">
      <c r="A11" s="25" t="s">
        <v>172</v>
      </c>
      <c r="B11" s="26">
        <v>1597348060.3066599</v>
      </c>
      <c r="C11" s="28">
        <f t="shared" si="0"/>
        <v>1.3367007438408742</v>
      </c>
    </row>
    <row r="12" spans="1:3" x14ac:dyDescent="0.2">
      <c r="A12" s="25" t="s">
        <v>181</v>
      </c>
      <c r="C12" s="28"/>
    </row>
    <row r="14" spans="1:3" x14ac:dyDescent="0.2">
      <c r="A14" s="25" t="s">
        <v>170</v>
      </c>
    </row>
    <row r="15" spans="1:3" x14ac:dyDescent="0.2">
      <c r="A15" s="27" t="s">
        <v>169</v>
      </c>
      <c r="B15" s="30" t="s">
        <v>164</v>
      </c>
      <c r="C15" s="31" t="s">
        <v>167</v>
      </c>
    </row>
    <row r="16" spans="1:3" x14ac:dyDescent="0.2">
      <c r="A16" s="25" t="s">
        <v>122</v>
      </c>
      <c r="B16" s="32">
        <v>683591197.76999998</v>
      </c>
    </row>
    <row r="17" spans="1:3" x14ac:dyDescent="0.2">
      <c r="A17" s="25" t="s">
        <v>123</v>
      </c>
      <c r="B17" s="32">
        <v>9638252822.3999996</v>
      </c>
      <c r="C17" s="28">
        <f>B17/$B$16-1</f>
        <v>13.099439626843866</v>
      </c>
    </row>
    <row r="18" spans="1:3" x14ac:dyDescent="0.2">
      <c r="A18" s="25" t="s">
        <v>171</v>
      </c>
      <c r="B18" s="32">
        <v>683581621.67999995</v>
      </c>
      <c r="C18" s="29">
        <f t="shared" ref="C18:C20" si="1">B18/$B$16-1</f>
        <v>-1.4008503958606866E-5</v>
      </c>
    </row>
    <row r="19" spans="1:3" x14ac:dyDescent="0.2">
      <c r="A19" s="25" t="s">
        <v>182</v>
      </c>
      <c r="B19" s="32"/>
      <c r="C19" s="29"/>
    </row>
    <row r="20" spans="1:3" x14ac:dyDescent="0.2">
      <c r="A20" s="25" t="s">
        <v>172</v>
      </c>
      <c r="B20" s="32">
        <v>1597348060.5999999</v>
      </c>
      <c r="C20" s="28">
        <f t="shared" si="1"/>
        <v>1.3367007442618375</v>
      </c>
    </row>
    <row r="21" spans="1:3" x14ac:dyDescent="0.2">
      <c r="A21" s="25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67"/>
  <sheetViews>
    <sheetView zoomScaleNormal="100" workbookViewId="0">
      <selection activeCell="B28" sqref="B28"/>
    </sheetView>
  </sheetViews>
  <sheetFormatPr baseColWidth="10" defaultColWidth="11" defaultRowHeight="16" x14ac:dyDescent="0.2"/>
  <cols>
    <col min="1" max="1" width="16.83203125" bestFit="1" customWidth="1"/>
    <col min="2" max="2" width="25.33203125" bestFit="1" customWidth="1"/>
    <col min="3" max="3" width="33.1640625" bestFit="1" customWidth="1"/>
    <col min="5" max="5" width="12.83203125" bestFit="1" customWidth="1"/>
  </cols>
  <sheetData>
    <row r="1" spans="1:45" s="16" customFormat="1" x14ac:dyDescent="0.2">
      <c r="A1" s="16" t="s">
        <v>90</v>
      </c>
      <c r="C1" s="16" t="s">
        <v>95</v>
      </c>
      <c r="D1" s="16" t="s">
        <v>1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>
        <v>2021</v>
      </c>
      <c r="Q1" s="16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  <c r="W1" s="16">
        <v>2028</v>
      </c>
      <c r="X1" s="16">
        <v>2029</v>
      </c>
      <c r="Y1" s="16">
        <v>2030</v>
      </c>
      <c r="Z1" s="16">
        <v>2031</v>
      </c>
      <c r="AA1" s="16">
        <v>2032</v>
      </c>
      <c r="AB1" s="16">
        <v>2033</v>
      </c>
      <c r="AC1" s="16">
        <v>2034</v>
      </c>
      <c r="AD1" s="16">
        <v>2035</v>
      </c>
      <c r="AE1" s="16">
        <v>2036</v>
      </c>
      <c r="AF1" s="16">
        <v>2037</v>
      </c>
      <c r="AG1" s="16">
        <v>2038</v>
      </c>
      <c r="AH1" s="16">
        <v>2039</v>
      </c>
      <c r="AI1" s="16">
        <v>2040</v>
      </c>
      <c r="AJ1" s="16">
        <v>2041</v>
      </c>
      <c r="AK1" s="16">
        <v>2042</v>
      </c>
      <c r="AL1" s="16">
        <v>2043</v>
      </c>
      <c r="AM1" s="16">
        <v>2044</v>
      </c>
      <c r="AN1" s="16">
        <v>2045</v>
      </c>
      <c r="AO1" s="16">
        <v>2046</v>
      </c>
      <c r="AP1" s="16">
        <v>2047</v>
      </c>
      <c r="AQ1" s="16">
        <v>2048</v>
      </c>
      <c r="AR1" s="16">
        <v>2049</v>
      </c>
      <c r="AS1" s="16">
        <v>2050</v>
      </c>
    </row>
    <row r="2" spans="1:45" x14ac:dyDescent="0.2">
      <c r="A2" t="s">
        <v>96</v>
      </c>
      <c r="B2" t="s">
        <v>49</v>
      </c>
      <c r="C2" t="s">
        <v>98</v>
      </c>
      <c r="D2" t="s">
        <v>3</v>
      </c>
      <c r="E2" s="15">
        <f>Comparison_data!D38-Comparison_data!D109</f>
        <v>0</v>
      </c>
      <c r="F2" s="15">
        <f>Comparison_data!E38-Comparison_data!E109</f>
        <v>3.7635117990006961E-3</v>
      </c>
      <c r="G2" s="15">
        <f>Comparison_data!F38-Comparison_data!F109</f>
        <v>7.5270235981008682E-3</v>
      </c>
      <c r="H2" s="15">
        <f>Comparison_data!G38-Comparison_data!G109</f>
        <v>-1.1820393000697038E-2</v>
      </c>
      <c r="I2" s="15">
        <f>Comparison_data!H38-Comparison_data!H109</f>
        <v>2.0461484288760943</v>
      </c>
      <c r="J2" s="15">
        <f>Comparison_data!I38-Comparison_data!I109</f>
        <v>5.0156223389020944</v>
      </c>
      <c r="K2" s="15">
        <f>Comparison_data!J38-Comparison_data!J109</f>
        <v>5.4228802955831519</v>
      </c>
      <c r="L2" s="15">
        <f>Comparison_data!K38-Comparison_data!K109</f>
        <v>4.7458237261486396</v>
      </c>
      <c r="M2" s="15">
        <f>Comparison_data!L38-Comparison_data!L109</f>
        <v>4.0675177788001342</v>
      </c>
      <c r="N2" s="15">
        <f>Comparison_data!M38-Comparison_data!M109</f>
        <v>6.8713472833560871</v>
      </c>
      <c r="O2" s="15">
        <f>Comparison_data!N38-Comparison_data!N109</f>
        <v>9.8575564325823848</v>
      </c>
      <c r="P2" s="15">
        <f>Comparison_data!O38-Comparison_data!O109</f>
        <v>2.3064885781981239</v>
      </c>
      <c r="Q2" s="15">
        <f>Comparison_data!P38-Comparison_data!P109</f>
        <v>2.6858657700748054</v>
      </c>
      <c r="R2" s="15">
        <f>Comparison_data!Q38-Comparison_data!Q109</f>
        <v>3.0649668246173256</v>
      </c>
      <c r="S2" s="15">
        <f>Comparison_data!R38-Comparison_data!R109</f>
        <v>3.4268077011232521</v>
      </c>
      <c r="T2" s="15">
        <f>Comparison_data!S38-Comparison_data!S109</f>
        <v>3.7812596916292378</v>
      </c>
      <c r="U2" s="15">
        <f>Comparison_data!T38-Comparison_data!T109</f>
        <v>3.5495908389426702</v>
      </c>
      <c r="V2" s="15">
        <f>Comparison_data!U38-Comparison_data!U109</f>
        <v>3.2889513455242536</v>
      </c>
      <c r="W2" s="15">
        <f>Comparison_data!V38-Comparison_data!V109</f>
        <v>3.9960691528751475</v>
      </c>
      <c r="X2" s="15">
        <f>Comparison_data!W38-Comparison_data!W109</f>
        <v>4.3710648555984548</v>
      </c>
      <c r="Y2" s="15">
        <f>Comparison_data!X38-Comparison_data!X109</f>
        <v>4.8193319451262511</v>
      </c>
      <c r="Z2" s="15">
        <f>Comparison_data!Y38-Comparison_data!Y109</f>
        <v>0.95499064596947747</v>
      </c>
      <c r="AA2" s="15">
        <f>Comparison_data!Z38-Comparison_data!Z109</f>
        <v>-0.38209636394067559</v>
      </c>
      <c r="AB2" s="15">
        <f>Comparison_data!AA38-Comparison_data!AA109</f>
        <v>-0.40723942244358824</v>
      </c>
      <c r="AC2" s="15">
        <f>Comparison_data!AB38-Comparison_data!AB109</f>
        <v>-0.43300460689405895</v>
      </c>
      <c r="AD2" s="15">
        <f>Comparison_data!AC38-Comparison_data!AC109</f>
        <v>-0.46620878152985767</v>
      </c>
      <c r="AE2" s="15">
        <f>Comparison_data!AD38-Comparison_data!AD109</f>
        <v>-0.48360178687370947</v>
      </c>
      <c r="AF2" s="15">
        <f>Comparison_data!AE38-Comparison_data!AE109</f>
        <v>-0.50099479221762877</v>
      </c>
      <c r="AG2" s="15">
        <f>Comparison_data!AF38-Comparison_data!AF109</f>
        <v>-0.51869886053523118</v>
      </c>
      <c r="AH2" s="15">
        <f>Comparison_data!AG38-Comparison_data!AG109</f>
        <v>-0.54415298201194062</v>
      </c>
      <c r="AI2" s="15">
        <f>Comparison_data!AH38-Comparison_data!AH109</f>
        <v>-0.55441806014417594</v>
      </c>
      <c r="AJ2" s="15">
        <f>Comparison_data!AI38-Comparison_data!AI109</f>
        <v>-0.58886648667484565</v>
      </c>
      <c r="AK2" s="15">
        <f>Comparison_data!AJ38-Comparison_data!AJ109</f>
        <v>0.96443057222073136</v>
      </c>
      <c r="AL2" s="15">
        <f>Comparison_data!AK38-Comparison_data!AK109</f>
        <v>1.1868906417605736</v>
      </c>
      <c r="AM2" s="15">
        <f>Comparison_data!AL38-Comparison_data!AL109</f>
        <v>1.4195486168669476</v>
      </c>
      <c r="AN2" s="15">
        <f>Comparison_data!AM38-Comparison_data!AM109</f>
        <v>1.6608643897403397</v>
      </c>
      <c r="AO2" s="15">
        <f>Comparison_data!AN38-Comparison_data!AN109</f>
        <v>1.9133208526629915</v>
      </c>
      <c r="AP2" s="15">
        <f>Comparison_data!AO38-Comparison_data!AO109</f>
        <v>2.1761139703246748</v>
      </c>
      <c r="AQ2" s="15">
        <f>Comparison_data!AP38-Comparison_data!AP109</f>
        <v>2.4571483159240977</v>
      </c>
      <c r="AR2" s="15">
        <f>Comparison_data!AQ38-Comparison_data!AQ109</f>
        <v>2.7428606590247036</v>
      </c>
      <c r="AS2" s="15">
        <f>Comparison_data!AR38-Comparison_data!AR109</f>
        <v>3.0398990726376738</v>
      </c>
    </row>
    <row r="3" spans="1:45" x14ac:dyDescent="0.2">
      <c r="A3" t="s">
        <v>96</v>
      </c>
      <c r="B3" t="s">
        <v>49</v>
      </c>
      <c r="C3" t="s">
        <v>99</v>
      </c>
      <c r="D3" t="s">
        <v>3</v>
      </c>
      <c r="E3" s="15">
        <f>Comparison_data!D40-Comparison_data!D111</f>
        <v>0</v>
      </c>
      <c r="F3" s="15">
        <f>Comparison_data!E40-Comparison_data!E111</f>
        <v>0</v>
      </c>
      <c r="G3" s="15">
        <f>Comparison_data!F40-Comparison_data!F111</f>
        <v>0</v>
      </c>
      <c r="H3" s="15">
        <f>Comparison_data!G40-Comparison_data!G111</f>
        <v>0</v>
      </c>
      <c r="I3" s="15">
        <f>Comparison_data!H40-Comparison_data!H111</f>
        <v>0</v>
      </c>
      <c r="J3" s="15">
        <f>Comparison_data!I40-Comparison_data!I111</f>
        <v>9.9475983006414026E-13</v>
      </c>
      <c r="K3" s="15">
        <f>Comparison_data!J40-Comparison_data!J111</f>
        <v>1.879324619794005</v>
      </c>
      <c r="L3" s="15">
        <f>Comparison_data!K40-Comparison_data!K111</f>
        <v>4.4820078327410044</v>
      </c>
      <c r="M3" s="15">
        <f>Comparison_data!L40-Comparison_data!L111</f>
        <v>7.0858812927779979</v>
      </c>
      <c r="N3" s="15">
        <f>Comparison_data!M40-Comparison_data!M111</f>
        <v>9.705579492542995</v>
      </c>
      <c r="O3" s="15">
        <f>Comparison_data!N40-Comparison_data!N111</f>
        <v>12.468963491952991</v>
      </c>
      <c r="P3" s="15">
        <f>Comparison_data!O40-Comparison_data!O111</f>
        <v>-9.9475983006414026E-13</v>
      </c>
      <c r="Q3" s="15">
        <f>Comparison_data!P40-Comparison_data!P111</f>
        <v>0</v>
      </c>
      <c r="R3" s="15">
        <f>Comparison_data!Q40-Comparison_data!Q111</f>
        <v>0</v>
      </c>
      <c r="S3" s="15">
        <f>Comparison_data!R40-Comparison_data!R111</f>
        <v>0</v>
      </c>
      <c r="T3" s="15">
        <f>Comparison_data!S40-Comparison_data!S111</f>
        <v>-9.9475983006414026E-13</v>
      </c>
      <c r="U3" s="15">
        <f>Comparison_data!T40-Comparison_data!T111</f>
        <v>2.3610105211109982</v>
      </c>
      <c r="V3" s="15">
        <f>Comparison_data!U40-Comparison_data!U111</f>
        <v>11.53049751862099</v>
      </c>
      <c r="W3" s="15">
        <f>Comparison_data!V40-Comparison_data!V111</f>
        <v>19.009826987542993</v>
      </c>
      <c r="X3" s="15">
        <f>Comparison_data!W40-Comparison_data!W111</f>
        <v>26.756944912074999</v>
      </c>
      <c r="Y3" s="15">
        <f>Comparison_data!X40-Comparison_data!X111</f>
        <v>25.925827234764</v>
      </c>
      <c r="Z3" s="15">
        <f>Comparison_data!Y40-Comparison_data!Y111</f>
        <v>27.891442773527999</v>
      </c>
      <c r="AA3" s="15">
        <f>Comparison_data!Z40-Comparison_data!Z111</f>
        <v>29.473463325736006</v>
      </c>
      <c r="AB3" s="15">
        <f>Comparison_data!AA40-Comparison_data!AA111</f>
        <v>38.857549940186999</v>
      </c>
      <c r="AC3" s="15">
        <f>Comparison_data!AB40-Comparison_data!AB111</f>
        <v>44.747524002448088</v>
      </c>
      <c r="AD3" s="15">
        <f>Comparison_data!AC40-Comparison_data!AC111</f>
        <v>54.073194775797987</v>
      </c>
      <c r="AE3" s="15">
        <f>Comparison_data!AD40-Comparison_data!AD111</f>
        <v>59.646065251527091</v>
      </c>
      <c r="AF3" s="15">
        <f>Comparison_data!AE40-Comparison_data!AE111</f>
        <v>65.562251463411002</v>
      </c>
      <c r="AG3" s="15">
        <f>Comparison_data!AF40-Comparison_data!AF111</f>
        <v>71.820659485101999</v>
      </c>
      <c r="AH3" s="15">
        <f>Comparison_data!AG40-Comparison_data!AG111</f>
        <v>77.48425136601611</v>
      </c>
      <c r="AI3" s="15">
        <f>Comparison_data!AH40-Comparison_data!AH111</f>
        <v>82.960188337830999</v>
      </c>
      <c r="AJ3" s="15">
        <f>Comparison_data!AI40-Comparison_data!AI111</f>
        <v>89.265361425966987</v>
      </c>
      <c r="AK3" s="15">
        <f>Comparison_data!AJ40-Comparison_data!AJ111</f>
        <v>97.008044166242584</v>
      </c>
      <c r="AL3" s="15">
        <f>Comparison_data!AK40-Comparison_data!AK111</f>
        <v>101.27640447219942</v>
      </c>
      <c r="AM3" s="15">
        <f>Comparison_data!AL40-Comparison_data!AL111</f>
        <v>114.1101710441278</v>
      </c>
      <c r="AN3" s="15">
        <f>Comparison_data!AM40-Comparison_data!AM111</f>
        <v>127.1525193260935</v>
      </c>
      <c r="AO3" s="15">
        <f>Comparison_data!AN40-Comparison_data!AN111</f>
        <v>139.978439541597</v>
      </c>
      <c r="AP3" s="15">
        <f>Comparison_data!AO40-Comparison_data!AO111</f>
        <v>151.8947824869831</v>
      </c>
      <c r="AQ3" s="15">
        <f>Comparison_data!AP40-Comparison_data!AP111</f>
        <v>164.19038984340591</v>
      </c>
      <c r="AR3" s="15">
        <f>Comparison_data!AQ40-Comparison_data!AQ111</f>
        <v>174.8527686918824</v>
      </c>
      <c r="AS3" s="15">
        <f>Comparison_data!AR40-Comparison_data!AR111</f>
        <v>179.33433668256032</v>
      </c>
    </row>
    <row r="4" spans="1:45" x14ac:dyDescent="0.2">
      <c r="A4" t="s">
        <v>96</v>
      </c>
      <c r="B4" t="s">
        <v>49</v>
      </c>
      <c r="C4" t="s">
        <v>100</v>
      </c>
      <c r="D4" t="s">
        <v>3</v>
      </c>
      <c r="E4" s="15">
        <f>Comparison_data!D42-Comparison_data!D113</f>
        <v>0</v>
      </c>
      <c r="F4" s="15">
        <f>Comparison_data!E42-Comparison_data!E113</f>
        <v>0</v>
      </c>
      <c r="G4" s="15">
        <f>Comparison_data!F42-Comparison_data!F113</f>
        <v>0</v>
      </c>
      <c r="H4" s="15">
        <f>Comparison_data!G42-Comparison_data!G113</f>
        <v>0</v>
      </c>
      <c r="I4" s="15">
        <f>Comparison_data!H42-Comparison_data!H113</f>
        <v>0</v>
      </c>
      <c r="J4" s="15">
        <f>Comparison_data!I42-Comparison_data!I113</f>
        <v>0</v>
      </c>
      <c r="K4" s="15">
        <f>Comparison_data!J42-Comparison_data!J113</f>
        <v>0</v>
      </c>
      <c r="L4" s="15">
        <f>Comparison_data!K42-Comparison_data!K113</f>
        <v>0</v>
      </c>
      <c r="M4" s="15">
        <f>Comparison_data!L42-Comparison_data!L113</f>
        <v>0</v>
      </c>
      <c r="N4" s="15">
        <f>Comparison_data!M42-Comparison_data!M113</f>
        <v>0</v>
      </c>
      <c r="O4" s="15">
        <f>Comparison_data!N42-Comparison_data!N113</f>
        <v>0</v>
      </c>
      <c r="P4" s="15">
        <f>Comparison_data!O42-Comparison_data!O113</f>
        <v>0</v>
      </c>
      <c r="Q4" s="15">
        <f>Comparison_data!P42-Comparison_data!P113</f>
        <v>0</v>
      </c>
      <c r="R4" s="15">
        <f>Comparison_data!Q42-Comparison_data!Q113</f>
        <v>0</v>
      </c>
      <c r="S4" s="15">
        <f>Comparison_data!R42-Comparison_data!R113</f>
        <v>0</v>
      </c>
      <c r="T4" s="15">
        <f>Comparison_data!S42-Comparison_data!S113</f>
        <v>0</v>
      </c>
      <c r="U4" s="15">
        <f>Comparison_data!T42-Comparison_data!T113</f>
        <v>-9.9475983006414026E-13</v>
      </c>
      <c r="V4" s="15">
        <f>Comparison_data!U42-Comparison_data!U113</f>
        <v>0</v>
      </c>
      <c r="W4" s="15">
        <f>Comparison_data!V42-Comparison_data!V113</f>
        <v>0</v>
      </c>
      <c r="X4" s="15">
        <f>Comparison_data!W42-Comparison_data!W113</f>
        <v>0</v>
      </c>
      <c r="Y4" s="15">
        <f>Comparison_data!X42-Comparison_data!X113</f>
        <v>0</v>
      </c>
      <c r="Z4" s="15">
        <f>Comparison_data!Y42-Comparison_data!Y113</f>
        <v>0</v>
      </c>
      <c r="AA4" s="15">
        <f>Comparison_data!Z42-Comparison_data!Z113</f>
        <v>0</v>
      </c>
      <c r="AB4" s="15">
        <f>Comparison_data!AA42-Comparison_data!AA113</f>
        <v>0</v>
      </c>
      <c r="AC4" s="15">
        <f>Comparison_data!AB42-Comparison_data!AB113</f>
        <v>0</v>
      </c>
      <c r="AD4" s="15">
        <f>Comparison_data!AC42-Comparison_data!AC113</f>
        <v>0</v>
      </c>
      <c r="AE4" s="15">
        <f>Comparison_data!AD42-Comparison_data!AD113</f>
        <v>0</v>
      </c>
      <c r="AF4" s="15">
        <f>Comparison_data!AE42-Comparison_data!AE113</f>
        <v>0</v>
      </c>
      <c r="AG4" s="15">
        <f>Comparison_data!AF42-Comparison_data!AF113</f>
        <v>9.9475983006414026E-13</v>
      </c>
      <c r="AH4" s="15">
        <f>Comparison_data!AG42-Comparison_data!AG113</f>
        <v>0</v>
      </c>
      <c r="AI4" s="15">
        <f>Comparison_data!AH42-Comparison_data!AH113</f>
        <v>0</v>
      </c>
      <c r="AJ4" s="15">
        <f>Comparison_data!AI42-Comparison_data!AI113</f>
        <v>-9.9475983006414026E-13</v>
      </c>
      <c r="AK4" s="15">
        <f>Comparison_data!AJ42-Comparison_data!AJ113</f>
        <v>0.56507981370700122</v>
      </c>
      <c r="AL4" s="15">
        <f>Comparison_data!AK42-Comparison_data!AK113</f>
        <v>0</v>
      </c>
      <c r="AM4" s="15">
        <f>Comparison_data!AL42-Comparison_data!AL113</f>
        <v>-9.9475983006414026E-13</v>
      </c>
      <c r="AN4" s="15">
        <f>Comparison_data!AM42-Comparison_data!AM113</f>
        <v>0</v>
      </c>
      <c r="AO4" s="15">
        <f>Comparison_data!AN42-Comparison_data!AN113</f>
        <v>0</v>
      </c>
      <c r="AP4" s="15">
        <f>Comparison_data!AO42-Comparison_data!AO113</f>
        <v>-1.0089706847793423E-12</v>
      </c>
      <c r="AQ4" s="15">
        <f>Comparison_data!AP42-Comparison_data!AP113</f>
        <v>-9.9475983006414026E-13</v>
      </c>
      <c r="AR4" s="15">
        <f>Comparison_data!AQ42-Comparison_data!AQ113</f>
        <v>9.9475983006414026E-13</v>
      </c>
      <c r="AS4" s="15">
        <f>Comparison_data!AR42-Comparison_data!AR113</f>
        <v>1.3791453584789934</v>
      </c>
    </row>
    <row r="5" spans="1:45" x14ac:dyDescent="0.2">
      <c r="A5" t="s">
        <v>96</v>
      </c>
      <c r="B5" t="s">
        <v>49</v>
      </c>
      <c r="C5" t="s">
        <v>101</v>
      </c>
      <c r="D5" t="s">
        <v>3</v>
      </c>
      <c r="E5" s="15">
        <f>Comparison_data!D43-Comparison_data!D114</f>
        <v>0</v>
      </c>
      <c r="F5" s="15">
        <f>Comparison_data!E43-Comparison_data!E114</f>
        <v>0</v>
      </c>
      <c r="G5" s="15">
        <f>Comparison_data!F43-Comparison_data!F114</f>
        <v>0</v>
      </c>
      <c r="H5" s="15">
        <f>Comparison_data!G43-Comparison_data!G114</f>
        <v>0</v>
      </c>
      <c r="I5" s="15">
        <f>Comparison_data!H43-Comparison_data!H114</f>
        <v>0</v>
      </c>
      <c r="J5" s="15">
        <f>Comparison_data!I43-Comparison_data!I114</f>
        <v>0</v>
      </c>
      <c r="K5" s="15">
        <f>Comparison_data!J43-Comparison_data!J114</f>
        <v>0</v>
      </c>
      <c r="L5" s="15">
        <f>Comparison_data!K43-Comparison_data!K114</f>
        <v>0</v>
      </c>
      <c r="M5" s="15">
        <f>Comparison_data!L43-Comparison_data!L114</f>
        <v>0</v>
      </c>
      <c r="N5" s="15">
        <f>Comparison_data!M43-Comparison_data!M114</f>
        <v>0</v>
      </c>
      <c r="O5" s="15">
        <f>Comparison_data!N43-Comparison_data!N114</f>
        <v>0</v>
      </c>
      <c r="P5" s="15">
        <f>Comparison_data!O43-Comparison_data!O114</f>
        <v>0</v>
      </c>
      <c r="Q5" s="15">
        <f>Comparison_data!P43-Comparison_data!P114</f>
        <v>0</v>
      </c>
      <c r="R5" s="15">
        <f>Comparison_data!Q43-Comparison_data!Q114</f>
        <v>0</v>
      </c>
      <c r="S5" s="15">
        <f>Comparison_data!R43-Comparison_data!R114</f>
        <v>0</v>
      </c>
      <c r="T5" s="15">
        <f>Comparison_data!S43-Comparison_data!S114</f>
        <v>0.67205211733840109</v>
      </c>
      <c r="U5" s="15">
        <f>Comparison_data!T43-Comparison_data!T114</f>
        <v>2.8045164373384992</v>
      </c>
      <c r="V5" s="15">
        <f>Comparison_data!U43-Comparison_data!U114</f>
        <v>4.9369807573384001</v>
      </c>
      <c r="W5" s="15">
        <f>Comparison_data!V43-Comparison_data!V114</f>
        <v>7.0694450773382993</v>
      </c>
      <c r="X5" s="15">
        <f>Comparison_data!W43-Comparison_data!W114</f>
        <v>9.2019093973384987</v>
      </c>
      <c r="Y5" s="15">
        <f>Comparison_data!X43-Comparison_data!X114</f>
        <v>11.334373717338302</v>
      </c>
      <c r="Z5" s="15">
        <f>Comparison_data!Y43-Comparison_data!Y114</f>
        <v>13.466838037338313</v>
      </c>
      <c r="AA5" s="15">
        <f>Comparison_data!Z43-Comparison_data!Z114</f>
        <v>15.587103763215609</v>
      </c>
      <c r="AB5" s="15">
        <f>Comparison_data!AA43-Comparison_data!AA114</f>
        <v>15.649281233403103</v>
      </c>
      <c r="AC5" s="15">
        <f>Comparison_data!AB43-Comparison_data!AB114</f>
        <v>13.689788050664001</v>
      </c>
      <c r="AD5" s="15">
        <f>Comparison_data!AC43-Comparison_data!AC114</f>
        <v>12.4204401397672</v>
      </c>
      <c r="AE5" s="15">
        <f>Comparison_data!AD43-Comparison_data!AD114</f>
        <v>10.938553280385303</v>
      </c>
      <c r="AF5" s="15">
        <f>Comparison_data!AE43-Comparison_data!AE114</f>
        <v>9.0460450464239983</v>
      </c>
      <c r="AG5" s="15">
        <f>Comparison_data!AF43-Comparison_data!AF114</f>
        <v>7.0813345862639991</v>
      </c>
      <c r="AH5" s="15">
        <f>Comparison_data!AG43-Comparison_data!AG114</f>
        <v>5.116624126104</v>
      </c>
      <c r="AI5" s="15">
        <f>Comparison_data!AH43-Comparison_data!AH114</f>
        <v>3.3075623965372003</v>
      </c>
      <c r="AJ5" s="15">
        <f>Comparison_data!AI43-Comparison_data!AI114</f>
        <v>1.3428519363771976</v>
      </c>
      <c r="AK5" s="15">
        <f>Comparison_data!AJ43-Comparison_data!AJ114</f>
        <v>0</v>
      </c>
      <c r="AL5" s="15">
        <f>Comparison_data!AK43-Comparison_data!AK114</f>
        <v>0</v>
      </c>
      <c r="AM5" s="15">
        <f>Comparison_data!AL43-Comparison_data!AL114</f>
        <v>0</v>
      </c>
      <c r="AN5" s="15">
        <f>Comparison_data!AM43-Comparison_data!AM114</f>
        <v>0</v>
      </c>
      <c r="AO5" s="15">
        <f>Comparison_data!AN43-Comparison_data!AN114</f>
        <v>0</v>
      </c>
      <c r="AP5" s="15">
        <f>Comparison_data!AO43-Comparison_data!AO114</f>
        <v>0</v>
      </c>
      <c r="AQ5" s="15">
        <f>Comparison_data!AP43-Comparison_data!AP114</f>
        <v>0</v>
      </c>
      <c r="AR5" s="15">
        <f>Comparison_data!AQ43-Comparison_data!AQ114</f>
        <v>0.16775385984009716</v>
      </c>
      <c r="AS5" s="15">
        <f>Comparison_data!AR43-Comparison_data!AR114</f>
        <v>9.9475983006414026E-14</v>
      </c>
    </row>
    <row r="6" spans="1:45" x14ac:dyDescent="0.2">
      <c r="A6" t="s">
        <v>96</v>
      </c>
      <c r="B6" t="s">
        <v>49</v>
      </c>
      <c r="C6" t="s">
        <v>102</v>
      </c>
      <c r="D6" t="s">
        <v>3</v>
      </c>
      <c r="E6" s="15">
        <f>Comparison_data!D44-Comparison_data!D115</f>
        <v>3.3271534308696999</v>
      </c>
      <c r="F6" s="15">
        <f>Comparison_data!E44-Comparison_data!E115</f>
        <v>-2.4835790827583999</v>
      </c>
      <c r="G6" s="15">
        <f>Comparison_data!F44-Comparison_data!F115</f>
        <v>-1.5042120016435021</v>
      </c>
      <c r="H6" s="15">
        <f>Comparison_data!G44-Comparison_data!G115</f>
        <v>1.1090736723938992</v>
      </c>
      <c r="I6" s="15">
        <f>Comparison_data!H44-Comparison_data!H115</f>
        <v>0.82978599961970012</v>
      </c>
      <c r="J6" s="15">
        <f>Comparison_data!I44-Comparison_data!I115</f>
        <v>-5.7850838096562001</v>
      </c>
      <c r="K6" s="15">
        <f>Comparison_data!J44-Comparison_data!J115</f>
        <v>-6.9187579915142194</v>
      </c>
      <c r="L6" s="15">
        <f>Comparison_data!K44-Comparison_data!K115</f>
        <v>-6.5406557417484397</v>
      </c>
      <c r="M6" s="15">
        <f>Comparison_data!L44-Comparison_data!L115</f>
        <v>-6.9591921417787699</v>
      </c>
      <c r="N6" s="15">
        <f>Comparison_data!M44-Comparison_data!M115</f>
        <v>-11.853270673937573</v>
      </c>
      <c r="O6" s="15">
        <f>Comparison_data!N44-Comparison_data!N115</f>
        <v>-15.437987211499692</v>
      </c>
      <c r="P6" s="15">
        <f>Comparison_data!O44-Comparison_data!O115</f>
        <v>-2.0850131939708092</v>
      </c>
      <c r="Q6" s="15">
        <f>Comparison_data!P44-Comparison_data!P115</f>
        <v>2.6405101932988977</v>
      </c>
      <c r="R6" s="15">
        <f>Comparison_data!Q44-Comparison_data!Q115</f>
        <v>11.277083944955102</v>
      </c>
      <c r="S6" s="15">
        <f>Comparison_data!R44-Comparison_data!R115</f>
        <v>13.716905088104539</v>
      </c>
      <c r="T6" s="15">
        <f>Comparison_data!S44-Comparison_data!S115</f>
        <v>18.827308304566181</v>
      </c>
      <c r="U6" s="15">
        <f>Comparison_data!T44-Comparison_data!T115</f>
        <v>17.129758548536262</v>
      </c>
      <c r="V6" s="15">
        <f>Comparison_data!U44-Comparison_data!U115</f>
        <v>15.33641989483133</v>
      </c>
      <c r="W6" s="15">
        <f>Comparison_data!V44-Comparison_data!V115</f>
        <v>11.923181634843459</v>
      </c>
      <c r="X6" s="15">
        <f>Comparison_data!W44-Comparison_data!W115</f>
        <v>8.0347601878599999</v>
      </c>
      <c r="Y6" s="15">
        <f>Comparison_data!X44-Comparison_data!X115</f>
        <v>4.299232056742099</v>
      </c>
      <c r="Z6" s="15">
        <f>Comparison_data!Y44-Comparison_data!Y115</f>
        <v>3.6881505165505999</v>
      </c>
      <c r="AA6" s="15">
        <f>Comparison_data!Z44-Comparison_data!Z115</f>
        <v>0</v>
      </c>
      <c r="AB6" s="15">
        <f>Comparison_data!AA44-Comparison_data!AA115</f>
        <v>-9.9475983006414026E-14</v>
      </c>
      <c r="AC6" s="15">
        <f>Comparison_data!AB44-Comparison_data!AB115</f>
        <v>0</v>
      </c>
      <c r="AD6" s="15">
        <f>Comparison_data!AC44-Comparison_data!AC115</f>
        <v>0</v>
      </c>
      <c r="AE6" s="15">
        <f>Comparison_data!AD44-Comparison_data!AD115</f>
        <v>9.9475983006414026E-14</v>
      </c>
      <c r="AF6" s="15">
        <f>Comparison_data!AE44-Comparison_data!AE115</f>
        <v>-9.9475983006414026E-14</v>
      </c>
      <c r="AG6" s="15">
        <f>Comparison_data!AF44-Comparison_data!AF115</f>
        <v>0</v>
      </c>
      <c r="AH6" s="15">
        <f>Comparison_data!AG44-Comparison_data!AG115</f>
        <v>0</v>
      </c>
      <c r="AI6" s="15">
        <f>Comparison_data!AH44-Comparison_data!AH115</f>
        <v>9.9475983006414026E-14</v>
      </c>
      <c r="AJ6" s="15">
        <f>Comparison_data!AI44-Comparison_data!AI115</f>
        <v>-9.9475983006414026E-14</v>
      </c>
      <c r="AK6" s="15">
        <f>Comparison_data!AJ44-Comparison_data!AJ115</f>
        <v>0</v>
      </c>
      <c r="AL6" s="15">
        <f>Comparison_data!AK44-Comparison_data!AK115</f>
        <v>0</v>
      </c>
      <c r="AM6" s="15">
        <f>Comparison_data!AL44-Comparison_data!AL115</f>
        <v>0</v>
      </c>
      <c r="AN6" s="15">
        <f>Comparison_data!AM44-Comparison_data!AM115</f>
        <v>0</v>
      </c>
      <c r="AO6" s="15">
        <f>Comparison_data!AN44-Comparison_data!AN115</f>
        <v>0</v>
      </c>
      <c r="AP6" s="15">
        <f>Comparison_data!AO44-Comparison_data!AO115</f>
        <v>-6.2397023568459105</v>
      </c>
      <c r="AQ6" s="15">
        <f>Comparison_data!AP44-Comparison_data!AP115</f>
        <v>-13.83040494244581</v>
      </c>
      <c r="AR6" s="15">
        <f>Comparison_data!AQ44-Comparison_data!AQ115</f>
        <v>-21.421107528045813</v>
      </c>
      <c r="AS6" s="15">
        <f>Comparison_data!AR44-Comparison_data!AR115</f>
        <v>-29.011810113645911</v>
      </c>
    </row>
    <row r="7" spans="1:45" x14ac:dyDescent="0.2">
      <c r="A7" t="s">
        <v>96</v>
      </c>
      <c r="B7" t="s">
        <v>49</v>
      </c>
      <c r="C7" t="s">
        <v>103</v>
      </c>
      <c r="D7" t="s">
        <v>3</v>
      </c>
      <c r="E7" s="15">
        <f>Comparison_data!D45-Comparison_data!D116</f>
        <v>0</v>
      </c>
      <c r="F7" s="15">
        <f>Comparison_data!E45-Comparison_data!E116</f>
        <v>0</v>
      </c>
      <c r="G7" s="15">
        <f>Comparison_data!F45-Comparison_data!F116</f>
        <v>-1.0231815394945443E-12</v>
      </c>
      <c r="H7" s="15">
        <f>Comparison_data!G45-Comparison_data!G116</f>
        <v>0</v>
      </c>
      <c r="I7" s="15">
        <f>Comparison_data!H45-Comparison_data!H116</f>
        <v>0</v>
      </c>
      <c r="J7" s="15">
        <f>Comparison_data!I45-Comparison_data!I116</f>
        <v>-9.9475983006414026E-13</v>
      </c>
      <c r="K7" s="15">
        <f>Comparison_data!J45-Comparison_data!J116</f>
        <v>0</v>
      </c>
      <c r="L7" s="15">
        <f>Comparison_data!K45-Comparison_data!K116</f>
        <v>0</v>
      </c>
      <c r="M7" s="15">
        <f>Comparison_data!L45-Comparison_data!L116</f>
        <v>0</v>
      </c>
      <c r="N7" s="15">
        <f>Comparison_data!M45-Comparison_data!M116</f>
        <v>9.9475983006414026E-13</v>
      </c>
      <c r="O7" s="15">
        <f>Comparison_data!N45-Comparison_data!N116</f>
        <v>0</v>
      </c>
      <c r="P7" s="15">
        <f>Comparison_data!O45-Comparison_data!O116</f>
        <v>9.9475983006414026E-13</v>
      </c>
      <c r="Q7" s="15">
        <f>Comparison_data!P45-Comparison_data!P116</f>
        <v>9.9475983006414026E-13</v>
      </c>
      <c r="R7" s="15">
        <f>Comparison_data!Q45-Comparison_data!Q116</f>
        <v>0</v>
      </c>
      <c r="S7" s="15">
        <f>Comparison_data!R45-Comparison_data!R116</f>
        <v>0</v>
      </c>
      <c r="T7" s="15">
        <f>Comparison_data!S45-Comparison_data!S116</f>
        <v>0</v>
      </c>
      <c r="U7" s="15">
        <f>Comparison_data!T45-Comparison_data!T116</f>
        <v>0</v>
      </c>
      <c r="V7" s="15">
        <f>Comparison_data!U45-Comparison_data!U116</f>
        <v>-9.9475983006414026E-13</v>
      </c>
      <c r="W7" s="15">
        <f>Comparison_data!V45-Comparison_data!V116</f>
        <v>0</v>
      </c>
      <c r="X7" s="15">
        <f>Comparison_data!W45-Comparison_data!W116</f>
        <v>0</v>
      </c>
      <c r="Y7" s="15">
        <f>Comparison_data!X45-Comparison_data!X116</f>
        <v>0</v>
      </c>
      <c r="Z7" s="15">
        <f>Comparison_data!Y45-Comparison_data!Y116</f>
        <v>0</v>
      </c>
      <c r="AA7" s="15">
        <f>Comparison_data!Z45-Comparison_data!Z116</f>
        <v>0</v>
      </c>
      <c r="AB7" s="15">
        <f>Comparison_data!AA45-Comparison_data!AA116</f>
        <v>0</v>
      </c>
      <c r="AC7" s="15">
        <f>Comparison_data!AB45-Comparison_data!AB116</f>
        <v>0</v>
      </c>
      <c r="AD7" s="15">
        <f>Comparison_data!AC45-Comparison_data!AC116</f>
        <v>9.9475983006414026E-13</v>
      </c>
      <c r="AE7" s="15">
        <f>Comparison_data!AD45-Comparison_data!AD116</f>
        <v>0</v>
      </c>
      <c r="AF7" s="15">
        <f>Comparison_data!AE45-Comparison_data!AE116</f>
        <v>9.9475983006414026E-13</v>
      </c>
      <c r="AG7" s="15">
        <f>Comparison_data!AF45-Comparison_data!AF116</f>
        <v>0</v>
      </c>
      <c r="AH7" s="15">
        <f>Comparison_data!AG45-Comparison_data!AG116</f>
        <v>0</v>
      </c>
      <c r="AI7" s="15">
        <f>Comparison_data!AH45-Comparison_data!AH116</f>
        <v>-9.9475983006414026E-13</v>
      </c>
      <c r="AJ7" s="15">
        <f>Comparison_data!AI45-Comparison_data!AI116</f>
        <v>0</v>
      </c>
      <c r="AK7" s="15">
        <f>Comparison_data!AJ45-Comparison_data!AJ116</f>
        <v>-9.9475983006414026E-13</v>
      </c>
      <c r="AL7" s="15">
        <f>Comparison_data!AK45-Comparison_data!AK116</f>
        <v>0</v>
      </c>
      <c r="AM7" s="15">
        <f>Comparison_data!AL45-Comparison_data!AL116</f>
        <v>0</v>
      </c>
      <c r="AN7" s="15">
        <f>Comparison_data!AM45-Comparison_data!AM116</f>
        <v>-9.9475983006414026E-13</v>
      </c>
      <c r="AO7" s="15">
        <f>Comparison_data!AN45-Comparison_data!AN116</f>
        <v>0</v>
      </c>
      <c r="AP7" s="15">
        <f>Comparison_data!AO45-Comparison_data!AO116</f>
        <v>0</v>
      </c>
      <c r="AQ7" s="15">
        <f>Comparison_data!AP45-Comparison_data!AP116</f>
        <v>9.9475983006414026E-13</v>
      </c>
      <c r="AR7" s="15">
        <f>Comparison_data!AQ45-Comparison_data!AQ116</f>
        <v>2.677748211853995</v>
      </c>
      <c r="AS7" s="15">
        <f>Comparison_data!AR45-Comparison_data!AR116</f>
        <v>10.669665754785001</v>
      </c>
    </row>
    <row r="8" spans="1:45" x14ac:dyDescent="0.2">
      <c r="A8" t="s">
        <v>96</v>
      </c>
      <c r="B8" t="s">
        <v>49</v>
      </c>
      <c r="C8" t="s">
        <v>104</v>
      </c>
      <c r="D8" t="s">
        <v>3</v>
      </c>
      <c r="E8" s="15">
        <f>Comparison_data!D46-Comparison_data!D117</f>
        <v>0</v>
      </c>
      <c r="F8" s="15">
        <f>Comparison_data!E46-Comparison_data!E117</f>
        <v>0</v>
      </c>
      <c r="G8" s="15">
        <f>Comparison_data!F46-Comparison_data!F117</f>
        <v>0</v>
      </c>
      <c r="H8" s="15">
        <f>Comparison_data!G46-Comparison_data!G117</f>
        <v>0</v>
      </c>
      <c r="I8" s="15">
        <f>Comparison_data!H46-Comparison_data!H117</f>
        <v>0</v>
      </c>
      <c r="J8" s="15">
        <f>Comparison_data!I46-Comparison_data!I117</f>
        <v>0</v>
      </c>
      <c r="K8" s="15">
        <f>Comparison_data!J46-Comparison_data!J117</f>
        <v>0</v>
      </c>
      <c r="L8" s="15">
        <f>Comparison_data!K46-Comparison_data!K117</f>
        <v>0</v>
      </c>
      <c r="M8" s="15">
        <f>Comparison_data!L46-Comparison_data!L117</f>
        <v>0</v>
      </c>
      <c r="N8" s="15">
        <f>Comparison_data!M46-Comparison_data!M117</f>
        <v>0</v>
      </c>
      <c r="O8" s="15">
        <f>Comparison_data!N46-Comparison_data!N117</f>
        <v>0</v>
      </c>
      <c r="P8" s="15">
        <f>Comparison_data!O46-Comparison_data!O117</f>
        <v>0</v>
      </c>
      <c r="Q8" s="15">
        <f>Comparison_data!P46-Comparison_data!P117</f>
        <v>0</v>
      </c>
      <c r="R8" s="15">
        <f>Comparison_data!Q46-Comparison_data!Q117</f>
        <v>0</v>
      </c>
      <c r="S8" s="15">
        <f>Comparison_data!R46-Comparison_data!R117</f>
        <v>0</v>
      </c>
      <c r="T8" s="15">
        <f>Comparison_data!S46-Comparison_data!S117</f>
        <v>0</v>
      </c>
      <c r="U8" s="15">
        <f>Comparison_data!T46-Comparison_data!T117</f>
        <v>0</v>
      </c>
      <c r="V8" s="15">
        <f>Comparison_data!U46-Comparison_data!U117</f>
        <v>0</v>
      </c>
      <c r="W8" s="15">
        <f>Comparison_data!V46-Comparison_data!V117</f>
        <v>0.67399728923671098</v>
      </c>
      <c r="X8" s="15">
        <f>Comparison_data!W46-Comparison_data!W117</f>
        <v>0.967877683200001</v>
      </c>
      <c r="Y8" s="15">
        <f>Comparison_data!X46-Comparison_data!X117</f>
        <v>1.0398302207999899</v>
      </c>
      <c r="Z8" s="15">
        <f>Comparison_data!Y46-Comparison_data!Y117</f>
        <v>1.1187459071999999</v>
      </c>
      <c r="AA8" s="15">
        <f>Comparison_data!Z46-Comparison_data!Z117</f>
        <v>1.19998264319999</v>
      </c>
      <c r="AB8" s="15">
        <f>Comparison_data!AA46-Comparison_data!AA117</f>
        <v>1.283540428800001</v>
      </c>
      <c r="AC8" s="15">
        <f>Comparison_data!AB46-Comparison_data!AB117</f>
        <v>1.3647771648</v>
      </c>
      <c r="AD8" s="15">
        <f>Comparison_data!AC46-Comparison_data!AC117</f>
        <v>1.2017323684922381</v>
      </c>
      <c r="AE8" s="15">
        <f>Comparison_data!AD46-Comparison_data!AD117</f>
        <v>1.098903082824594</v>
      </c>
      <c r="AF8" s="15">
        <f>Comparison_data!AE46-Comparison_data!AE117</f>
        <v>0.30876778872194999</v>
      </c>
      <c r="AG8" s="15">
        <f>Comparison_data!AF46-Comparison_data!AF117</f>
        <v>0</v>
      </c>
      <c r="AH8" s="15">
        <f>Comparison_data!AG46-Comparison_data!AG117</f>
        <v>1.8977510253719965E-2</v>
      </c>
      <c r="AI8" s="15">
        <f>Comparison_data!AH46-Comparison_data!AH117</f>
        <v>0.11646159345373985</v>
      </c>
      <c r="AJ8" s="15">
        <f>Comparison_data!AI46-Comparison_data!AI117</f>
        <v>1.021405182655144E-14</v>
      </c>
      <c r="AK8" s="15">
        <f>Comparison_data!AJ46-Comparison_data!AJ117</f>
        <v>0</v>
      </c>
      <c r="AL8" s="15">
        <f>Comparison_data!AK46-Comparison_data!AK117</f>
        <v>-9.7699626167013776E-15</v>
      </c>
      <c r="AM8" s="15">
        <f>Comparison_data!AL46-Comparison_data!AL117</f>
        <v>0</v>
      </c>
      <c r="AN8" s="15">
        <f>Comparison_data!AM46-Comparison_data!AM117</f>
        <v>1.021405182655144E-14</v>
      </c>
      <c r="AO8" s="15">
        <f>Comparison_data!AN46-Comparison_data!AN117</f>
        <v>0</v>
      </c>
      <c r="AP8" s="15">
        <f>Comparison_data!AO46-Comparison_data!AO117</f>
        <v>9.7699626167013776E-15</v>
      </c>
      <c r="AQ8" s="15">
        <f>Comparison_data!AP46-Comparison_data!AP117</f>
        <v>0</v>
      </c>
      <c r="AR8" s="15">
        <f>Comparison_data!AQ46-Comparison_data!AQ117</f>
        <v>0</v>
      </c>
      <c r="AS8" s="15">
        <f>Comparison_data!AR46-Comparison_data!AR117</f>
        <v>0</v>
      </c>
    </row>
    <row r="9" spans="1:45" x14ac:dyDescent="0.2">
      <c r="A9" t="s">
        <v>96</v>
      </c>
      <c r="B9" t="s">
        <v>49</v>
      </c>
      <c r="C9" t="s">
        <v>105</v>
      </c>
      <c r="D9" t="s">
        <v>3</v>
      </c>
      <c r="E9" s="15">
        <f>Comparison_data!D47-Comparison_data!D118</f>
        <v>0</v>
      </c>
      <c r="F9" s="15">
        <f>Comparison_data!E47-Comparison_data!E118</f>
        <v>0</v>
      </c>
      <c r="G9" s="15">
        <f>Comparison_data!F47-Comparison_data!F118</f>
        <v>0</v>
      </c>
      <c r="H9" s="15">
        <f>Comparison_data!G47-Comparison_data!G118</f>
        <v>0</v>
      </c>
      <c r="I9" s="15">
        <f>Comparison_data!H47-Comparison_data!H118</f>
        <v>0</v>
      </c>
      <c r="J9" s="15">
        <f>Comparison_data!I47-Comparison_data!I118</f>
        <v>0</v>
      </c>
      <c r="K9" s="15">
        <f>Comparison_data!J47-Comparison_data!J118</f>
        <v>0</v>
      </c>
      <c r="L9" s="15">
        <f>Comparison_data!K47-Comparison_data!K118</f>
        <v>0</v>
      </c>
      <c r="M9" s="15">
        <f>Comparison_data!L47-Comparison_data!L118</f>
        <v>0</v>
      </c>
      <c r="N9" s="15">
        <f>Comparison_data!M47-Comparison_data!M118</f>
        <v>0</v>
      </c>
      <c r="O9" s="15">
        <f>Comparison_data!N47-Comparison_data!N118</f>
        <v>0</v>
      </c>
      <c r="P9" s="15">
        <f>Comparison_data!O47-Comparison_data!O118</f>
        <v>9.9920072216264089E-16</v>
      </c>
      <c r="Q9" s="15">
        <f>Comparison_data!P47-Comparison_data!P118</f>
        <v>0</v>
      </c>
      <c r="R9" s="15">
        <f>Comparison_data!Q47-Comparison_data!Q118</f>
        <v>0</v>
      </c>
      <c r="S9" s="15">
        <f>Comparison_data!R47-Comparison_data!R118</f>
        <v>0</v>
      </c>
      <c r="T9" s="15">
        <f>Comparison_data!S47-Comparison_data!S118</f>
        <v>0</v>
      </c>
      <c r="U9" s="15">
        <f>Comparison_data!T47-Comparison_data!T118</f>
        <v>0</v>
      </c>
      <c r="V9" s="15">
        <f>Comparison_data!U47-Comparison_data!U118</f>
        <v>0</v>
      </c>
      <c r="W9" s="15">
        <f>Comparison_data!V47-Comparison_data!V118</f>
        <v>0</v>
      </c>
      <c r="X9" s="15">
        <f>Comparison_data!W47-Comparison_data!W118</f>
        <v>0</v>
      </c>
      <c r="Y9" s="15">
        <f>Comparison_data!X47-Comparison_data!X118</f>
        <v>0.53167296197686698</v>
      </c>
      <c r="Z9" s="15">
        <f>Comparison_data!Y47-Comparison_data!Y118</f>
        <v>1.5250569619768599</v>
      </c>
      <c r="AA9" s="15">
        <f>Comparison_data!Z47-Comparison_data!Z118</f>
        <v>2.51844096197686</v>
      </c>
      <c r="AB9" s="15">
        <f>Comparison_data!AA47-Comparison_data!AA118</f>
        <v>2.51844096197686</v>
      </c>
      <c r="AC9" s="15">
        <f>Comparison_data!AB47-Comparison_data!AB118</f>
        <v>2.5184409619768595</v>
      </c>
      <c r="AD9" s="15">
        <f>Comparison_data!AC47-Comparison_data!AC118</f>
        <v>2.5184409619768604</v>
      </c>
      <c r="AE9" s="15">
        <f>Comparison_data!AD47-Comparison_data!AD118</f>
        <v>2.51844096197686</v>
      </c>
      <c r="AF9" s="15">
        <f>Comparison_data!AE47-Comparison_data!AE118</f>
        <v>2.51844096197686</v>
      </c>
      <c r="AG9" s="15">
        <f>Comparison_data!AF47-Comparison_data!AF118</f>
        <v>2.5184409619768902</v>
      </c>
      <c r="AH9" s="15">
        <f>Comparison_data!AG47-Comparison_data!AG118</f>
        <v>2.3820388546140689</v>
      </c>
      <c r="AI9" s="15">
        <f>Comparison_data!AH47-Comparison_data!AH118</f>
        <v>2.3786331617609697</v>
      </c>
      <c r="AJ9" s="15">
        <f>Comparison_data!AI47-Comparison_data!AI118</f>
        <v>2.378633161761071</v>
      </c>
      <c r="AK9" s="15">
        <f>Comparison_data!AJ47-Comparison_data!AJ118</f>
        <v>1.8612659835595089</v>
      </c>
      <c r="AL9" s="15">
        <f>Comparison_data!AK47-Comparison_data!AK118</f>
        <v>1.3438988053578687</v>
      </c>
      <c r="AM9" s="15">
        <f>Comparison_data!AL47-Comparison_data!AL118</f>
        <v>0.82653162715627104</v>
      </c>
      <c r="AN9" s="15">
        <f>Comparison_data!AM47-Comparison_data!AM118</f>
        <v>-0.61313748588539951</v>
      </c>
      <c r="AO9" s="15">
        <f>Comparison_data!AN47-Comparison_data!AN118</f>
        <v>-2.0528065989269173</v>
      </c>
      <c r="AP9" s="15">
        <f>Comparison_data!AO47-Comparison_data!AO118</f>
        <v>-2.9751085337669316</v>
      </c>
      <c r="AQ9" s="15">
        <f>Comparison_data!AP47-Comparison_data!AP118</f>
        <v>-3.8974104686068216</v>
      </c>
      <c r="AR9" s="15">
        <f>Comparison_data!AQ47-Comparison_data!AQ118</f>
        <v>-4.8197124034469603</v>
      </c>
      <c r="AS9" s="15">
        <f>Comparison_data!AR47-Comparison_data!AR118</f>
        <v>-5.950909718187269</v>
      </c>
    </row>
    <row r="10" spans="1:45" x14ac:dyDescent="0.2">
      <c r="A10" t="s">
        <v>96</v>
      </c>
      <c r="B10" t="s">
        <v>49</v>
      </c>
      <c r="C10" t="s">
        <v>106</v>
      </c>
      <c r="D10" t="s">
        <v>3</v>
      </c>
      <c r="E10" s="15">
        <f>Comparison_data!D48-Comparison_data!D119</f>
        <v>0</v>
      </c>
      <c r="F10" s="15">
        <f>Comparison_data!E48-Comparison_data!E119</f>
        <v>0</v>
      </c>
      <c r="G10" s="15">
        <f>Comparison_data!F48-Comparison_data!F119</f>
        <v>0</v>
      </c>
      <c r="H10" s="15">
        <f>Comparison_data!G48-Comparison_data!G119</f>
        <v>0</v>
      </c>
      <c r="I10" s="15">
        <f>Comparison_data!H48-Comparison_data!H119</f>
        <v>0</v>
      </c>
      <c r="J10" s="15">
        <f>Comparison_data!I48-Comparison_data!I119</f>
        <v>0</v>
      </c>
      <c r="K10" s="15">
        <f>Comparison_data!J48-Comparison_data!J119</f>
        <v>0</v>
      </c>
      <c r="L10" s="15">
        <f>Comparison_data!K48-Comparison_data!K119</f>
        <v>0</v>
      </c>
      <c r="M10" s="15">
        <f>Comparison_data!L48-Comparison_data!L119</f>
        <v>0</v>
      </c>
      <c r="N10" s="15">
        <f>Comparison_data!M48-Comparison_data!M119</f>
        <v>0</v>
      </c>
      <c r="O10" s="15">
        <f>Comparison_data!N48-Comparison_data!N119</f>
        <v>0</v>
      </c>
      <c r="P10" s="15">
        <f>Comparison_data!O48-Comparison_data!O119</f>
        <v>0</v>
      </c>
      <c r="Q10" s="15">
        <f>Comparison_data!P48-Comparison_data!P119</f>
        <v>0</v>
      </c>
      <c r="R10" s="15">
        <f>Comparison_data!Q48-Comparison_data!Q119</f>
        <v>0</v>
      </c>
      <c r="S10" s="15">
        <f>Comparison_data!R48-Comparison_data!R119</f>
        <v>0</v>
      </c>
      <c r="T10" s="15">
        <f>Comparison_data!S48-Comparison_data!S119</f>
        <v>0.7190208000000009</v>
      </c>
      <c r="U10" s="15">
        <f>Comparison_data!T48-Comparison_data!T119</f>
        <v>1.4430873599999998</v>
      </c>
      <c r="V10" s="15">
        <f>Comparison_data!U48-Comparison_data!U119</f>
        <v>2.1721996799999999</v>
      </c>
      <c r="W10" s="15">
        <f>Comparison_data!V48-Comparison_data!V119</f>
        <v>2.9063577600000001</v>
      </c>
      <c r="X10" s="15">
        <f>Comparison_data!W48-Comparison_data!W119</f>
        <v>3.6455616000000002</v>
      </c>
      <c r="Y10" s="15">
        <f>Comparison_data!X48-Comparison_data!X119</f>
        <v>4.3898111999999907</v>
      </c>
      <c r="Z10" s="15">
        <f>Comparison_data!Y48-Comparison_data!Y119</f>
        <v>4.4049484800000007</v>
      </c>
      <c r="AA10" s="15">
        <f>Comparison_data!Z48-Comparison_data!Z119</f>
        <v>4.4200857600000001</v>
      </c>
      <c r="AB10" s="15">
        <f>Comparison_data!AA48-Comparison_data!AA119</f>
        <v>4.4352230400000101</v>
      </c>
      <c r="AC10" s="15">
        <f>Comparison_data!AB48-Comparison_data!AB119</f>
        <v>4.4503603199999997</v>
      </c>
      <c r="AD10" s="15">
        <f>Comparison_data!AC48-Comparison_data!AC119</f>
        <v>4.4654976000000097</v>
      </c>
      <c r="AE10" s="15">
        <f>Comparison_data!AD48-Comparison_data!AD119</f>
        <v>4.4806348800000002</v>
      </c>
      <c r="AF10" s="15">
        <f>Comparison_data!AE48-Comparison_data!AE119</f>
        <v>4.4957721599999996</v>
      </c>
      <c r="AG10" s="15">
        <f>Comparison_data!AF48-Comparison_data!AF119</f>
        <v>3.7389081600000011</v>
      </c>
      <c r="AH10" s="15">
        <f>Comparison_data!AG48-Comparison_data!AG119</f>
        <v>2.9782598399999003</v>
      </c>
      <c r="AI10" s="15">
        <f>Comparison_data!AH48-Comparison_data!AH119</f>
        <v>2.2138272000000097</v>
      </c>
      <c r="AJ10" s="15">
        <f>Comparison_data!AI48-Comparison_data!AI119</f>
        <v>1.4456102399998993</v>
      </c>
      <c r="AK10" s="15">
        <f>Comparison_data!AJ48-Comparison_data!AJ119</f>
        <v>0.67360895999999926</v>
      </c>
      <c r="AL10" s="15">
        <f>Comparison_data!AK48-Comparison_data!AK119</f>
        <v>-0.10217663999999793</v>
      </c>
      <c r="AM10" s="15">
        <f>Comparison_data!AL48-Comparison_data!AL119</f>
        <v>-0.88174655999999985</v>
      </c>
      <c r="AN10" s="15">
        <f>Comparison_data!AM48-Comparison_data!AM119</f>
        <v>-1.6651007999999976</v>
      </c>
      <c r="AO10" s="15">
        <f>Comparison_data!AN48-Comparison_data!AN119</f>
        <v>-2.4522393599999894</v>
      </c>
      <c r="AP10" s="15">
        <f>Comparison_data!AO48-Comparison_data!AO119</f>
        <v>-3.2431622400000002</v>
      </c>
      <c r="AQ10" s="15">
        <f>Comparison_data!AP48-Comparison_data!AP119</f>
        <v>-4.0378694400000015</v>
      </c>
      <c r="AR10" s="15">
        <f>Comparison_data!AQ48-Comparison_data!AQ119</f>
        <v>-4.8363609599999897</v>
      </c>
      <c r="AS10" s="15">
        <f>Comparison_data!AR48-Comparison_data!AR119</f>
        <v>-6.4207295999998983</v>
      </c>
    </row>
    <row r="12" spans="1:45" s="14" customFormat="1" x14ac:dyDescent="0.2">
      <c r="A12" s="14" t="s">
        <v>90</v>
      </c>
      <c r="C12" s="14" t="s">
        <v>95</v>
      </c>
      <c r="D12" s="14" t="s">
        <v>1</v>
      </c>
      <c r="E12" s="14">
        <v>2010</v>
      </c>
      <c r="F12" s="14">
        <v>2011</v>
      </c>
      <c r="G12" s="14">
        <v>2012</v>
      </c>
      <c r="H12" s="14">
        <v>2013</v>
      </c>
      <c r="I12" s="14">
        <v>2014</v>
      </c>
      <c r="J12" s="14">
        <v>2015</v>
      </c>
      <c r="K12" s="14">
        <v>2016</v>
      </c>
      <c r="L12" s="14">
        <v>2017</v>
      </c>
      <c r="M12" s="14">
        <v>2018</v>
      </c>
      <c r="N12" s="14">
        <v>2019</v>
      </c>
      <c r="O12" s="14">
        <v>2020</v>
      </c>
      <c r="P12" s="14">
        <v>2021</v>
      </c>
      <c r="Q12" s="14">
        <v>2022</v>
      </c>
      <c r="R12" s="14">
        <v>2023</v>
      </c>
      <c r="S12" s="14">
        <v>2024</v>
      </c>
      <c r="T12" s="14">
        <v>2025</v>
      </c>
      <c r="U12" s="14">
        <v>2026</v>
      </c>
      <c r="V12" s="14">
        <v>2027</v>
      </c>
      <c r="W12" s="14">
        <v>2028</v>
      </c>
      <c r="X12" s="14">
        <v>2029</v>
      </c>
      <c r="Y12" s="14">
        <v>2030</v>
      </c>
      <c r="Z12" s="14">
        <v>2031</v>
      </c>
      <c r="AA12" s="14">
        <v>2032</v>
      </c>
      <c r="AB12" s="14">
        <v>2033</v>
      </c>
      <c r="AC12" s="14">
        <v>2034</v>
      </c>
      <c r="AD12" s="14">
        <v>2035</v>
      </c>
      <c r="AE12" s="14">
        <v>2036</v>
      </c>
      <c r="AF12" s="14">
        <v>2037</v>
      </c>
      <c r="AG12" s="14">
        <v>2038</v>
      </c>
      <c r="AH12" s="14">
        <v>2039</v>
      </c>
      <c r="AI12" s="14">
        <v>2040</v>
      </c>
      <c r="AJ12" s="14">
        <v>2041</v>
      </c>
      <c r="AK12" s="14">
        <v>2042</v>
      </c>
      <c r="AL12" s="14">
        <v>2043</v>
      </c>
      <c r="AM12" s="14">
        <v>2044</v>
      </c>
      <c r="AN12" s="14">
        <v>2045</v>
      </c>
      <c r="AO12" s="14">
        <v>2046</v>
      </c>
      <c r="AP12" s="14">
        <v>2047</v>
      </c>
      <c r="AQ12" s="14">
        <v>2048</v>
      </c>
      <c r="AR12" s="14">
        <v>2049</v>
      </c>
      <c r="AS12" s="14">
        <v>2050</v>
      </c>
    </row>
    <row r="13" spans="1:45" x14ac:dyDescent="0.2">
      <c r="A13" t="s">
        <v>97</v>
      </c>
      <c r="B13" t="s">
        <v>49</v>
      </c>
      <c r="C13" t="s">
        <v>98</v>
      </c>
      <c r="D13" t="s">
        <v>3</v>
      </c>
      <c r="E13" s="15">
        <f>Comparison_data!D38-Comparison_data!D180</f>
        <v>1.2545039329978636E-3</v>
      </c>
      <c r="F13" s="15">
        <f>Comparison_data!E38-Comparison_data!E180</f>
        <v>1.254503933004969E-3</v>
      </c>
      <c r="G13" s="15">
        <f>Comparison_data!F38-Comparison_data!F180</f>
        <v>-1.2545039329978636E-3</v>
      </c>
      <c r="H13" s="15">
        <f>Comparison_data!G38-Comparison_data!G180</f>
        <v>-1.5743790656294721E-2</v>
      </c>
      <c r="I13" s="15">
        <f>Comparison_data!H38-Comparison_data!H180</f>
        <v>-1.5103196094401028E-2</v>
      </c>
      <c r="J13" s="15">
        <f>Comparison_data!I38-Comparison_data!I180</f>
        <v>-4.6435514151404789E-2</v>
      </c>
      <c r="K13" s="15">
        <f>Comparison_data!J38-Comparison_data!J180</f>
        <v>-8.6690761625405344E-3</v>
      </c>
      <c r="L13" s="15">
        <f>Comparison_data!K38-Comparison_data!K180</f>
        <v>-4.6221525890963733E-2</v>
      </c>
      <c r="M13" s="15">
        <f>Comparison_data!L38-Comparison_data!L180</f>
        <v>-1.0010402770788573E-2</v>
      </c>
      <c r="N13" s="15">
        <f>Comparison_data!M38-Comparison_data!M180</f>
        <v>-4.9118167367751653E-2</v>
      </c>
      <c r="O13" s="15">
        <f>Comparison_data!N38-Comparison_data!N180</f>
        <v>-1.1359044237970295E-2</v>
      </c>
      <c r="P13" s="15">
        <f>Comparison_data!O38-Comparison_data!O180</f>
        <v>-0.90454569196937484</v>
      </c>
      <c r="Q13" s="15">
        <f>Comparison_data!P38-Comparison_data!P180</f>
        <v>-3.9267331912604604</v>
      </c>
      <c r="R13" s="15">
        <f>Comparison_data!Q38-Comparison_data!Q180</f>
        <v>-4.7120879356296186</v>
      </c>
      <c r="S13" s="15">
        <f>Comparison_data!R38-Comparison_data!R180</f>
        <v>-5.5727918480796177</v>
      </c>
      <c r="T13" s="15">
        <f>Comparison_data!S38-Comparison_data!S180</f>
        <v>-7.9138191505796023</v>
      </c>
      <c r="U13" s="15">
        <f>Comparison_data!T38-Comparison_data!T180</f>
        <v>-9.0822352063101377</v>
      </c>
      <c r="V13" s="15">
        <f>Comparison_data!U38-Comparison_data!U180</f>
        <v>-9.8821602751438853</v>
      </c>
      <c r="W13" s="15">
        <f>Comparison_data!V38-Comparison_data!V180</f>
        <v>-10.673179729527337</v>
      </c>
      <c r="X13" s="15">
        <f>Comparison_data!W38-Comparison_data!W180</f>
        <v>-13.142993574390371</v>
      </c>
      <c r="Y13" s="15">
        <f>Comparison_data!X38-Comparison_data!X180</f>
        <v>-13.843849137080426</v>
      </c>
      <c r="Z13" s="15">
        <f>Comparison_data!Y38-Comparison_data!Y180</f>
        <v>-14.51815360455053</v>
      </c>
      <c r="AA13" s="15">
        <f>Comparison_data!Z38-Comparison_data!Z180</f>
        <v>-16.660825934469788</v>
      </c>
      <c r="AB13" s="15">
        <f>Comparison_data!AA38-Comparison_data!AA180</f>
        <v>-17.254770870998261</v>
      </c>
      <c r="AC13" s="15">
        <f>Comparison_data!AB38-Comparison_data!AB180</f>
        <v>-17.890095475563289</v>
      </c>
      <c r="AD13" s="15">
        <f>Comparison_data!AC38-Comparison_data!AC180</f>
        <v>-19.855292020346472</v>
      </c>
      <c r="AE13" s="15">
        <f>Comparison_data!AD38-Comparison_data!AD180</f>
        <v>-20.471977918194177</v>
      </c>
      <c r="AF13" s="15">
        <f>Comparison_data!AE38-Comparison_data!AE180</f>
        <v>-21.01033060579827</v>
      </c>
      <c r="AG13" s="15">
        <f>Comparison_data!AF38-Comparison_data!AF180</f>
        <v>-21.592286066454157</v>
      </c>
      <c r="AH13" s="15">
        <f>Comparison_data!AG38-Comparison_data!AG180</f>
        <v>-23.408253628521244</v>
      </c>
      <c r="AI13" s="15">
        <f>Comparison_data!AH38-Comparison_data!AH180</f>
        <v>-23.917230013584263</v>
      </c>
      <c r="AJ13" s="15">
        <f>Comparison_data!AI38-Comparison_data!AI180</f>
        <v>-24.427630023603552</v>
      </c>
      <c r="AK13" s="15">
        <f>Comparison_data!AJ38-Comparison_data!AJ180</f>
        <v>-26.016042583574603</v>
      </c>
      <c r="AL13" s="15">
        <f>Comparison_data!AK38-Comparison_data!AK180</f>
        <v>-26.511232769773017</v>
      </c>
      <c r="AM13" s="15">
        <f>Comparison_data!AL38-Comparison_data!AL180</f>
        <v>-26.779657275704547</v>
      </c>
      <c r="AN13" s="15">
        <f>Comparison_data!AM38-Comparison_data!AM180</f>
        <v>-27.981939500236077</v>
      </c>
      <c r="AO13" s="15">
        <f>Comparison_data!AN38-Comparison_data!AN180</f>
        <v>-28.20135074375899</v>
      </c>
      <c r="AP13" s="15">
        <f>Comparison_data!AO38-Comparison_data!AO180</f>
        <v>-28.342680690692724</v>
      </c>
      <c r="AQ13" s="15">
        <f>Comparison_data!AP38-Comparison_data!AP180</f>
        <v>-28.526159315216653</v>
      </c>
      <c r="AR13" s="15">
        <f>Comparison_data!AQ38-Comparison_data!AQ180</f>
        <v>-29.580055322477889</v>
      </c>
      <c r="AS13" s="15">
        <f>Comparison_data!AR38-Comparison_data!AR180</f>
        <v>-29.737111653015827</v>
      </c>
    </row>
    <row r="14" spans="1:45" x14ac:dyDescent="0.2">
      <c r="A14" t="s">
        <v>97</v>
      </c>
      <c r="B14" t="s">
        <v>49</v>
      </c>
      <c r="C14" t="s">
        <v>99</v>
      </c>
      <c r="D14" t="s">
        <v>3</v>
      </c>
      <c r="E14" s="15">
        <f>Comparison_data!D40-Comparison_data!D182</f>
        <v>0</v>
      </c>
      <c r="F14" s="15">
        <f>Comparison_data!E40-Comparison_data!E182</f>
        <v>0</v>
      </c>
      <c r="G14" s="15">
        <f>Comparison_data!F40-Comparison_data!F182</f>
        <v>0</v>
      </c>
      <c r="H14" s="15">
        <f>Comparison_data!G40-Comparison_data!G182</f>
        <v>0</v>
      </c>
      <c r="I14" s="15">
        <f>Comparison_data!H40-Comparison_data!H182</f>
        <v>0</v>
      </c>
      <c r="J14" s="15">
        <f>Comparison_data!I40-Comparison_data!I182</f>
        <v>0</v>
      </c>
      <c r="K14" s="15">
        <f>Comparison_data!J40-Comparison_data!J182</f>
        <v>0</v>
      </c>
      <c r="L14" s="15">
        <f>Comparison_data!K40-Comparison_data!K182</f>
        <v>0</v>
      </c>
      <c r="M14" s="15">
        <f>Comparison_data!L40-Comparison_data!L182</f>
        <v>0</v>
      </c>
      <c r="N14" s="15">
        <f>Comparison_data!M40-Comparison_data!M182</f>
        <v>0</v>
      </c>
      <c r="O14" s="15">
        <f>Comparison_data!N40-Comparison_data!N182</f>
        <v>0</v>
      </c>
      <c r="P14" s="15">
        <f>Comparison_data!O40-Comparison_data!O182</f>
        <v>-9.9475983006414026E-13</v>
      </c>
      <c r="Q14" s="15">
        <f>Comparison_data!P40-Comparison_data!P182</f>
        <v>0</v>
      </c>
      <c r="R14" s="15">
        <f>Comparison_data!Q40-Comparison_data!Q182</f>
        <v>0</v>
      </c>
      <c r="S14" s="15">
        <f>Comparison_data!R40-Comparison_data!R182</f>
        <v>0</v>
      </c>
      <c r="T14" s="15">
        <f>Comparison_data!S40-Comparison_data!S182</f>
        <v>0</v>
      </c>
      <c r="U14" s="15">
        <f>Comparison_data!T40-Comparison_data!T182</f>
        <v>2.3610105211109982</v>
      </c>
      <c r="V14" s="15">
        <f>Comparison_data!U40-Comparison_data!U182</f>
        <v>11.530497518619995</v>
      </c>
      <c r="W14" s="15">
        <f>Comparison_data!V40-Comparison_data!V182</f>
        <v>10.850512129914989</v>
      </c>
      <c r="X14" s="15">
        <f>Comparison_data!W40-Comparison_data!W182</f>
        <v>12.831785561827999</v>
      </c>
      <c r="Y14" s="15">
        <f>Comparison_data!X40-Comparison_data!X182</f>
        <v>14.904178614648004</v>
      </c>
      <c r="Z14" s="15">
        <f>Comparison_data!Y40-Comparison_data!Y182</f>
        <v>11.206795109992996</v>
      </c>
      <c r="AA14" s="15">
        <f>Comparison_data!Z40-Comparison_data!Z182</f>
        <v>12.828379564545003</v>
      </c>
      <c r="AB14" s="15">
        <f>Comparison_data!AA40-Comparison_data!AA182</f>
        <v>22.953209311562006</v>
      </c>
      <c r="AC14" s="15">
        <f>Comparison_data!AB40-Comparison_data!AB182</f>
        <v>23.178305181515995</v>
      </c>
      <c r="AD14" s="15">
        <f>Comparison_data!AC40-Comparison_data!AC182</f>
        <v>25.03110125691299</v>
      </c>
      <c r="AE14" s="15">
        <f>Comparison_data!AD40-Comparison_data!AD182</f>
        <v>25.119195587677993</v>
      </c>
      <c r="AF14" s="15">
        <f>Comparison_data!AE40-Comparison_data!AE182</f>
        <v>25.463093385134997</v>
      </c>
      <c r="AG14" s="15">
        <f>Comparison_data!AF40-Comparison_data!AF182</f>
        <v>25.94599942395601</v>
      </c>
      <c r="AH14" s="15">
        <f>Comparison_data!AG40-Comparison_data!AG182</f>
        <v>27.132659363442002</v>
      </c>
      <c r="AI14" s="15">
        <f>Comparison_data!AH40-Comparison_data!AH182</f>
        <v>28.495623577389011</v>
      </c>
      <c r="AJ14" s="15">
        <f>Comparison_data!AI40-Comparison_data!AI182</f>
        <v>28.085284810630981</v>
      </c>
      <c r="AK14" s="15">
        <f>Comparison_data!AJ40-Comparison_data!AJ182</f>
        <v>29.695397732397993</v>
      </c>
      <c r="AL14" s="15">
        <f>Comparison_data!AK40-Comparison_data!AK182</f>
        <v>29.814503523542015</v>
      </c>
      <c r="AM14" s="15">
        <f>Comparison_data!AL40-Comparison_data!AL182</f>
        <v>30.163690580760004</v>
      </c>
      <c r="AN14" s="15">
        <f>Comparison_data!AM40-Comparison_data!AM182</f>
        <v>31.405882919885983</v>
      </c>
      <c r="AO14" s="15">
        <f>Comparison_data!AN40-Comparison_data!AN182</f>
        <v>31.737580075113982</v>
      </c>
      <c r="AP14" s="15">
        <f>Comparison_data!AO40-Comparison_data!AO182</f>
        <v>31.744257853882004</v>
      </c>
      <c r="AQ14" s="15">
        <f>Comparison_data!AP40-Comparison_data!AP182</f>
        <v>32.445878927993022</v>
      </c>
      <c r="AR14" s="15">
        <f>Comparison_data!AQ40-Comparison_data!AQ182</f>
        <v>34.291486221483012</v>
      </c>
      <c r="AS14" s="15">
        <f>Comparison_data!AR40-Comparison_data!AR182</f>
        <v>30.182341225423016</v>
      </c>
    </row>
    <row r="15" spans="1:45" x14ac:dyDescent="0.2">
      <c r="A15" t="s">
        <v>97</v>
      </c>
      <c r="B15" t="s">
        <v>49</v>
      </c>
      <c r="C15" t="s">
        <v>100</v>
      </c>
      <c r="D15" t="s">
        <v>3</v>
      </c>
      <c r="E15" s="15">
        <f>Comparison_data!D42-Comparison_data!D184</f>
        <v>0</v>
      </c>
      <c r="F15" s="15">
        <f>Comparison_data!E42-Comparison_data!E184</f>
        <v>-9.9475983006414026E-13</v>
      </c>
      <c r="G15" s="15">
        <f>Comparison_data!F42-Comparison_data!F184</f>
        <v>0</v>
      </c>
      <c r="H15" s="15">
        <f>Comparison_data!G42-Comparison_data!G184</f>
        <v>0</v>
      </c>
      <c r="I15" s="15">
        <f>Comparison_data!H42-Comparison_data!H184</f>
        <v>0</v>
      </c>
      <c r="J15" s="15">
        <f>Comparison_data!I42-Comparison_data!I184</f>
        <v>0</v>
      </c>
      <c r="K15" s="15">
        <f>Comparison_data!J42-Comparison_data!J184</f>
        <v>9.9475983006414026E-13</v>
      </c>
      <c r="L15" s="15">
        <f>Comparison_data!K42-Comparison_data!K184</f>
        <v>0</v>
      </c>
      <c r="M15" s="15">
        <f>Comparison_data!L42-Comparison_data!L184</f>
        <v>-1.0089706847793423E-12</v>
      </c>
      <c r="N15" s="15">
        <f>Comparison_data!M42-Comparison_data!M184</f>
        <v>0</v>
      </c>
      <c r="O15" s="15">
        <f>Comparison_data!N42-Comparison_data!N184</f>
        <v>0</v>
      </c>
      <c r="P15" s="15">
        <f>Comparison_data!O42-Comparison_data!O184</f>
        <v>0</v>
      </c>
      <c r="Q15" s="15">
        <f>Comparison_data!P42-Comparison_data!P184</f>
        <v>0</v>
      </c>
      <c r="R15" s="15">
        <f>Comparison_data!Q42-Comparison_data!Q184</f>
        <v>0</v>
      </c>
      <c r="S15" s="15">
        <f>Comparison_data!R42-Comparison_data!R184</f>
        <v>9.9475983006414026E-13</v>
      </c>
      <c r="T15" s="15">
        <f>Comparison_data!S42-Comparison_data!S184</f>
        <v>0</v>
      </c>
      <c r="U15" s="15">
        <f>Comparison_data!T42-Comparison_data!T184</f>
        <v>-9.9475983006414026E-13</v>
      </c>
      <c r="V15" s="15">
        <f>Comparison_data!U42-Comparison_data!U184</f>
        <v>0</v>
      </c>
      <c r="W15" s="15">
        <f>Comparison_data!V42-Comparison_data!V184</f>
        <v>9.9475983006414026E-13</v>
      </c>
      <c r="X15" s="15">
        <f>Comparison_data!W42-Comparison_data!W184</f>
        <v>0</v>
      </c>
      <c r="Y15" s="15">
        <f>Comparison_data!X42-Comparison_data!X184</f>
        <v>0</v>
      </c>
      <c r="Z15" s="15">
        <f>Comparison_data!Y42-Comparison_data!Y184</f>
        <v>0</v>
      </c>
      <c r="AA15" s="15">
        <f>Comparison_data!Z42-Comparison_data!Z184</f>
        <v>0</v>
      </c>
      <c r="AB15" s="15">
        <f>Comparison_data!AA42-Comparison_data!AA184</f>
        <v>0</v>
      </c>
      <c r="AC15" s="15">
        <f>Comparison_data!AB42-Comparison_data!AB184</f>
        <v>9.9475983006414026E-13</v>
      </c>
      <c r="AD15" s="15">
        <f>Comparison_data!AC42-Comparison_data!AC184</f>
        <v>0</v>
      </c>
      <c r="AE15" s="15">
        <f>Comparison_data!AD42-Comparison_data!AD184</f>
        <v>0</v>
      </c>
      <c r="AF15" s="15">
        <f>Comparison_data!AE42-Comparison_data!AE184</f>
        <v>0</v>
      </c>
      <c r="AG15" s="15">
        <f>Comparison_data!AF42-Comparison_data!AF184</f>
        <v>0</v>
      </c>
      <c r="AH15" s="15">
        <f>Comparison_data!AG42-Comparison_data!AG184</f>
        <v>9.9475983006414026E-13</v>
      </c>
      <c r="AI15" s="15">
        <f>Comparison_data!AH42-Comparison_data!AH184</f>
        <v>0</v>
      </c>
      <c r="AJ15" s="15">
        <f>Comparison_data!AI42-Comparison_data!AI184</f>
        <v>-9.9475983006414026E-13</v>
      </c>
      <c r="AK15" s="15">
        <f>Comparison_data!AJ42-Comparison_data!AJ184</f>
        <v>0.56507981370600646</v>
      </c>
      <c r="AL15" s="15">
        <f>Comparison_data!AK42-Comparison_data!AK184</f>
        <v>-9.9475983006414026E-13</v>
      </c>
      <c r="AM15" s="15">
        <f>Comparison_data!AL42-Comparison_data!AL184</f>
        <v>-9.9475983006414026E-13</v>
      </c>
      <c r="AN15" s="15">
        <f>Comparison_data!AM42-Comparison_data!AM184</f>
        <v>0</v>
      </c>
      <c r="AO15" s="15">
        <f>Comparison_data!AN42-Comparison_data!AN184</f>
        <v>0</v>
      </c>
      <c r="AP15" s="15">
        <f>Comparison_data!AO42-Comparison_data!AO184</f>
        <v>-1.0089706847793423E-12</v>
      </c>
      <c r="AQ15" s="15">
        <f>Comparison_data!AP42-Comparison_data!AP184</f>
        <v>-9.9475983006414026E-13</v>
      </c>
      <c r="AR15" s="15">
        <f>Comparison_data!AQ42-Comparison_data!AQ184</f>
        <v>9.9475983006414026E-13</v>
      </c>
      <c r="AS15" s="15">
        <f>Comparison_data!AR42-Comparison_data!AR184</f>
        <v>1.1581225706639913</v>
      </c>
    </row>
    <row r="16" spans="1:45" x14ac:dyDescent="0.2">
      <c r="A16" t="s">
        <v>97</v>
      </c>
      <c r="B16" t="s">
        <v>49</v>
      </c>
      <c r="C16" t="s">
        <v>101</v>
      </c>
      <c r="D16" t="s">
        <v>3</v>
      </c>
      <c r="E16" s="15">
        <f>Comparison_data!D43-Comparison_data!D185</f>
        <v>0</v>
      </c>
      <c r="F16" s="15">
        <f>Comparison_data!E43-Comparison_data!E185</f>
        <v>0</v>
      </c>
      <c r="G16" s="15">
        <f>Comparison_data!F43-Comparison_data!F185</f>
        <v>0</v>
      </c>
      <c r="H16" s="15">
        <f>Comparison_data!G43-Comparison_data!G185</f>
        <v>0</v>
      </c>
      <c r="I16" s="15">
        <f>Comparison_data!H43-Comparison_data!H185</f>
        <v>0</v>
      </c>
      <c r="J16" s="15">
        <f>Comparison_data!I43-Comparison_data!I185</f>
        <v>0</v>
      </c>
      <c r="K16" s="15">
        <f>Comparison_data!J43-Comparison_data!J185</f>
        <v>0</v>
      </c>
      <c r="L16" s="15">
        <f>Comparison_data!K43-Comparison_data!K185</f>
        <v>0</v>
      </c>
      <c r="M16" s="15">
        <f>Comparison_data!L43-Comparison_data!L185</f>
        <v>0</v>
      </c>
      <c r="N16" s="15">
        <f>Comparison_data!M43-Comparison_data!M185</f>
        <v>0</v>
      </c>
      <c r="O16" s="15">
        <f>Comparison_data!N43-Comparison_data!N185</f>
        <v>0</v>
      </c>
      <c r="P16" s="15">
        <f>Comparison_data!O43-Comparison_data!O185</f>
        <v>0</v>
      </c>
      <c r="Q16" s="15">
        <f>Comparison_data!P43-Comparison_data!P185</f>
        <v>0</v>
      </c>
      <c r="R16" s="15">
        <f>Comparison_data!Q43-Comparison_data!Q185</f>
        <v>0</v>
      </c>
      <c r="S16" s="15">
        <f>Comparison_data!R43-Comparison_data!R185</f>
        <v>0</v>
      </c>
      <c r="T16" s="15">
        <f>Comparison_data!S43-Comparison_data!S185</f>
        <v>0.67205211733840109</v>
      </c>
      <c r="U16" s="15">
        <f>Comparison_data!T43-Comparison_data!T185</f>
        <v>0.67205211733849879</v>
      </c>
      <c r="V16" s="15">
        <f>Comparison_data!U43-Comparison_data!U185</f>
        <v>0.67205211733839931</v>
      </c>
      <c r="W16" s="15">
        <f>Comparison_data!V43-Comparison_data!V185</f>
        <v>0.67205211733829628</v>
      </c>
      <c r="X16" s="15">
        <f>Comparison_data!W43-Comparison_data!W185</f>
        <v>0.67205211733849879</v>
      </c>
      <c r="Y16" s="15">
        <f>Comparison_data!X43-Comparison_data!X185</f>
        <v>0.67205211733830339</v>
      </c>
      <c r="Z16" s="15">
        <f>Comparison_data!Y43-Comparison_data!Y185</f>
        <v>0.67205211733830339</v>
      </c>
      <c r="AA16" s="15">
        <f>Comparison_data!Z43-Comparison_data!Z185</f>
        <v>0.65985352321559887</v>
      </c>
      <c r="AB16" s="15">
        <f>Comparison_data!AA43-Comparison_data!AA185</f>
        <v>-0.92031908728019829</v>
      </c>
      <c r="AC16" s="15">
        <f>Comparison_data!AB43-Comparison_data!AB185</f>
        <v>-1.0539389321331001</v>
      </c>
      <c r="AD16" s="15">
        <f>Comparison_data!AC43-Comparison_data!AC185</f>
        <v>-0.5550258269767987</v>
      </c>
      <c r="AE16" s="15">
        <f>Comparison_data!AD43-Comparison_data!AD185</f>
        <v>-7.2202226198697872E-2</v>
      </c>
      <c r="AF16" s="15">
        <f>Comparison_data!AE43-Comparison_data!AE185</f>
        <v>0</v>
      </c>
      <c r="AG16" s="15">
        <f>Comparison_data!AF43-Comparison_data!AF185</f>
        <v>0</v>
      </c>
      <c r="AH16" s="15">
        <f>Comparison_data!AG43-Comparison_data!AG185</f>
        <v>0</v>
      </c>
      <c r="AI16" s="15">
        <f>Comparison_data!AH43-Comparison_data!AH185</f>
        <v>0</v>
      </c>
      <c r="AJ16" s="15">
        <f>Comparison_data!AI43-Comparison_data!AI185</f>
        <v>0</v>
      </c>
      <c r="AK16" s="15">
        <f>Comparison_data!AJ43-Comparison_data!AJ185</f>
        <v>0</v>
      </c>
      <c r="AL16" s="15">
        <f>Comparison_data!AK43-Comparison_data!AK185</f>
        <v>0</v>
      </c>
      <c r="AM16" s="15">
        <f>Comparison_data!AL43-Comparison_data!AL185</f>
        <v>0</v>
      </c>
      <c r="AN16" s="15">
        <f>Comparison_data!AM43-Comparison_data!AM185</f>
        <v>0</v>
      </c>
      <c r="AO16" s="15">
        <f>Comparison_data!AN43-Comparison_data!AN185</f>
        <v>0</v>
      </c>
      <c r="AP16" s="15">
        <f>Comparison_data!AO43-Comparison_data!AO185</f>
        <v>0</v>
      </c>
      <c r="AQ16" s="15">
        <f>Comparison_data!AP43-Comparison_data!AP185</f>
        <v>0</v>
      </c>
      <c r="AR16" s="15">
        <f>Comparison_data!AQ43-Comparison_data!AQ185</f>
        <v>0</v>
      </c>
      <c r="AS16" s="15">
        <f>Comparison_data!AR43-Comparison_data!AR185</f>
        <v>0</v>
      </c>
    </row>
    <row r="17" spans="1:45" x14ac:dyDescent="0.2">
      <c r="A17" t="s">
        <v>97</v>
      </c>
      <c r="B17" t="s">
        <v>49</v>
      </c>
      <c r="C17" t="s">
        <v>102</v>
      </c>
      <c r="D17" t="s">
        <v>3</v>
      </c>
      <c r="E17" s="15">
        <f>Comparison_data!D44-Comparison_data!D186</f>
        <v>-1.2075475999338003</v>
      </c>
      <c r="F17" s="15">
        <f>Comparison_data!E44-Comparison_data!E186</f>
        <v>0.11987557179029906</v>
      </c>
      <c r="G17" s="15">
        <f>Comparison_data!F44-Comparison_data!F186</f>
        <v>7.041983488800696E-3</v>
      </c>
      <c r="H17" s="15">
        <f>Comparison_data!G44-Comparison_data!G186</f>
        <v>9.3098186484006362E-3</v>
      </c>
      <c r="I17" s="15">
        <f>Comparison_data!H44-Comparison_data!H186</f>
        <v>-8.4643061696993982E-3</v>
      </c>
      <c r="J17" s="15">
        <f>Comparison_data!I44-Comparison_data!I186</f>
        <v>1.0663341117099989E-2</v>
      </c>
      <c r="K17" s="15">
        <f>Comparison_data!J44-Comparison_data!J186</f>
        <v>-1.9165865071189891E-2</v>
      </c>
      <c r="L17" s="15">
        <f>Comparison_data!K44-Comparison_data!K186</f>
        <v>0</v>
      </c>
      <c r="M17" s="15">
        <f>Comparison_data!L44-Comparison_data!L186</f>
        <v>0.93435505497294979</v>
      </c>
      <c r="N17" s="15">
        <f>Comparison_data!M44-Comparison_data!M186</f>
        <v>-0.52347925554546038</v>
      </c>
      <c r="O17" s="15">
        <f>Comparison_data!N44-Comparison_data!N186</f>
        <v>-0.5753279575259107</v>
      </c>
      <c r="P17" s="15">
        <f>Comparison_data!O44-Comparison_data!O186</f>
        <v>-0.13731602315858993</v>
      </c>
      <c r="Q17" s="15">
        <f>Comparison_data!P44-Comparison_data!P186</f>
        <v>2.7581330730784988</v>
      </c>
      <c r="R17" s="15">
        <f>Comparison_data!Q44-Comparison_data!Q186</f>
        <v>2.2426489752398027</v>
      </c>
      <c r="S17" s="15">
        <f>Comparison_data!R44-Comparison_data!R186</f>
        <v>2.9907139823493019</v>
      </c>
      <c r="T17" s="15">
        <f>Comparison_data!S44-Comparison_data!S186</f>
        <v>4.4636699981451002</v>
      </c>
      <c r="U17" s="15">
        <f>Comparison_data!T44-Comparison_data!T186</f>
        <v>4.7931630181180012</v>
      </c>
      <c r="V17" s="15">
        <f>Comparison_data!U44-Comparison_data!U186</f>
        <v>0</v>
      </c>
      <c r="W17" s="15">
        <f>Comparison_data!V44-Comparison_data!V186</f>
        <v>0</v>
      </c>
      <c r="X17" s="15">
        <f>Comparison_data!W44-Comparison_data!W186</f>
        <v>-9.9475983006414026E-14</v>
      </c>
      <c r="Y17" s="15">
        <f>Comparison_data!X44-Comparison_data!X186</f>
        <v>0</v>
      </c>
      <c r="Z17" s="15">
        <f>Comparison_data!Y44-Comparison_data!Y186</f>
        <v>0</v>
      </c>
      <c r="AA17" s="15">
        <f>Comparison_data!Z44-Comparison_data!Z186</f>
        <v>0</v>
      </c>
      <c r="AB17" s="15">
        <f>Comparison_data!AA44-Comparison_data!AA186</f>
        <v>0</v>
      </c>
      <c r="AC17" s="15">
        <f>Comparison_data!AB44-Comparison_data!AB186</f>
        <v>0</v>
      </c>
      <c r="AD17" s="15">
        <f>Comparison_data!AC44-Comparison_data!AC186</f>
        <v>0</v>
      </c>
      <c r="AE17" s="15">
        <f>Comparison_data!AD44-Comparison_data!AD186</f>
        <v>9.9475983006414026E-14</v>
      </c>
      <c r="AF17" s="15">
        <f>Comparison_data!AE44-Comparison_data!AE186</f>
        <v>0</v>
      </c>
      <c r="AG17" s="15">
        <f>Comparison_data!AF44-Comparison_data!AF186</f>
        <v>0</v>
      </c>
      <c r="AH17" s="15">
        <f>Comparison_data!AG44-Comparison_data!AG186</f>
        <v>0</v>
      </c>
      <c r="AI17" s="15">
        <f>Comparison_data!AH44-Comparison_data!AH186</f>
        <v>9.9475983006414026E-14</v>
      </c>
      <c r="AJ17" s="15">
        <f>Comparison_data!AI44-Comparison_data!AI186</f>
        <v>-9.9475983006414026E-14</v>
      </c>
      <c r="AK17" s="15">
        <f>Comparison_data!AJ44-Comparison_data!AJ186</f>
        <v>0</v>
      </c>
      <c r="AL17" s="15">
        <f>Comparison_data!AK44-Comparison_data!AK186</f>
        <v>0</v>
      </c>
      <c r="AM17" s="15">
        <f>Comparison_data!AL44-Comparison_data!AL186</f>
        <v>0</v>
      </c>
      <c r="AN17" s="15">
        <f>Comparison_data!AM44-Comparison_data!AM186</f>
        <v>0</v>
      </c>
      <c r="AO17" s="15">
        <f>Comparison_data!AN44-Comparison_data!AN186</f>
        <v>0</v>
      </c>
      <c r="AP17" s="15">
        <f>Comparison_data!AO44-Comparison_data!AO186</f>
        <v>0</v>
      </c>
      <c r="AQ17" s="15">
        <f>Comparison_data!AP44-Comparison_data!AP186</f>
        <v>-9.7699626167013776E-15</v>
      </c>
      <c r="AR17" s="15">
        <f>Comparison_data!AQ44-Comparison_data!AQ186</f>
        <v>0</v>
      </c>
      <c r="AS17" s="15">
        <f>Comparison_data!AR44-Comparison_data!AR186</f>
        <v>0</v>
      </c>
    </row>
    <row r="18" spans="1:45" x14ac:dyDescent="0.2">
      <c r="A18" t="s">
        <v>97</v>
      </c>
      <c r="B18" t="s">
        <v>49</v>
      </c>
      <c r="C18" t="s">
        <v>103</v>
      </c>
      <c r="D18" t="s">
        <v>3</v>
      </c>
      <c r="E18" s="15">
        <f>Comparison_data!D45-Comparison_data!D187</f>
        <v>0</v>
      </c>
      <c r="F18" s="15">
        <f>Comparison_data!E45-Comparison_data!E187</f>
        <v>0</v>
      </c>
      <c r="G18" s="15">
        <f>Comparison_data!F45-Comparison_data!F187</f>
        <v>0</v>
      </c>
      <c r="H18" s="15">
        <f>Comparison_data!G45-Comparison_data!G187</f>
        <v>0</v>
      </c>
      <c r="I18" s="15">
        <f>Comparison_data!H45-Comparison_data!H187</f>
        <v>0</v>
      </c>
      <c r="J18" s="15">
        <f>Comparison_data!I45-Comparison_data!I187</f>
        <v>-9.9475983006414026E-13</v>
      </c>
      <c r="K18" s="15">
        <f>Comparison_data!J45-Comparison_data!J187</f>
        <v>0</v>
      </c>
      <c r="L18" s="15">
        <f>Comparison_data!K45-Comparison_data!K187</f>
        <v>0</v>
      </c>
      <c r="M18" s="15">
        <f>Comparison_data!L45-Comparison_data!L187</f>
        <v>9.9475983006414026E-13</v>
      </c>
      <c r="N18" s="15">
        <f>Comparison_data!M45-Comparison_data!M187</f>
        <v>0</v>
      </c>
      <c r="O18" s="15">
        <f>Comparison_data!N45-Comparison_data!N187</f>
        <v>9.9475983006414026E-13</v>
      </c>
      <c r="P18" s="15">
        <f>Comparison_data!O45-Comparison_data!O187</f>
        <v>9.9475983006414026E-13</v>
      </c>
      <c r="Q18" s="15">
        <f>Comparison_data!P45-Comparison_data!P187</f>
        <v>9.9475983006414026E-13</v>
      </c>
      <c r="R18" s="15">
        <f>Comparison_data!Q45-Comparison_data!Q187</f>
        <v>0</v>
      </c>
      <c r="S18" s="15">
        <f>Comparison_data!R45-Comparison_data!R187</f>
        <v>0</v>
      </c>
      <c r="T18" s="15">
        <f>Comparison_data!S45-Comparison_data!S187</f>
        <v>0</v>
      </c>
      <c r="U18" s="15">
        <f>Comparison_data!T45-Comparison_data!T187</f>
        <v>0</v>
      </c>
      <c r="V18" s="15">
        <f>Comparison_data!U45-Comparison_data!U187</f>
        <v>-9.9475983006414026E-13</v>
      </c>
      <c r="W18" s="15">
        <f>Comparison_data!V45-Comparison_data!V187</f>
        <v>0</v>
      </c>
      <c r="X18" s="15">
        <f>Comparison_data!W45-Comparison_data!W187</f>
        <v>0</v>
      </c>
      <c r="Y18" s="15">
        <f>Comparison_data!X45-Comparison_data!X187</f>
        <v>0</v>
      </c>
      <c r="Z18" s="15">
        <f>Comparison_data!Y45-Comparison_data!Y187</f>
        <v>0</v>
      </c>
      <c r="AA18" s="15">
        <f>Comparison_data!Z45-Comparison_data!Z187</f>
        <v>0</v>
      </c>
      <c r="AB18" s="15">
        <f>Comparison_data!AA45-Comparison_data!AA187</f>
        <v>0</v>
      </c>
      <c r="AC18" s="15">
        <f>Comparison_data!AB45-Comparison_data!AB187</f>
        <v>9.9475983006414026E-13</v>
      </c>
      <c r="AD18" s="15">
        <f>Comparison_data!AC45-Comparison_data!AC187</f>
        <v>0</v>
      </c>
      <c r="AE18" s="15">
        <f>Comparison_data!AD45-Comparison_data!AD187</f>
        <v>0</v>
      </c>
      <c r="AF18" s="15">
        <f>Comparison_data!AE45-Comparison_data!AE187</f>
        <v>0</v>
      </c>
      <c r="AG18" s="15">
        <f>Comparison_data!AF45-Comparison_data!AF187</f>
        <v>0</v>
      </c>
      <c r="AH18" s="15">
        <f>Comparison_data!AG45-Comparison_data!AG187</f>
        <v>0</v>
      </c>
      <c r="AI18" s="15">
        <f>Comparison_data!AH45-Comparison_data!AH187</f>
        <v>0</v>
      </c>
      <c r="AJ18" s="15">
        <f>Comparison_data!AI45-Comparison_data!AI187</f>
        <v>0</v>
      </c>
      <c r="AK18" s="15">
        <f>Comparison_data!AJ45-Comparison_data!AJ187</f>
        <v>0</v>
      </c>
      <c r="AL18" s="15">
        <f>Comparison_data!AK45-Comparison_data!AK187</f>
        <v>9.9475983006414026E-13</v>
      </c>
      <c r="AM18" s="15">
        <f>Comparison_data!AL45-Comparison_data!AL187</f>
        <v>0</v>
      </c>
      <c r="AN18" s="15">
        <f>Comparison_data!AM45-Comparison_data!AM187</f>
        <v>-9.9475983006414026E-13</v>
      </c>
      <c r="AO18" s="15">
        <f>Comparison_data!AN45-Comparison_data!AN187</f>
        <v>0</v>
      </c>
      <c r="AP18" s="15">
        <f>Comparison_data!AO45-Comparison_data!AO187</f>
        <v>0</v>
      </c>
      <c r="AQ18" s="15">
        <f>Comparison_data!AP45-Comparison_data!AP187</f>
        <v>9.9475983006414026E-13</v>
      </c>
      <c r="AR18" s="15">
        <f>Comparison_data!AQ45-Comparison_data!AQ187</f>
        <v>0</v>
      </c>
      <c r="AS18" s="15">
        <f>Comparison_data!AR45-Comparison_data!AR187</f>
        <v>0</v>
      </c>
    </row>
    <row r="19" spans="1:45" x14ac:dyDescent="0.2">
      <c r="A19" t="s">
        <v>97</v>
      </c>
      <c r="B19" t="s">
        <v>49</v>
      </c>
      <c r="C19" t="s">
        <v>104</v>
      </c>
      <c r="D19" t="s">
        <v>3</v>
      </c>
      <c r="E19" s="15">
        <f>Comparison_data!D46-Comparison_data!D188</f>
        <v>0</v>
      </c>
      <c r="F19" s="15">
        <f>Comparison_data!E46-Comparison_data!E188</f>
        <v>0</v>
      </c>
      <c r="G19" s="15">
        <f>Comparison_data!F46-Comparison_data!F188</f>
        <v>0</v>
      </c>
      <c r="H19" s="15">
        <f>Comparison_data!G46-Comparison_data!G188</f>
        <v>0</v>
      </c>
      <c r="I19" s="15">
        <f>Comparison_data!H46-Comparison_data!H188</f>
        <v>0</v>
      </c>
      <c r="J19" s="15">
        <f>Comparison_data!I46-Comparison_data!I188</f>
        <v>0</v>
      </c>
      <c r="K19" s="15">
        <f>Comparison_data!J46-Comparison_data!J188</f>
        <v>0</v>
      </c>
      <c r="L19" s="15">
        <f>Comparison_data!K46-Comparison_data!K188</f>
        <v>0</v>
      </c>
      <c r="M19" s="15">
        <f>Comparison_data!L46-Comparison_data!L188</f>
        <v>0</v>
      </c>
      <c r="N19" s="15">
        <f>Comparison_data!M46-Comparison_data!M188</f>
        <v>0</v>
      </c>
      <c r="O19" s="15">
        <f>Comparison_data!N46-Comparison_data!N188</f>
        <v>0</v>
      </c>
      <c r="P19" s="15">
        <f>Comparison_data!O46-Comparison_data!O188</f>
        <v>0</v>
      </c>
      <c r="Q19" s="15">
        <f>Comparison_data!P46-Comparison_data!P188</f>
        <v>0</v>
      </c>
      <c r="R19" s="15">
        <f>Comparison_data!Q46-Comparison_data!Q188</f>
        <v>0</v>
      </c>
      <c r="S19" s="15">
        <f>Comparison_data!R46-Comparison_data!R188</f>
        <v>0</v>
      </c>
      <c r="T19" s="15">
        <f>Comparison_data!S46-Comparison_data!S188</f>
        <v>0</v>
      </c>
      <c r="U19" s="15">
        <f>Comparison_data!T46-Comparison_data!T188</f>
        <v>0</v>
      </c>
      <c r="V19" s="15">
        <f>Comparison_data!U46-Comparison_data!U188</f>
        <v>0</v>
      </c>
      <c r="W19" s="15">
        <f>Comparison_data!V46-Comparison_data!V188</f>
        <v>0.67399728923671098</v>
      </c>
      <c r="X19" s="15">
        <f>Comparison_data!W46-Comparison_data!W188</f>
        <v>0.967877683200001</v>
      </c>
      <c r="Y19" s="15">
        <f>Comparison_data!X46-Comparison_data!X188</f>
        <v>-9.9920072216264089E-15</v>
      </c>
      <c r="Z19" s="15">
        <f>Comparison_data!Y46-Comparison_data!Y188</f>
        <v>9.9920072216264089E-15</v>
      </c>
      <c r="AA19" s="15">
        <f>Comparison_data!Z46-Comparison_data!Z188</f>
        <v>0</v>
      </c>
      <c r="AB19" s="15">
        <f>Comparison_data!AA46-Comparison_data!AA188</f>
        <v>0</v>
      </c>
      <c r="AC19" s="15">
        <f>Comparison_data!AB46-Comparison_data!AB188</f>
        <v>0</v>
      </c>
      <c r="AD19" s="15">
        <f>Comparison_data!AC46-Comparison_data!AC188</f>
        <v>0</v>
      </c>
      <c r="AE19" s="15">
        <f>Comparison_data!AD46-Comparison_data!AD188</f>
        <v>0</v>
      </c>
      <c r="AF19" s="15">
        <f>Comparison_data!AE46-Comparison_data!AE188</f>
        <v>0</v>
      </c>
      <c r="AG19" s="15">
        <f>Comparison_data!AF46-Comparison_data!AF188</f>
        <v>0</v>
      </c>
      <c r="AH19" s="15">
        <f>Comparison_data!AG46-Comparison_data!AG188</f>
        <v>0</v>
      </c>
      <c r="AI19" s="15">
        <f>Comparison_data!AH46-Comparison_data!AH188</f>
        <v>0</v>
      </c>
      <c r="AJ19" s="15">
        <f>Comparison_data!AI46-Comparison_data!AI188</f>
        <v>1.021405182655144E-14</v>
      </c>
      <c r="AK19" s="15">
        <f>Comparison_data!AJ46-Comparison_data!AJ188</f>
        <v>-1.021405182655144E-14</v>
      </c>
      <c r="AL19" s="15">
        <f>Comparison_data!AK46-Comparison_data!AK188</f>
        <v>1.021405182655144E-14</v>
      </c>
      <c r="AM19" s="15">
        <f>Comparison_data!AL46-Comparison_data!AL188</f>
        <v>0</v>
      </c>
      <c r="AN19" s="15">
        <f>Comparison_data!AM46-Comparison_data!AM188</f>
        <v>0</v>
      </c>
      <c r="AO19" s="15">
        <f>Comparison_data!AN46-Comparison_data!AN188</f>
        <v>0</v>
      </c>
      <c r="AP19" s="15">
        <f>Comparison_data!AO46-Comparison_data!AO188</f>
        <v>0</v>
      </c>
      <c r="AQ19" s="15">
        <f>Comparison_data!AP46-Comparison_data!AP188</f>
        <v>0</v>
      </c>
      <c r="AR19" s="15">
        <f>Comparison_data!AQ46-Comparison_data!AQ188</f>
        <v>0</v>
      </c>
      <c r="AS19" s="15">
        <f>Comparison_data!AR46-Comparison_data!AR188</f>
        <v>0</v>
      </c>
    </row>
    <row r="20" spans="1:45" x14ac:dyDescent="0.2">
      <c r="A20" t="s">
        <v>97</v>
      </c>
      <c r="B20" t="s">
        <v>49</v>
      </c>
      <c r="C20" t="s">
        <v>105</v>
      </c>
      <c r="D20" t="s">
        <v>3</v>
      </c>
      <c r="E20" s="15">
        <f>Comparison_data!D47-Comparison_data!D189</f>
        <v>0</v>
      </c>
      <c r="F20" s="15">
        <f>Comparison_data!E47-Comparison_data!E189</f>
        <v>0</v>
      </c>
      <c r="G20" s="15">
        <f>Comparison_data!F47-Comparison_data!F189</f>
        <v>0</v>
      </c>
      <c r="H20" s="15">
        <f>Comparison_data!G47-Comparison_data!G189</f>
        <v>0</v>
      </c>
      <c r="I20" s="15">
        <f>Comparison_data!H47-Comparison_data!H189</f>
        <v>0</v>
      </c>
      <c r="J20" s="15">
        <f>Comparison_data!I47-Comparison_data!I189</f>
        <v>0</v>
      </c>
      <c r="K20" s="15">
        <f>Comparison_data!J47-Comparison_data!J189</f>
        <v>0</v>
      </c>
      <c r="L20" s="15">
        <f>Comparison_data!K47-Comparison_data!K189</f>
        <v>0</v>
      </c>
      <c r="M20" s="15">
        <f>Comparison_data!L47-Comparison_data!L189</f>
        <v>1.1102230246251565E-15</v>
      </c>
      <c r="N20" s="15">
        <f>Comparison_data!M47-Comparison_data!M189</f>
        <v>0</v>
      </c>
      <c r="O20" s="15">
        <f>Comparison_data!N47-Comparison_data!N189</f>
        <v>0</v>
      </c>
      <c r="P20" s="15">
        <f>Comparison_data!O47-Comparison_data!O189</f>
        <v>0</v>
      </c>
      <c r="Q20" s="15">
        <f>Comparison_data!P47-Comparison_data!P189</f>
        <v>0</v>
      </c>
      <c r="R20" s="15">
        <f>Comparison_data!Q47-Comparison_data!Q189</f>
        <v>0</v>
      </c>
      <c r="S20" s="15">
        <f>Comparison_data!R47-Comparison_data!R189</f>
        <v>0</v>
      </c>
      <c r="T20" s="15">
        <f>Comparison_data!S47-Comparison_data!S189</f>
        <v>0</v>
      </c>
      <c r="U20" s="15">
        <f>Comparison_data!T47-Comparison_data!T189</f>
        <v>0</v>
      </c>
      <c r="V20" s="15">
        <f>Comparison_data!U47-Comparison_data!U189</f>
        <v>0</v>
      </c>
      <c r="W20" s="15">
        <f>Comparison_data!V47-Comparison_data!V189</f>
        <v>0</v>
      </c>
      <c r="X20" s="15">
        <f>Comparison_data!W47-Comparison_data!W189</f>
        <v>0</v>
      </c>
      <c r="Y20" s="15">
        <f>Comparison_data!X47-Comparison_data!X189</f>
        <v>0.53167296197686698</v>
      </c>
      <c r="Z20" s="15">
        <f>Comparison_data!Y47-Comparison_data!Y189</f>
        <v>0.53167296197685987</v>
      </c>
      <c r="AA20" s="15">
        <f>Comparison_data!Z47-Comparison_data!Z189</f>
        <v>0.53167296197685987</v>
      </c>
      <c r="AB20" s="15">
        <f>Comparison_data!AA47-Comparison_data!AA189</f>
        <v>0.53167296197685987</v>
      </c>
      <c r="AC20" s="15">
        <f>Comparison_data!AB47-Comparison_data!AB189</f>
        <v>0.53167296197685943</v>
      </c>
      <c r="AD20" s="15">
        <f>Comparison_data!AC47-Comparison_data!AC189</f>
        <v>0.53167296197686031</v>
      </c>
      <c r="AE20" s="15">
        <f>Comparison_data!AD47-Comparison_data!AD189</f>
        <v>0.53167296197686031</v>
      </c>
      <c r="AF20" s="15">
        <f>Comparison_data!AE47-Comparison_data!AE189</f>
        <v>0.53167296197686031</v>
      </c>
      <c r="AG20" s="15">
        <f>Comparison_data!AF47-Comparison_data!AF189</f>
        <v>0.53167296197688962</v>
      </c>
      <c r="AH20" s="15">
        <f>Comparison_data!AG47-Comparison_data!AG189</f>
        <v>0.90003506146206824</v>
      </c>
      <c r="AI20" s="15">
        <f>Comparison_data!AH47-Comparison_data!AH189</f>
        <v>1.4265995181641706</v>
      </c>
      <c r="AJ20" s="15">
        <f>Comparison_data!AI47-Comparison_data!AI189</f>
        <v>1.9439666963658695</v>
      </c>
      <c r="AK20" s="15">
        <f>Comparison_data!AJ47-Comparison_data!AJ189</f>
        <v>1.9439666963659104</v>
      </c>
      <c r="AL20" s="15">
        <f>Comparison_data!AK47-Comparison_data!AK189</f>
        <v>1.9439666963658695</v>
      </c>
      <c r="AM20" s="15">
        <f>Comparison_data!AL47-Comparison_data!AL189</f>
        <v>1.9439666963658713</v>
      </c>
      <c r="AN20" s="15">
        <f>Comparison_data!AM47-Comparison_data!AM189</f>
        <v>1.9439666963658002</v>
      </c>
      <c r="AO20" s="15">
        <f>Comparison_data!AN47-Comparison_data!AN189</f>
        <v>1.9439666963658695</v>
      </c>
      <c r="AP20" s="15">
        <f>Comparison_data!AO47-Comparison_data!AO189</f>
        <v>1.9439666963658979</v>
      </c>
      <c r="AQ20" s="15">
        <f>Comparison_data!AP47-Comparison_data!AP189</f>
        <v>1.9439666963659619</v>
      </c>
      <c r="AR20" s="15">
        <f>Comparison_data!AQ47-Comparison_data!AQ189</f>
        <v>1.9439666963658588</v>
      </c>
      <c r="AS20" s="15">
        <f>Comparison_data!AR47-Comparison_data!AR189</f>
        <v>1.9780542916911195</v>
      </c>
    </row>
    <row r="21" spans="1:45" x14ac:dyDescent="0.2">
      <c r="A21" t="s">
        <v>97</v>
      </c>
      <c r="B21" t="s">
        <v>49</v>
      </c>
      <c r="C21" t="s">
        <v>106</v>
      </c>
      <c r="D21" t="s">
        <v>3</v>
      </c>
      <c r="E21" s="15">
        <f>Comparison_data!D48-Comparison_data!D190</f>
        <v>0</v>
      </c>
      <c r="F21" s="15">
        <f>Comparison_data!E48-Comparison_data!E190</f>
        <v>0</v>
      </c>
      <c r="G21" s="15">
        <f>Comparison_data!F48-Comparison_data!F190</f>
        <v>0</v>
      </c>
      <c r="H21" s="15">
        <f>Comparison_data!G48-Comparison_data!G190</f>
        <v>0</v>
      </c>
      <c r="I21" s="15">
        <f>Comparison_data!H48-Comparison_data!H190</f>
        <v>0</v>
      </c>
      <c r="J21" s="15">
        <f>Comparison_data!I48-Comparison_data!I190</f>
        <v>0</v>
      </c>
      <c r="K21" s="15">
        <f>Comparison_data!J48-Comparison_data!J190</f>
        <v>0</v>
      </c>
      <c r="L21" s="15">
        <f>Comparison_data!K48-Comparison_data!K190</f>
        <v>0</v>
      </c>
      <c r="M21" s="15">
        <f>Comparison_data!L48-Comparison_data!L190</f>
        <v>0</v>
      </c>
      <c r="N21" s="15">
        <f>Comparison_data!M48-Comparison_data!M190</f>
        <v>0</v>
      </c>
      <c r="O21" s="15">
        <f>Comparison_data!N48-Comparison_data!N190</f>
        <v>0</v>
      </c>
      <c r="P21" s="15">
        <f>Comparison_data!O48-Comparison_data!O190</f>
        <v>0</v>
      </c>
      <c r="Q21" s="15">
        <f>Comparison_data!P48-Comparison_data!P190</f>
        <v>0</v>
      </c>
      <c r="R21" s="15">
        <f>Comparison_data!Q48-Comparison_data!Q190</f>
        <v>0</v>
      </c>
      <c r="S21" s="15">
        <f>Comparison_data!R48-Comparison_data!R190</f>
        <v>0</v>
      </c>
      <c r="T21" s="15">
        <f>Comparison_data!S48-Comparison_data!S190</f>
        <v>0.7190208000000009</v>
      </c>
      <c r="U21" s="15">
        <f>Comparison_data!T48-Comparison_data!T190</f>
        <v>0.72154367999999991</v>
      </c>
      <c r="V21" s="15">
        <f>Comparison_data!U48-Comparison_data!U190</f>
        <v>0.72406655999999958</v>
      </c>
      <c r="W21" s="15">
        <f>Comparison_data!V48-Comparison_data!V190</f>
        <v>0.72658944000000014</v>
      </c>
      <c r="X21" s="15">
        <f>Comparison_data!W48-Comparison_data!W190</f>
        <v>0.72911232000000004</v>
      </c>
      <c r="Y21" s="15">
        <f>Comparison_data!X48-Comparison_data!X190</f>
        <v>0.73163519999999993</v>
      </c>
      <c r="Z21" s="15">
        <f>Comparison_data!Y48-Comparison_data!Y190</f>
        <v>0.73415808000000027</v>
      </c>
      <c r="AA21" s="15">
        <f>Comparison_data!Z48-Comparison_data!Z190</f>
        <v>0.73668096000000016</v>
      </c>
      <c r="AB21" s="15">
        <f>Comparison_data!AA48-Comparison_data!AA190</f>
        <v>0.73920384000000983</v>
      </c>
      <c r="AC21" s="15">
        <f>Comparison_data!AB48-Comparison_data!AB190</f>
        <v>0.74172671999999995</v>
      </c>
      <c r="AD21" s="15">
        <f>Comparison_data!AC48-Comparison_data!AC190</f>
        <v>0.7442496000000105</v>
      </c>
      <c r="AE21" s="15">
        <f>Comparison_data!AD48-Comparison_data!AD190</f>
        <v>0.74677248000000063</v>
      </c>
      <c r="AF21" s="15">
        <f>Comparison_data!AE48-Comparison_data!AE190</f>
        <v>0.74929535999999963</v>
      </c>
      <c r="AG21" s="15">
        <f>Comparison_data!AF48-Comparison_data!AF190</f>
        <v>0.75181824000000042</v>
      </c>
      <c r="AH21" s="15">
        <f>Comparison_data!AG48-Comparison_data!AG190</f>
        <v>0.7543411200000012</v>
      </c>
      <c r="AI21" s="15">
        <f>Comparison_data!AH48-Comparison_data!AH190</f>
        <v>0.7568640000000002</v>
      </c>
      <c r="AJ21" s="15">
        <f>Comparison_data!AI48-Comparison_data!AI190</f>
        <v>0.75938687999999921</v>
      </c>
      <c r="AK21" s="15">
        <f>Comparison_data!AJ48-Comparison_data!AJ190</f>
        <v>0.76190975999999999</v>
      </c>
      <c r="AL21" s="15">
        <f>Comparison_data!AK48-Comparison_data!AK190</f>
        <v>0.76443264000000077</v>
      </c>
      <c r="AM21" s="15">
        <f>Comparison_data!AL48-Comparison_data!AL190</f>
        <v>0.76695551999999978</v>
      </c>
      <c r="AN21" s="15">
        <f>Comparison_data!AM48-Comparison_data!AM190</f>
        <v>0.76947840000000056</v>
      </c>
      <c r="AO21" s="15">
        <f>Comparison_data!AN48-Comparison_data!AN190</f>
        <v>0.77200128000000134</v>
      </c>
      <c r="AP21" s="15">
        <f>Comparison_data!AO48-Comparison_data!AO190</f>
        <v>0.77452415999999857</v>
      </c>
      <c r="AQ21" s="15">
        <f>Comparison_data!AP48-Comparison_data!AP190</f>
        <v>0.77704703999999936</v>
      </c>
      <c r="AR21" s="15">
        <f>Comparison_data!AQ48-Comparison_data!AQ190</f>
        <v>0.77956992000000014</v>
      </c>
      <c r="AS21" s="15">
        <f>Comparison_data!AR48-Comparison_data!AR190</f>
        <v>0</v>
      </c>
    </row>
    <row r="22" spans="1:45" x14ac:dyDescent="0.2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4" spans="1:45" s="16" customFormat="1" x14ac:dyDescent="0.2">
      <c r="A24" s="16" t="s">
        <v>90</v>
      </c>
      <c r="C24" s="16" t="s">
        <v>95</v>
      </c>
      <c r="D24" s="16" t="s">
        <v>1</v>
      </c>
      <c r="E24" s="16">
        <v>2010</v>
      </c>
      <c r="F24" s="16">
        <v>2011</v>
      </c>
      <c r="G24" s="16">
        <v>2012</v>
      </c>
      <c r="H24" s="16">
        <v>2013</v>
      </c>
      <c r="I24" s="16">
        <v>2014</v>
      </c>
      <c r="J24" s="16">
        <v>2015</v>
      </c>
      <c r="K24" s="16">
        <v>2016</v>
      </c>
      <c r="L24" s="16">
        <v>2017</v>
      </c>
      <c r="M24" s="16">
        <v>2018</v>
      </c>
      <c r="N24" s="16">
        <v>2019</v>
      </c>
      <c r="O24" s="16">
        <v>2020</v>
      </c>
      <c r="P24" s="16">
        <v>2021</v>
      </c>
      <c r="Q24" s="16">
        <v>2022</v>
      </c>
      <c r="R24" s="16">
        <v>2023</v>
      </c>
      <c r="S24" s="16">
        <v>2024</v>
      </c>
      <c r="T24" s="16">
        <v>2025</v>
      </c>
      <c r="U24" s="16">
        <v>2026</v>
      </c>
      <c r="V24" s="16">
        <v>2027</v>
      </c>
      <c r="W24" s="16">
        <v>2028</v>
      </c>
      <c r="X24" s="16">
        <v>2029</v>
      </c>
      <c r="Y24" s="16">
        <v>2030</v>
      </c>
      <c r="Z24" s="16">
        <v>2031</v>
      </c>
      <c r="AA24" s="16">
        <v>2032</v>
      </c>
      <c r="AB24" s="16">
        <v>2033</v>
      </c>
      <c r="AC24" s="16">
        <v>2034</v>
      </c>
      <c r="AD24" s="16">
        <v>2035</v>
      </c>
      <c r="AE24" s="16">
        <v>2036</v>
      </c>
      <c r="AF24" s="16">
        <v>2037</v>
      </c>
      <c r="AG24" s="16">
        <v>2038</v>
      </c>
      <c r="AH24" s="16">
        <v>2039</v>
      </c>
      <c r="AI24" s="16">
        <v>2040</v>
      </c>
      <c r="AJ24" s="16">
        <v>2041</v>
      </c>
      <c r="AK24" s="16">
        <v>2042</v>
      </c>
      <c r="AL24" s="16">
        <v>2043</v>
      </c>
      <c r="AM24" s="16">
        <v>2044</v>
      </c>
      <c r="AN24" s="16">
        <v>2045</v>
      </c>
      <c r="AO24" s="16">
        <v>2046</v>
      </c>
      <c r="AP24" s="16">
        <v>2047</v>
      </c>
      <c r="AQ24" s="16">
        <v>2048</v>
      </c>
      <c r="AR24" s="16">
        <v>2049</v>
      </c>
      <c r="AS24" s="16">
        <v>2050</v>
      </c>
    </row>
    <row r="25" spans="1:45" x14ac:dyDescent="0.2">
      <c r="A25" t="s">
        <v>96</v>
      </c>
      <c r="B25" t="s">
        <v>70</v>
      </c>
      <c r="C25" t="s">
        <v>98</v>
      </c>
      <c r="D25" t="s">
        <v>3</v>
      </c>
      <c r="E25" s="15">
        <f>Comparison_data!D55-Comparison_data!D126</f>
        <v>0</v>
      </c>
      <c r="F25" s="15">
        <f>Comparison_data!E55-Comparison_data!E126</f>
        <v>0</v>
      </c>
      <c r="G25" s="15">
        <f>Comparison_data!F55-Comparison_data!F126</f>
        <v>0</v>
      </c>
      <c r="H25" s="15">
        <f>Comparison_data!G55-Comparison_data!G126</f>
        <v>0</v>
      </c>
      <c r="I25" s="15">
        <f>Comparison_data!H55-Comparison_data!H126</f>
        <v>0</v>
      </c>
      <c r="J25" s="15">
        <f>Comparison_data!I55-Comparison_data!I126</f>
        <v>0</v>
      </c>
      <c r="K25" s="15">
        <f>Comparison_data!J55-Comparison_data!J126</f>
        <v>0.45645972655100608</v>
      </c>
      <c r="L25" s="15">
        <f>Comparison_data!K55-Comparison_data!K126</f>
        <v>0.8691656827680001</v>
      </c>
      <c r="M25" s="15">
        <f>Comparison_data!L55-Comparison_data!L126</f>
        <v>0</v>
      </c>
      <c r="N25" s="15">
        <f>Comparison_data!M55-Comparison_data!M126</f>
        <v>0.78785148929022997</v>
      </c>
      <c r="O25" s="15">
        <f>Comparison_data!N55-Comparison_data!N126</f>
        <v>1.71481361440456</v>
      </c>
      <c r="P25" s="15">
        <f>Comparison_data!O55-Comparison_data!O126</f>
        <v>-1.8024878183797695</v>
      </c>
      <c r="Q25" s="15">
        <f>Comparison_data!P55-Comparison_data!P126</f>
        <v>-1.1142992650220487</v>
      </c>
      <c r="R25" s="15">
        <f>Comparison_data!Q55-Comparison_data!Q126</f>
        <v>-0.80930563953802981</v>
      </c>
      <c r="S25" s="15">
        <f>Comparison_data!R55-Comparison_data!R126</f>
        <v>0.26032706744162137</v>
      </c>
      <c r="T25" s="15">
        <f>Comparison_data!S55-Comparison_data!S126</f>
        <v>1.0004167365752714</v>
      </c>
      <c r="U25" s="15">
        <f>Comparison_data!T55-Comparison_data!T126</f>
        <v>1.1362973503010414</v>
      </c>
      <c r="V25" s="15">
        <f>Comparison_data!U55-Comparison_data!U126</f>
        <v>1.1622664504155118</v>
      </c>
      <c r="W25" s="15">
        <f>Comparison_data!V55-Comparison_data!V126</f>
        <v>1.5554872743213606</v>
      </c>
      <c r="X25" s="15">
        <f>Comparison_data!W55-Comparison_data!W126</f>
        <v>2.1777738946744503</v>
      </c>
      <c r="Y25" s="15">
        <f>Comparison_data!X55-Comparison_data!X126</f>
        <v>2.1777738946744494</v>
      </c>
      <c r="Z25" s="15">
        <f>Comparison_data!Y55-Comparison_data!Y126</f>
        <v>0.78001770677085069</v>
      </c>
      <c r="AA25" s="15">
        <f>Comparison_data!Z55-Comparison_data!Z126</f>
        <v>-9.4910580309019998E-2</v>
      </c>
      <c r="AB25" s="15">
        <f>Comparison_data!AA55-Comparison_data!AA126</f>
        <v>-1.3402604187253884</v>
      </c>
      <c r="AC25" s="15">
        <f>Comparison_data!AB55-Comparison_data!AB126</f>
        <v>-0.2765753261980084</v>
      </c>
      <c r="AD25" s="15">
        <f>Comparison_data!AC55-Comparison_data!AC126</f>
        <v>-1.5298522673538599</v>
      </c>
      <c r="AE25" s="15">
        <f>Comparison_data!AD55-Comparison_data!AD126</f>
        <v>-1.5415985876299878</v>
      </c>
      <c r="AF25" s="15">
        <f>Comparison_data!AE55-Comparison_data!AE126</f>
        <v>-1.2708972629335094</v>
      </c>
      <c r="AG25" s="15">
        <f>Comparison_data!AF55-Comparison_data!AF126</f>
        <v>-1.0593826503997192</v>
      </c>
      <c r="AH25" s="15">
        <f>Comparison_data!AG55-Comparison_data!AG126</f>
        <v>-1.0593826503996908</v>
      </c>
      <c r="AI25" s="15">
        <f>Comparison_data!AH55-Comparison_data!AH126</f>
        <v>-0.9346079026265901</v>
      </c>
      <c r="AJ25" s="15">
        <f>Comparison_data!AI55-Comparison_data!AI126</f>
        <v>-1.12407566912918</v>
      </c>
      <c r="AK25" s="15">
        <f>Comparison_data!AJ55-Comparison_data!AJ126</f>
        <v>-1.2398330148024996</v>
      </c>
      <c r="AL25" s="15">
        <f>Comparison_data!AK55-Comparison_data!AK126</f>
        <v>-1.2620280516025009</v>
      </c>
      <c r="AM25" s="15">
        <f>Comparison_data!AL55-Comparison_data!AL126</f>
        <v>-1.2866892036024602</v>
      </c>
      <c r="AN25" s="15">
        <f>Comparison_data!AM55-Comparison_data!AM126</f>
        <v>-1.2866892036024993</v>
      </c>
      <c r="AO25" s="15">
        <f>Comparison_data!AN55-Comparison_data!AN126</f>
        <v>-1.2866892036025401</v>
      </c>
      <c r="AP25" s="15">
        <f>Comparison_data!AO55-Comparison_data!AO126</f>
        <v>-1.2866892036024993</v>
      </c>
      <c r="AQ25" s="15">
        <f>Comparison_data!AP55-Comparison_data!AP126</f>
        <v>-1.2866892036025099</v>
      </c>
      <c r="AR25" s="15">
        <f>Comparison_data!AQ55-Comparison_data!AQ126</f>
        <v>-1.2676117776917799</v>
      </c>
      <c r="AS25" s="15">
        <f>Comparison_data!AR55-Comparison_data!AR126</f>
        <v>-1.1577624971596503</v>
      </c>
    </row>
    <row r="26" spans="1:45" x14ac:dyDescent="0.2">
      <c r="A26" t="s">
        <v>96</v>
      </c>
      <c r="B26" t="s">
        <v>70</v>
      </c>
      <c r="C26" t="s">
        <v>99</v>
      </c>
      <c r="D26" t="s">
        <v>3</v>
      </c>
      <c r="E26" s="15">
        <f>Comparison_data!D56-Comparison_data!D127</f>
        <v>9.9475983006414026E-14</v>
      </c>
      <c r="F26" s="15">
        <f>Comparison_data!E56-Comparison_data!E127</f>
        <v>0</v>
      </c>
      <c r="G26" s="15">
        <f>Comparison_data!F56-Comparison_data!F127</f>
        <v>0</v>
      </c>
      <c r="H26" s="15">
        <f>Comparison_data!G56-Comparison_data!G127</f>
        <v>0</v>
      </c>
      <c r="I26" s="15">
        <f>Comparison_data!H56-Comparison_data!H127</f>
        <v>0</v>
      </c>
      <c r="J26" s="15">
        <f>Comparison_data!I56-Comparison_data!I127</f>
        <v>0</v>
      </c>
      <c r="K26" s="15">
        <f>Comparison_data!J56-Comparison_data!J127</f>
        <v>1.0658141036401503E-13</v>
      </c>
      <c r="L26" s="15">
        <f>Comparison_data!K56-Comparison_data!K127</f>
        <v>-0.7685321307330959</v>
      </c>
      <c r="M26" s="15">
        <f>Comparison_data!L56-Comparison_data!L127</f>
        <v>0.11413794935869959</v>
      </c>
      <c r="N26" s="15">
        <f>Comparison_data!M56-Comparison_data!M127</f>
        <v>3.3622020579227012</v>
      </c>
      <c r="O26" s="15">
        <f>Comparison_data!N56-Comparison_data!N127</f>
        <v>4.8993850152387033</v>
      </c>
      <c r="P26" s="15">
        <f>Comparison_data!O56-Comparison_data!O127</f>
        <v>0</v>
      </c>
      <c r="Q26" s="15">
        <f>Comparison_data!P56-Comparison_data!P127</f>
        <v>9.9475983006414026E-14</v>
      </c>
      <c r="R26" s="15">
        <f>Comparison_data!Q56-Comparison_data!Q127</f>
        <v>9.9475983006414026E-14</v>
      </c>
      <c r="S26" s="15">
        <f>Comparison_data!R56-Comparison_data!R127</f>
        <v>0</v>
      </c>
      <c r="T26" s="15">
        <f>Comparison_data!S56-Comparison_data!S127</f>
        <v>-0.4772343557993004</v>
      </c>
      <c r="U26" s="15">
        <f>Comparison_data!T56-Comparison_data!T127</f>
        <v>-9.9475983006414026E-14</v>
      </c>
      <c r="V26" s="15">
        <f>Comparison_data!U56-Comparison_data!U127</f>
        <v>0</v>
      </c>
      <c r="W26" s="15">
        <f>Comparison_data!V56-Comparison_data!V127</f>
        <v>2.2425564959998923E-2</v>
      </c>
      <c r="X26" s="15">
        <f>Comparison_data!W56-Comparison_data!W127</f>
        <v>0.42106831557349977</v>
      </c>
      <c r="Y26" s="15">
        <f>Comparison_data!X56-Comparison_data!X127</f>
        <v>2.8647579506134022</v>
      </c>
      <c r="Z26" s="15">
        <f>Comparison_data!Y56-Comparison_data!Y127</f>
        <v>5.3308731506134066</v>
      </c>
      <c r="AA26" s="15">
        <f>Comparison_data!Z56-Comparison_data!Z127</f>
        <v>7.5300523343900636</v>
      </c>
      <c r="AB26" s="15">
        <f>Comparison_data!AA56-Comparison_data!AA127</f>
        <v>10.324367500365145</v>
      </c>
      <c r="AC26" s="15">
        <f>Comparison_data!AB56-Comparison_data!AB127</f>
        <v>12.729218750613402</v>
      </c>
      <c r="AD26" s="15">
        <f>Comparison_data!AC56-Comparison_data!AC127</f>
        <v>15.195333950613399</v>
      </c>
      <c r="AE26" s="15">
        <f>Comparison_data!AD56-Comparison_data!AD127</f>
        <v>18.888486294478398</v>
      </c>
      <c r="AF26" s="15">
        <f>Comparison_data!AE56-Comparison_data!AE127</f>
        <v>23.251718623256913</v>
      </c>
      <c r="AG26" s="15">
        <f>Comparison_data!AF56-Comparison_data!AF127</f>
        <v>26.393538523709502</v>
      </c>
      <c r="AH26" s="15">
        <f>Comparison_data!AG56-Comparison_data!AG127</f>
        <v>29.972417591026762</v>
      </c>
      <c r="AI26" s="15">
        <f>Comparison_data!AH56-Comparison_data!AH127</f>
        <v>32.333736194081318</v>
      </c>
      <c r="AJ26" s="15">
        <f>Comparison_data!AI56-Comparison_data!AI127</f>
        <v>36.831563069549958</v>
      </c>
      <c r="AK26" s="15">
        <f>Comparison_data!AJ56-Comparison_data!AJ127</f>
        <v>38.582562141189399</v>
      </c>
      <c r="AL26" s="15">
        <f>Comparison_data!AK56-Comparison_data!AK127</f>
        <v>40.295178358533306</v>
      </c>
      <c r="AM26" s="15">
        <f>Comparison_data!AL56-Comparison_data!AL127</f>
        <v>41.952595719686592</v>
      </c>
      <c r="AN26" s="15">
        <f>Comparison_data!AM56-Comparison_data!AM127</f>
        <v>43.486339517513002</v>
      </c>
      <c r="AO26" s="15">
        <f>Comparison_data!AN56-Comparison_data!AN127</f>
        <v>44.852326655463401</v>
      </c>
      <c r="AP26" s="15">
        <f>Comparison_data!AO56-Comparison_data!AO127</f>
        <v>45.730684031095002</v>
      </c>
      <c r="AQ26" s="15">
        <f>Comparison_data!AP56-Comparison_data!AP127</f>
        <v>46.548966744830402</v>
      </c>
      <c r="AR26" s="15">
        <f>Comparison_data!AQ56-Comparison_data!AQ127</f>
        <v>47.650340613292101</v>
      </c>
      <c r="AS26" s="15">
        <f>Comparison_data!AR56-Comparison_data!AR127</f>
        <v>48.854064977497302</v>
      </c>
    </row>
    <row r="27" spans="1:45" x14ac:dyDescent="0.2">
      <c r="A27" t="s">
        <v>96</v>
      </c>
      <c r="B27" t="s">
        <v>70</v>
      </c>
      <c r="C27" t="s">
        <v>100</v>
      </c>
      <c r="D27" t="s">
        <v>3</v>
      </c>
      <c r="E27" s="15">
        <f>Comparison_data!D57-Comparison_data!D128</f>
        <v>-1.1968177808883596</v>
      </c>
      <c r="F27" s="15">
        <f>Comparison_data!E57-Comparison_data!E128</f>
        <v>1.1296776648444151</v>
      </c>
      <c r="G27" s="15">
        <f>Comparison_data!F57-Comparison_data!F128</f>
        <v>1.0165336678796777</v>
      </c>
      <c r="H27" s="15">
        <f>Comparison_data!G57-Comparison_data!G128</f>
        <v>0.31490782834292119</v>
      </c>
      <c r="I27" s="15">
        <f>Comparison_data!H57-Comparison_data!H128</f>
        <v>0.6587025866591496</v>
      </c>
      <c r="J27" s="15">
        <f>Comparison_data!I57-Comparison_data!I128</f>
        <v>3.2992319932617491</v>
      </c>
      <c r="K27" s="15">
        <f>Comparison_data!J57-Comparison_data!J128</f>
        <v>3.5119675020409318</v>
      </c>
      <c r="L27" s="15">
        <f>Comparison_data!K57-Comparison_data!K128</f>
        <v>3.9922296613091319</v>
      </c>
      <c r="M27" s="15">
        <f>Comparison_data!L57-Comparison_data!L128</f>
        <v>3.992229661309139</v>
      </c>
      <c r="N27" s="15">
        <f>Comparison_data!M57-Comparison_data!M128</f>
        <v>2.7898002520922347</v>
      </c>
      <c r="O27" s="15">
        <f>Comparison_data!N57-Comparison_data!N128</f>
        <v>3.2915757864517516</v>
      </c>
      <c r="P27" s="15">
        <f>Comparison_data!O57-Comparison_data!O128</f>
        <v>5.028986649531916</v>
      </c>
      <c r="Q27" s="15">
        <f>Comparison_data!P57-Comparison_data!P128</f>
        <v>5.2682857552697016</v>
      </c>
      <c r="R27" s="15">
        <f>Comparison_data!Q57-Comparison_data!Q128</f>
        <v>5.180517470064153</v>
      </c>
      <c r="S27" s="15">
        <f>Comparison_data!R57-Comparison_data!R128</f>
        <v>6.2214276264953554</v>
      </c>
      <c r="T27" s="15">
        <f>Comparison_data!S57-Comparison_data!S128</f>
        <v>6.6116339224035841</v>
      </c>
      <c r="U27" s="15">
        <f>Comparison_data!T57-Comparison_data!T128</f>
        <v>7.3150310674022165</v>
      </c>
      <c r="V27" s="15">
        <f>Comparison_data!U57-Comparison_data!U128</f>
        <v>7.9812991617745439</v>
      </c>
      <c r="W27" s="15">
        <f>Comparison_data!V57-Comparison_data!V128</f>
        <v>8.5604192436074982</v>
      </c>
      <c r="X27" s="15">
        <f>Comparison_data!W57-Comparison_data!W128</f>
        <v>9.4219541193231962</v>
      </c>
      <c r="Y27" s="15">
        <f>Comparison_data!X57-Comparison_data!X128</f>
        <v>8.7082633227874169</v>
      </c>
      <c r="Z27" s="15">
        <f>Comparison_data!Y57-Comparison_data!Y128</f>
        <v>8.7765138945422834</v>
      </c>
      <c r="AA27" s="15">
        <f>Comparison_data!Z57-Comparison_data!Z128</f>
        <v>9.6750007284268946</v>
      </c>
      <c r="AB27" s="15">
        <f>Comparison_data!AA57-Comparison_data!AA128</f>
        <v>9.7616080726502901</v>
      </c>
      <c r="AC27" s="15">
        <f>Comparison_data!AB57-Comparison_data!AB128</f>
        <v>10.883811358715519</v>
      </c>
      <c r="AD27" s="15">
        <f>Comparison_data!AC57-Comparison_data!AC128</f>
        <v>11.989830512594203</v>
      </c>
      <c r="AE27" s="15">
        <f>Comparison_data!AD57-Comparison_data!AD128</f>
        <v>15.397003209757585</v>
      </c>
      <c r="AF27" s="15">
        <f>Comparison_data!AE57-Comparison_data!AE128</f>
        <v>18.809757020233647</v>
      </c>
      <c r="AG27" s="15">
        <f>Comparison_data!AF57-Comparison_data!AF128</f>
        <v>22.268409274007801</v>
      </c>
      <c r="AH27" s="15">
        <f>Comparison_data!AG57-Comparison_data!AG128</f>
        <v>25.404000899132747</v>
      </c>
      <c r="AI27" s="15">
        <f>Comparison_data!AH57-Comparison_data!AH128</f>
        <v>29.244592053016447</v>
      </c>
      <c r="AJ27" s="15">
        <f>Comparison_data!AI57-Comparison_data!AI128</f>
        <v>29.55225403795518</v>
      </c>
      <c r="AK27" s="15">
        <f>Comparison_data!AJ57-Comparison_data!AJ128</f>
        <v>35.2097007943444</v>
      </c>
      <c r="AL27" s="15">
        <f>Comparison_data!AK57-Comparison_data!AK128</f>
        <v>35.730942634652585</v>
      </c>
      <c r="AM27" s="15">
        <f>Comparison_data!AL57-Comparison_data!AL128</f>
        <v>35.194699084017813</v>
      </c>
      <c r="AN27" s="15">
        <f>Comparison_data!AM57-Comparison_data!AM128</f>
        <v>35.790918782212572</v>
      </c>
      <c r="AO27" s="15">
        <f>Comparison_data!AN57-Comparison_data!AN128</f>
        <v>36.800725154662615</v>
      </c>
      <c r="AP27" s="15">
        <f>Comparison_data!AO57-Comparison_data!AO128</f>
        <v>39.863382192695269</v>
      </c>
      <c r="AQ27" s="15">
        <f>Comparison_data!AP57-Comparison_data!AP128</f>
        <v>43.321220686858773</v>
      </c>
      <c r="AR27" s="15">
        <f>Comparison_data!AQ57-Comparison_data!AQ128</f>
        <v>45.752141871435668</v>
      </c>
      <c r="AS27" s="15">
        <f>Comparison_data!AR57-Comparison_data!AR128</f>
        <v>47.529482099136509</v>
      </c>
    </row>
    <row r="28" spans="1:45" x14ac:dyDescent="0.2">
      <c r="A28" t="s">
        <v>96</v>
      </c>
      <c r="B28" t="s">
        <v>70</v>
      </c>
      <c r="C28" t="s">
        <v>101</v>
      </c>
      <c r="D28" t="s">
        <v>3</v>
      </c>
      <c r="E28" s="15">
        <f>Comparison_data!D58-Comparison_data!D129</f>
        <v>0</v>
      </c>
      <c r="F28" s="15">
        <f>Comparison_data!E58-Comparison_data!E129</f>
        <v>0</v>
      </c>
      <c r="G28" s="15">
        <f>Comparison_data!F58-Comparison_data!F129</f>
        <v>0</v>
      </c>
      <c r="H28" s="15">
        <f>Comparison_data!G58-Comparison_data!G129</f>
        <v>0</v>
      </c>
      <c r="I28" s="15">
        <f>Comparison_data!H58-Comparison_data!H129</f>
        <v>0</v>
      </c>
      <c r="J28" s="15">
        <f>Comparison_data!I58-Comparison_data!I129</f>
        <v>0</v>
      </c>
      <c r="K28" s="15">
        <f>Comparison_data!J58-Comparison_data!J129</f>
        <v>0</v>
      </c>
      <c r="L28" s="15">
        <f>Comparison_data!K58-Comparison_data!K129</f>
        <v>0</v>
      </c>
      <c r="M28" s="15">
        <f>Comparison_data!L58-Comparison_data!L129</f>
        <v>0</v>
      </c>
      <c r="N28" s="15">
        <f>Comparison_data!M58-Comparison_data!M129</f>
        <v>0</v>
      </c>
      <c r="O28" s="15">
        <f>Comparison_data!N58-Comparison_data!N129</f>
        <v>0</v>
      </c>
      <c r="P28" s="15">
        <f>Comparison_data!O58-Comparison_data!O129</f>
        <v>0</v>
      </c>
      <c r="Q28" s="15">
        <f>Comparison_data!P58-Comparison_data!P129</f>
        <v>0</v>
      </c>
      <c r="R28" s="15">
        <f>Comparison_data!Q58-Comparison_data!Q129</f>
        <v>0</v>
      </c>
      <c r="S28" s="15">
        <f>Comparison_data!R58-Comparison_data!R129</f>
        <v>0</v>
      </c>
      <c r="T28" s="15">
        <f>Comparison_data!S58-Comparison_data!S129</f>
        <v>0.67205211733840109</v>
      </c>
      <c r="U28" s="15">
        <f>Comparison_data!T58-Comparison_data!T129</f>
        <v>2.8045164373384992</v>
      </c>
      <c r="V28" s="15">
        <f>Comparison_data!U58-Comparison_data!U129</f>
        <v>4.9369807573384001</v>
      </c>
      <c r="W28" s="15">
        <f>Comparison_data!V58-Comparison_data!V129</f>
        <v>7.0694450773382993</v>
      </c>
      <c r="X28" s="15">
        <f>Comparison_data!W58-Comparison_data!W129</f>
        <v>9.2019093973384987</v>
      </c>
      <c r="Y28" s="15">
        <f>Comparison_data!X58-Comparison_data!X129</f>
        <v>11.334373717338302</v>
      </c>
      <c r="Z28" s="15">
        <f>Comparison_data!Y58-Comparison_data!Y129</f>
        <v>13.466838037338313</v>
      </c>
      <c r="AA28" s="15">
        <f>Comparison_data!Z58-Comparison_data!Z129</f>
        <v>15.587103763215609</v>
      </c>
      <c r="AB28" s="15">
        <f>Comparison_data!AA58-Comparison_data!AA129</f>
        <v>15.649281233403103</v>
      </c>
      <c r="AC28" s="15">
        <f>Comparison_data!AB58-Comparison_data!AB129</f>
        <v>13.689788050664001</v>
      </c>
      <c r="AD28" s="15">
        <f>Comparison_data!AC58-Comparison_data!AC129</f>
        <v>12.4204401397672</v>
      </c>
      <c r="AE28" s="15">
        <f>Comparison_data!AD58-Comparison_data!AD129</f>
        <v>10.938553280385303</v>
      </c>
      <c r="AF28" s="15">
        <f>Comparison_data!AE58-Comparison_data!AE129</f>
        <v>9.0460450464239983</v>
      </c>
      <c r="AG28" s="15">
        <f>Comparison_data!AF58-Comparison_data!AF129</f>
        <v>7.0813345862639991</v>
      </c>
      <c r="AH28" s="15">
        <f>Comparison_data!AG58-Comparison_data!AG129</f>
        <v>5.116624126104</v>
      </c>
      <c r="AI28" s="15">
        <f>Comparison_data!AH58-Comparison_data!AH129</f>
        <v>3.3075623965372003</v>
      </c>
      <c r="AJ28" s="15">
        <f>Comparison_data!AI58-Comparison_data!AI129</f>
        <v>1.3428519363771976</v>
      </c>
      <c r="AK28" s="15">
        <f>Comparison_data!AJ58-Comparison_data!AJ129</f>
        <v>0</v>
      </c>
      <c r="AL28" s="15">
        <f>Comparison_data!AK58-Comparison_data!AK129</f>
        <v>0</v>
      </c>
      <c r="AM28" s="15">
        <f>Comparison_data!AL58-Comparison_data!AL129</f>
        <v>0</v>
      </c>
      <c r="AN28" s="15">
        <f>Comparison_data!AM58-Comparison_data!AM129</f>
        <v>0</v>
      </c>
      <c r="AO28" s="15">
        <f>Comparison_data!AN58-Comparison_data!AN129</f>
        <v>0</v>
      </c>
      <c r="AP28" s="15">
        <f>Comparison_data!AO58-Comparison_data!AO129</f>
        <v>0</v>
      </c>
      <c r="AQ28" s="15">
        <f>Comparison_data!AP58-Comparison_data!AP129</f>
        <v>0</v>
      </c>
      <c r="AR28" s="15">
        <f>Comparison_data!AQ58-Comparison_data!AQ129</f>
        <v>0.16775385984009716</v>
      </c>
      <c r="AS28" s="15">
        <f>Comparison_data!AR58-Comparison_data!AR129</f>
        <v>9.9475983006414026E-14</v>
      </c>
    </row>
    <row r="29" spans="1:45" x14ac:dyDescent="0.2">
      <c r="A29" t="s">
        <v>96</v>
      </c>
      <c r="B29" t="s">
        <v>70</v>
      </c>
      <c r="C29" t="s">
        <v>102</v>
      </c>
      <c r="D29" t="s">
        <v>3</v>
      </c>
      <c r="E29" s="15">
        <f>Comparison_data!D59-Comparison_data!D130</f>
        <v>1.1968177808882903</v>
      </c>
      <c r="F29" s="15">
        <f>Comparison_data!E59-Comparison_data!E130</f>
        <v>-0.89466105286681064</v>
      </c>
      <c r="G29" s="15">
        <f>Comparison_data!F59-Comparison_data!F130</f>
        <v>-0.54264502223790068</v>
      </c>
      <c r="H29" s="15">
        <f>Comparison_data!G59-Comparison_data!G130</f>
        <v>0.40067690476656992</v>
      </c>
      <c r="I29" s="15">
        <f>Comparison_data!H59-Comparison_data!H130</f>
        <v>0.30021201143982967</v>
      </c>
      <c r="J29" s="15">
        <f>Comparison_data!I59-Comparison_data!I130</f>
        <v>-2.0960448585710996</v>
      </c>
      <c r="K29" s="15">
        <f>Comparison_data!J59-Comparison_data!J130</f>
        <v>-2.5104346848745402</v>
      </c>
      <c r="L29" s="15">
        <f>Comparison_data!K59-Comparison_data!K130</f>
        <v>-2.3766917666236997</v>
      </c>
      <c r="M29" s="15">
        <f>Comparison_data!L59-Comparison_data!L130</f>
        <v>-2.5324571112732301</v>
      </c>
      <c r="N29" s="15">
        <f>Comparison_data!M59-Comparison_data!M130</f>
        <v>-4.3197050560997106</v>
      </c>
      <c r="O29" s="15">
        <f>Comparison_data!N59-Comparison_data!N130</f>
        <v>-5.6343019020072305</v>
      </c>
      <c r="P29" s="15">
        <f>Comparison_data!O59-Comparison_data!O130</f>
        <v>-0.76206622586652006</v>
      </c>
      <c r="Q29" s="15">
        <f>Comparison_data!P59-Comparison_data!P130</f>
        <v>0.96651178378437042</v>
      </c>
      <c r="R29" s="15">
        <f>Comparison_data!Q59-Comparison_data!Q130</f>
        <v>4.1338284255700302</v>
      </c>
      <c r="S29" s="15">
        <f>Comparison_data!R59-Comparison_data!R130</f>
        <v>5.0355745551044606</v>
      </c>
      <c r="T29" s="15">
        <f>Comparison_data!S59-Comparison_data!S130</f>
        <v>6.9218045237375998</v>
      </c>
      <c r="U29" s="15">
        <f>Comparison_data!T59-Comparison_data!T130</f>
        <v>6.3069803197851098</v>
      </c>
      <c r="V29" s="15">
        <f>Comparison_data!U59-Comparison_data!U130</f>
        <v>5.6550220851148305</v>
      </c>
      <c r="W29" s="15">
        <f>Comparison_data!V59-Comparison_data!V130</f>
        <v>4.4029474279333307</v>
      </c>
      <c r="X29" s="15">
        <f>Comparison_data!W59-Comparison_data!W130</f>
        <v>2.9714349807174796</v>
      </c>
      <c r="Y29" s="15">
        <f>Comparison_data!X59-Comparison_data!X130</f>
        <v>1.5923081691637204</v>
      </c>
      <c r="Z29" s="15">
        <f>Comparison_data!Y59-Comparison_data!Y130</f>
        <v>1.3659816727964902</v>
      </c>
      <c r="AA29" s="15">
        <f>Comparison_data!Z59-Comparison_data!Z130</f>
        <v>0</v>
      </c>
      <c r="AB29" s="15">
        <f>Comparison_data!AA59-Comparison_data!AA130</f>
        <v>0</v>
      </c>
      <c r="AC29" s="15">
        <f>Comparison_data!AB59-Comparison_data!AB130</f>
        <v>0</v>
      </c>
      <c r="AD29" s="15">
        <f>Comparison_data!AC59-Comparison_data!AC130</f>
        <v>0</v>
      </c>
      <c r="AE29" s="15">
        <f>Comparison_data!AD59-Comparison_data!AD130</f>
        <v>0</v>
      </c>
      <c r="AF29" s="15">
        <f>Comparison_data!AE59-Comparison_data!AE130</f>
        <v>0</v>
      </c>
      <c r="AG29" s="15">
        <f>Comparison_data!AF59-Comparison_data!AF130</f>
        <v>0</v>
      </c>
      <c r="AH29" s="15">
        <f>Comparison_data!AG59-Comparison_data!AG130</f>
        <v>0</v>
      </c>
      <c r="AI29" s="15">
        <f>Comparison_data!AH59-Comparison_data!AH130</f>
        <v>0</v>
      </c>
      <c r="AJ29" s="15">
        <f>Comparison_data!AI59-Comparison_data!AI130</f>
        <v>0</v>
      </c>
      <c r="AK29" s="15">
        <f>Comparison_data!AJ59-Comparison_data!AJ130</f>
        <v>0</v>
      </c>
      <c r="AL29" s="15">
        <f>Comparison_data!AK59-Comparison_data!AK130</f>
        <v>0</v>
      </c>
      <c r="AM29" s="15">
        <f>Comparison_data!AL59-Comparison_data!AL130</f>
        <v>0</v>
      </c>
      <c r="AN29" s="15">
        <f>Comparison_data!AM59-Comparison_data!AM130</f>
        <v>0</v>
      </c>
      <c r="AO29" s="15">
        <f>Comparison_data!AN59-Comparison_data!AN130</f>
        <v>0</v>
      </c>
      <c r="AP29" s="15">
        <f>Comparison_data!AO59-Comparison_data!AO130</f>
        <v>-2.3110008729059004</v>
      </c>
      <c r="AQ29" s="15">
        <f>Comparison_data!AP59-Comparison_data!AP130</f>
        <v>-5.1223722009058701</v>
      </c>
      <c r="AR29" s="15">
        <f>Comparison_data!AQ59-Comparison_data!AQ130</f>
        <v>-7.9337435289058007</v>
      </c>
      <c r="AS29" s="15">
        <f>Comparison_data!AR59-Comparison_data!AR130</f>
        <v>-10.745114856905801</v>
      </c>
    </row>
    <row r="30" spans="1:45" x14ac:dyDescent="0.2">
      <c r="A30" t="s">
        <v>96</v>
      </c>
      <c r="B30" t="s">
        <v>70</v>
      </c>
      <c r="C30" t="s">
        <v>103</v>
      </c>
      <c r="D30" t="s">
        <v>3</v>
      </c>
      <c r="E30" s="15">
        <f>Comparison_data!D60-Comparison_data!D131</f>
        <v>0</v>
      </c>
      <c r="F30" s="15">
        <f>Comparison_data!E60-Comparison_data!E131</f>
        <v>0</v>
      </c>
      <c r="G30" s="15">
        <f>Comparison_data!F60-Comparison_data!F131</f>
        <v>0</v>
      </c>
      <c r="H30" s="15">
        <f>Comparison_data!G60-Comparison_data!G131</f>
        <v>0</v>
      </c>
      <c r="I30" s="15">
        <f>Comparison_data!H60-Comparison_data!H131</f>
        <v>0</v>
      </c>
      <c r="J30" s="15">
        <f>Comparison_data!I60-Comparison_data!I131</f>
        <v>0</v>
      </c>
      <c r="K30" s="15">
        <f>Comparison_data!J60-Comparison_data!J131</f>
        <v>0</v>
      </c>
      <c r="L30" s="15">
        <f>Comparison_data!K60-Comparison_data!K131</f>
        <v>0</v>
      </c>
      <c r="M30" s="15">
        <f>Comparison_data!L60-Comparison_data!L131</f>
        <v>0.26466266780937797</v>
      </c>
      <c r="N30" s="15">
        <f>Comparison_data!M60-Comparison_data!M131</f>
        <v>-0.38149013007584109</v>
      </c>
      <c r="O30" s="15">
        <f>Comparison_data!N60-Comparison_data!N131</f>
        <v>-1.7672591156319299</v>
      </c>
      <c r="P30" s="15">
        <f>Comparison_data!O60-Comparison_data!O131</f>
        <v>4.0323943985806494</v>
      </c>
      <c r="Q30" s="15">
        <f>Comparison_data!P60-Comparison_data!P131</f>
        <v>6.0254986117006801</v>
      </c>
      <c r="R30" s="15">
        <f>Comparison_data!Q60-Comparison_data!Q131</f>
        <v>6.0728449422047408</v>
      </c>
      <c r="S30" s="15">
        <f>Comparison_data!R60-Comparison_data!R131</f>
        <v>5.8846226408559179</v>
      </c>
      <c r="T30" s="15">
        <f>Comparison_data!S60-Comparison_data!S131</f>
        <v>5.3753162408559394</v>
      </c>
      <c r="U30" s="15">
        <f>Comparison_data!T60-Comparison_data!T131</f>
        <v>4.8660098408559502</v>
      </c>
      <c r="V30" s="15">
        <f>Comparison_data!U60-Comparison_data!U131</f>
        <v>4.2118017518749298</v>
      </c>
      <c r="W30" s="15">
        <f>Comparison_data!V60-Comparison_data!V131</f>
        <v>2.9456653991387824</v>
      </c>
      <c r="X30" s="15">
        <f>Comparison_data!W60-Comparison_data!W131</f>
        <v>1.6363821660056193</v>
      </c>
      <c r="Y30" s="15">
        <f>Comparison_data!X60-Comparison_data!X131</f>
        <v>1.723615684613339</v>
      </c>
      <c r="Z30" s="15">
        <f>Comparison_data!Y60-Comparison_data!Y131</f>
        <v>0.67414141043475873</v>
      </c>
      <c r="AA30" s="15">
        <f>Comparison_data!Z60-Comparison_data!Z131</f>
        <v>-0.22646628543624381</v>
      </c>
      <c r="AB30" s="15">
        <f>Comparison_data!AA60-Comparison_data!AA131</f>
        <v>-0.98592905906999029</v>
      </c>
      <c r="AC30" s="15">
        <f>Comparison_data!AB60-Comparison_data!AB131</f>
        <v>-1.3494849774308388</v>
      </c>
      <c r="AD30" s="15">
        <f>Comparison_data!AC60-Comparison_data!AC131</f>
        <v>-0.9309268015979022</v>
      </c>
      <c r="AE30" s="15">
        <f>Comparison_data!AD60-Comparison_data!AD131</f>
        <v>-1.3414894156448582</v>
      </c>
      <c r="AF30" s="15">
        <f>Comparison_data!AE60-Comparison_data!AE131</f>
        <v>-1.7854795576060347</v>
      </c>
      <c r="AG30" s="15">
        <f>Comparison_data!AF60-Comparison_data!AF131</f>
        <v>-2.2239636578653368</v>
      </c>
      <c r="AH30" s="15">
        <f>Comparison_data!AG60-Comparison_data!AG131</f>
        <v>-2.6493791033346854</v>
      </c>
      <c r="AI30" s="15">
        <f>Comparison_data!AH60-Comparison_data!AH131</f>
        <v>-3.0769840532400066</v>
      </c>
      <c r="AJ30" s="15">
        <f>Comparison_data!AI60-Comparison_data!AI131</f>
        <v>-3.6032265615818768</v>
      </c>
      <c r="AK30" s="15">
        <f>Comparison_data!AJ60-Comparison_data!AJ131</f>
        <v>-4.116095944672427</v>
      </c>
      <c r="AL30" s="15">
        <f>Comparison_data!AK60-Comparison_data!AK131</f>
        <v>-4.3146362497406168</v>
      </c>
      <c r="AM30" s="15">
        <f>Comparison_data!AL60-Comparison_data!AL131</f>
        <v>-3.6401092503668977</v>
      </c>
      <c r="AN30" s="15">
        <f>Comparison_data!AM60-Comparison_data!AM131</f>
        <v>-2.972232473962495</v>
      </c>
      <c r="AO30" s="15">
        <f>Comparison_data!AN60-Comparison_data!AN131</f>
        <v>-2.4099671207218174</v>
      </c>
      <c r="AP30" s="15">
        <f>Comparison_data!AO60-Comparison_data!AO131</f>
        <v>-1.8497087077207675</v>
      </c>
      <c r="AQ30" s="15">
        <f>Comparison_data!AP60-Comparison_data!AP131</f>
        <v>-1.3238775054665561</v>
      </c>
      <c r="AR30" s="15">
        <f>Comparison_data!AQ60-Comparison_data!AQ131</f>
        <v>-1.5615259538806618</v>
      </c>
      <c r="AS30" s="15">
        <f>Comparison_data!AR60-Comparison_data!AR131</f>
        <v>-5.6312162598653015E-2</v>
      </c>
    </row>
    <row r="31" spans="1:45" x14ac:dyDescent="0.2">
      <c r="A31" t="s">
        <v>96</v>
      </c>
      <c r="B31" t="s">
        <v>70</v>
      </c>
      <c r="C31" t="s">
        <v>104</v>
      </c>
      <c r="D31" t="s">
        <v>3</v>
      </c>
      <c r="E31" s="15">
        <f>Comparison_data!D61-Comparison_data!D132</f>
        <v>0</v>
      </c>
      <c r="F31" s="15">
        <f>Comparison_data!E61-Comparison_data!E132</f>
        <v>0</v>
      </c>
      <c r="G31" s="15">
        <f>Comparison_data!F61-Comparison_data!F132</f>
        <v>0</v>
      </c>
      <c r="H31" s="15">
        <f>Comparison_data!G61-Comparison_data!G132</f>
        <v>0</v>
      </c>
      <c r="I31" s="15">
        <f>Comparison_data!H61-Comparison_data!H132</f>
        <v>0</v>
      </c>
      <c r="J31" s="15">
        <f>Comparison_data!I61-Comparison_data!I132</f>
        <v>0</v>
      </c>
      <c r="K31" s="15">
        <f>Comparison_data!J61-Comparison_data!J132</f>
        <v>0</v>
      </c>
      <c r="L31" s="15">
        <f>Comparison_data!K61-Comparison_data!K132</f>
        <v>0</v>
      </c>
      <c r="M31" s="15">
        <f>Comparison_data!L61-Comparison_data!L132</f>
        <v>0</v>
      </c>
      <c r="N31" s="15">
        <f>Comparison_data!M61-Comparison_data!M132</f>
        <v>0</v>
      </c>
      <c r="O31" s="15">
        <f>Comparison_data!N61-Comparison_data!N132</f>
        <v>0</v>
      </c>
      <c r="P31" s="15">
        <f>Comparison_data!O61-Comparison_data!O132</f>
        <v>0</v>
      </c>
      <c r="Q31" s="15">
        <f>Comparison_data!P61-Comparison_data!P132</f>
        <v>0</v>
      </c>
      <c r="R31" s="15">
        <f>Comparison_data!Q61-Comparison_data!Q132</f>
        <v>0</v>
      </c>
      <c r="S31" s="15">
        <f>Comparison_data!R61-Comparison_data!R132</f>
        <v>0</v>
      </c>
      <c r="T31" s="15">
        <f>Comparison_data!S61-Comparison_data!S132</f>
        <v>0</v>
      </c>
      <c r="U31" s="15">
        <f>Comparison_data!T61-Comparison_data!T132</f>
        <v>0</v>
      </c>
      <c r="V31" s="15">
        <f>Comparison_data!U61-Comparison_data!U132</f>
        <v>0</v>
      </c>
      <c r="W31" s="15">
        <f>Comparison_data!V61-Comparison_data!V132</f>
        <v>0.67399728923671098</v>
      </c>
      <c r="X31" s="15">
        <f>Comparison_data!W61-Comparison_data!W132</f>
        <v>0.967877683200001</v>
      </c>
      <c r="Y31" s="15">
        <f>Comparison_data!X61-Comparison_data!X132</f>
        <v>1.0398302207999899</v>
      </c>
      <c r="Z31" s="15">
        <f>Comparison_data!Y61-Comparison_data!Y132</f>
        <v>1.1187459071999999</v>
      </c>
      <c r="AA31" s="15">
        <f>Comparison_data!Z61-Comparison_data!Z132</f>
        <v>1.19998264319999</v>
      </c>
      <c r="AB31" s="15">
        <f>Comparison_data!AA61-Comparison_data!AA132</f>
        <v>1.283540428800001</v>
      </c>
      <c r="AC31" s="15">
        <f>Comparison_data!AB61-Comparison_data!AB132</f>
        <v>1.3647771648</v>
      </c>
      <c r="AD31" s="15">
        <f>Comparison_data!AC61-Comparison_data!AC132</f>
        <v>1.2017323684922381</v>
      </c>
      <c r="AE31" s="15">
        <f>Comparison_data!AD61-Comparison_data!AD132</f>
        <v>1.098903082824594</v>
      </c>
      <c r="AF31" s="15">
        <f>Comparison_data!AE61-Comparison_data!AE132</f>
        <v>0.30876778872194999</v>
      </c>
      <c r="AG31" s="15">
        <f>Comparison_data!AF61-Comparison_data!AF132</f>
        <v>0</v>
      </c>
      <c r="AH31" s="15">
        <f>Comparison_data!AG61-Comparison_data!AG132</f>
        <v>1.8977510253719965E-2</v>
      </c>
      <c r="AI31" s="15">
        <f>Comparison_data!AH61-Comparison_data!AH132</f>
        <v>0.11646159345373985</v>
      </c>
      <c r="AJ31" s="15">
        <f>Comparison_data!AI61-Comparison_data!AI132</f>
        <v>1.021405182655144E-14</v>
      </c>
      <c r="AK31" s="15">
        <f>Comparison_data!AJ61-Comparison_data!AJ132</f>
        <v>0</v>
      </c>
      <c r="AL31" s="15">
        <f>Comparison_data!AK61-Comparison_data!AK132</f>
        <v>-9.7699626167013776E-15</v>
      </c>
      <c r="AM31" s="15">
        <f>Comparison_data!AL61-Comparison_data!AL132</f>
        <v>0</v>
      </c>
      <c r="AN31" s="15">
        <f>Comparison_data!AM61-Comparison_data!AM132</f>
        <v>1.021405182655144E-14</v>
      </c>
      <c r="AO31" s="15">
        <f>Comparison_data!AN61-Comparison_data!AN132</f>
        <v>0</v>
      </c>
      <c r="AP31" s="15">
        <f>Comparison_data!AO61-Comparison_data!AO132</f>
        <v>9.7699626167013776E-15</v>
      </c>
      <c r="AQ31" s="15">
        <f>Comparison_data!AP61-Comparison_data!AP132</f>
        <v>0</v>
      </c>
      <c r="AR31" s="15">
        <f>Comparison_data!AQ61-Comparison_data!AQ132</f>
        <v>0</v>
      </c>
      <c r="AS31" s="15">
        <f>Comparison_data!AR61-Comparison_data!AR132</f>
        <v>0</v>
      </c>
    </row>
    <row r="32" spans="1:45" x14ac:dyDescent="0.2">
      <c r="A32" t="s">
        <v>96</v>
      </c>
      <c r="B32" t="s">
        <v>70</v>
      </c>
      <c r="C32" t="s">
        <v>105</v>
      </c>
      <c r="D32" t="s">
        <v>3</v>
      </c>
      <c r="E32" s="15">
        <f>Comparison_data!D62-Comparison_data!D133</f>
        <v>0</v>
      </c>
      <c r="F32" s="15">
        <f>Comparison_data!E62-Comparison_data!E133</f>
        <v>0</v>
      </c>
      <c r="G32" s="15">
        <f>Comparison_data!F62-Comparison_data!F133</f>
        <v>0</v>
      </c>
      <c r="H32" s="15">
        <f>Comparison_data!G62-Comparison_data!G133</f>
        <v>0</v>
      </c>
      <c r="I32" s="15">
        <f>Comparison_data!H62-Comparison_data!H133</f>
        <v>0</v>
      </c>
      <c r="J32" s="15">
        <f>Comparison_data!I62-Comparison_data!I133</f>
        <v>0</v>
      </c>
      <c r="K32" s="15">
        <f>Comparison_data!J62-Comparison_data!J133</f>
        <v>0</v>
      </c>
      <c r="L32" s="15">
        <f>Comparison_data!K62-Comparison_data!K133</f>
        <v>0</v>
      </c>
      <c r="M32" s="15">
        <f>Comparison_data!L62-Comparison_data!L133</f>
        <v>0</v>
      </c>
      <c r="N32" s="15">
        <f>Comparison_data!M62-Comparison_data!M133</f>
        <v>0</v>
      </c>
      <c r="O32" s="15">
        <f>Comparison_data!N62-Comparison_data!N133</f>
        <v>0</v>
      </c>
      <c r="P32" s="15">
        <f>Comparison_data!O62-Comparison_data!O133</f>
        <v>9.9920072216264089E-16</v>
      </c>
      <c r="Q32" s="15">
        <f>Comparison_data!P62-Comparison_data!P133</f>
        <v>0</v>
      </c>
      <c r="R32" s="15">
        <f>Comparison_data!Q62-Comparison_data!Q133</f>
        <v>0</v>
      </c>
      <c r="S32" s="15">
        <f>Comparison_data!R62-Comparison_data!R133</f>
        <v>0</v>
      </c>
      <c r="T32" s="15">
        <f>Comparison_data!S62-Comparison_data!S133</f>
        <v>0</v>
      </c>
      <c r="U32" s="15">
        <f>Comparison_data!T62-Comparison_data!T133</f>
        <v>0</v>
      </c>
      <c r="V32" s="15">
        <f>Comparison_data!U62-Comparison_data!U133</f>
        <v>0</v>
      </c>
      <c r="W32" s="15">
        <f>Comparison_data!V62-Comparison_data!V133</f>
        <v>0</v>
      </c>
      <c r="X32" s="15">
        <f>Comparison_data!W62-Comparison_data!W133</f>
        <v>0</v>
      </c>
      <c r="Y32" s="15">
        <f>Comparison_data!X62-Comparison_data!X133</f>
        <v>0.53167296197686698</v>
      </c>
      <c r="Z32" s="15">
        <f>Comparison_data!Y62-Comparison_data!Y133</f>
        <v>1.5250569619768599</v>
      </c>
      <c r="AA32" s="15">
        <f>Comparison_data!Z62-Comparison_data!Z133</f>
        <v>2.51844096197686</v>
      </c>
      <c r="AB32" s="15">
        <f>Comparison_data!AA62-Comparison_data!AA133</f>
        <v>2.51844096197686</v>
      </c>
      <c r="AC32" s="15">
        <f>Comparison_data!AB62-Comparison_data!AB133</f>
        <v>2.5184409619768595</v>
      </c>
      <c r="AD32" s="15">
        <f>Comparison_data!AC62-Comparison_data!AC133</f>
        <v>2.5184409619768604</v>
      </c>
      <c r="AE32" s="15">
        <f>Comparison_data!AD62-Comparison_data!AD133</f>
        <v>2.51844096197686</v>
      </c>
      <c r="AF32" s="15">
        <f>Comparison_data!AE62-Comparison_data!AE133</f>
        <v>2.51844096197686</v>
      </c>
      <c r="AG32" s="15">
        <f>Comparison_data!AF62-Comparison_data!AF133</f>
        <v>2.5184409619768902</v>
      </c>
      <c r="AH32" s="15">
        <f>Comparison_data!AG62-Comparison_data!AG133</f>
        <v>2.3820388546140689</v>
      </c>
      <c r="AI32" s="15">
        <f>Comparison_data!AH62-Comparison_data!AH133</f>
        <v>2.3786331617609697</v>
      </c>
      <c r="AJ32" s="15">
        <f>Comparison_data!AI62-Comparison_data!AI133</f>
        <v>2.378633161761071</v>
      </c>
      <c r="AK32" s="15">
        <f>Comparison_data!AJ62-Comparison_data!AJ133</f>
        <v>1.8612659835595089</v>
      </c>
      <c r="AL32" s="15">
        <f>Comparison_data!AK62-Comparison_data!AK133</f>
        <v>1.3438988053578687</v>
      </c>
      <c r="AM32" s="15">
        <f>Comparison_data!AL62-Comparison_data!AL133</f>
        <v>0.82653162715627104</v>
      </c>
      <c r="AN32" s="15">
        <f>Comparison_data!AM62-Comparison_data!AM133</f>
        <v>-0.61313748588539951</v>
      </c>
      <c r="AO32" s="15">
        <f>Comparison_data!AN62-Comparison_data!AN133</f>
        <v>-2.0528065989269173</v>
      </c>
      <c r="AP32" s="15">
        <f>Comparison_data!AO62-Comparison_data!AO133</f>
        <v>-2.9751085337669316</v>
      </c>
      <c r="AQ32" s="15">
        <f>Comparison_data!AP62-Comparison_data!AP133</f>
        <v>-3.8974104686068216</v>
      </c>
      <c r="AR32" s="15">
        <f>Comparison_data!AQ62-Comparison_data!AQ133</f>
        <v>-4.8197124034469603</v>
      </c>
      <c r="AS32" s="15">
        <f>Comparison_data!AR62-Comparison_data!AR133</f>
        <v>-5.950909718187269</v>
      </c>
    </row>
    <row r="33" spans="1:45" x14ac:dyDescent="0.2">
      <c r="A33" t="s">
        <v>96</v>
      </c>
      <c r="B33" t="s">
        <v>70</v>
      </c>
      <c r="C33" t="s">
        <v>106</v>
      </c>
      <c r="D33" t="s">
        <v>3</v>
      </c>
      <c r="E33" s="15">
        <f>Comparison_data!D63-Comparison_data!D134</f>
        <v>0</v>
      </c>
      <c r="F33" s="15">
        <f>Comparison_data!E63-Comparison_data!E134</f>
        <v>0</v>
      </c>
      <c r="G33" s="15">
        <f>Comparison_data!F63-Comparison_data!F134</f>
        <v>0</v>
      </c>
      <c r="H33" s="15">
        <f>Comparison_data!G63-Comparison_data!G134</f>
        <v>0</v>
      </c>
      <c r="I33" s="15">
        <f>Comparison_data!H63-Comparison_data!H134</f>
        <v>0</v>
      </c>
      <c r="J33" s="15">
        <f>Comparison_data!I63-Comparison_data!I134</f>
        <v>0</v>
      </c>
      <c r="K33" s="15">
        <f>Comparison_data!J63-Comparison_data!J134</f>
        <v>0</v>
      </c>
      <c r="L33" s="15">
        <f>Comparison_data!K63-Comparison_data!K134</f>
        <v>0</v>
      </c>
      <c r="M33" s="15">
        <f>Comparison_data!L63-Comparison_data!L134</f>
        <v>0</v>
      </c>
      <c r="N33" s="15">
        <f>Comparison_data!M63-Comparison_data!M134</f>
        <v>0</v>
      </c>
      <c r="O33" s="15">
        <f>Comparison_data!N63-Comparison_data!N134</f>
        <v>0</v>
      </c>
      <c r="P33" s="15">
        <f>Comparison_data!O63-Comparison_data!O134</f>
        <v>0</v>
      </c>
      <c r="Q33" s="15">
        <f>Comparison_data!P63-Comparison_data!P134</f>
        <v>0</v>
      </c>
      <c r="R33" s="15">
        <f>Comparison_data!Q63-Comparison_data!Q134</f>
        <v>0</v>
      </c>
      <c r="S33" s="15">
        <f>Comparison_data!R63-Comparison_data!R134</f>
        <v>0</v>
      </c>
      <c r="T33" s="15">
        <f>Comparison_data!S63-Comparison_data!S134</f>
        <v>0.7190208000000009</v>
      </c>
      <c r="U33" s="15">
        <f>Comparison_data!T63-Comparison_data!T134</f>
        <v>1.4430873599999998</v>
      </c>
      <c r="V33" s="15">
        <f>Comparison_data!U63-Comparison_data!U134</f>
        <v>2.1721996799999999</v>
      </c>
      <c r="W33" s="15">
        <f>Comparison_data!V63-Comparison_data!V134</f>
        <v>2.9063577600000001</v>
      </c>
      <c r="X33" s="15">
        <f>Comparison_data!W63-Comparison_data!W134</f>
        <v>3.6455616000000002</v>
      </c>
      <c r="Y33" s="15">
        <f>Comparison_data!X63-Comparison_data!X134</f>
        <v>4.3898111999999907</v>
      </c>
      <c r="Z33" s="15">
        <f>Comparison_data!Y63-Comparison_data!Y134</f>
        <v>4.4049484800000007</v>
      </c>
      <c r="AA33" s="15">
        <f>Comparison_data!Z63-Comparison_data!Z134</f>
        <v>4.4200857600000001</v>
      </c>
      <c r="AB33" s="15">
        <f>Comparison_data!AA63-Comparison_data!AA134</f>
        <v>4.4352230400000101</v>
      </c>
      <c r="AC33" s="15">
        <f>Comparison_data!AB63-Comparison_data!AB134</f>
        <v>4.4503603199999997</v>
      </c>
      <c r="AD33" s="15">
        <f>Comparison_data!AC63-Comparison_data!AC134</f>
        <v>4.4654976000000097</v>
      </c>
      <c r="AE33" s="15">
        <f>Comparison_data!AD63-Comparison_data!AD134</f>
        <v>4.4806348800000002</v>
      </c>
      <c r="AF33" s="15">
        <f>Comparison_data!AE63-Comparison_data!AE134</f>
        <v>4.4957721599999996</v>
      </c>
      <c r="AG33" s="15">
        <f>Comparison_data!AF63-Comparison_data!AF134</f>
        <v>3.7389081600000011</v>
      </c>
      <c r="AH33" s="15">
        <f>Comparison_data!AG63-Comparison_data!AG134</f>
        <v>2.9782598399999003</v>
      </c>
      <c r="AI33" s="15">
        <f>Comparison_data!AH63-Comparison_data!AH134</f>
        <v>2.2138272000000097</v>
      </c>
      <c r="AJ33" s="15">
        <f>Comparison_data!AI63-Comparison_data!AI134</f>
        <v>1.4456102399998993</v>
      </c>
      <c r="AK33" s="15">
        <f>Comparison_data!AJ63-Comparison_data!AJ134</f>
        <v>0.67360895999999926</v>
      </c>
      <c r="AL33" s="15">
        <f>Comparison_data!AK63-Comparison_data!AK134</f>
        <v>-0.10217663999999793</v>
      </c>
      <c r="AM33" s="15">
        <f>Comparison_data!AL63-Comparison_data!AL134</f>
        <v>-0.88174655999999985</v>
      </c>
      <c r="AN33" s="15">
        <f>Comparison_data!AM63-Comparison_data!AM134</f>
        <v>-1.6651007999999976</v>
      </c>
      <c r="AO33" s="15">
        <f>Comparison_data!AN63-Comparison_data!AN134</f>
        <v>-2.4522393599999894</v>
      </c>
      <c r="AP33" s="15">
        <f>Comparison_data!AO63-Comparison_data!AO134</f>
        <v>-3.2431622400000002</v>
      </c>
      <c r="AQ33" s="15">
        <f>Comparison_data!AP63-Comparison_data!AP134</f>
        <v>-4.0378694400000015</v>
      </c>
      <c r="AR33" s="15">
        <f>Comparison_data!AQ63-Comparison_data!AQ134</f>
        <v>-4.8363609599999897</v>
      </c>
      <c r="AS33" s="15">
        <f>Comparison_data!AR63-Comparison_data!AR134</f>
        <v>-6.4207295999998983</v>
      </c>
    </row>
    <row r="35" spans="1:45" s="14" customFormat="1" x14ac:dyDescent="0.2">
      <c r="A35" s="14" t="s">
        <v>90</v>
      </c>
      <c r="B35"/>
      <c r="C35" s="14" t="s">
        <v>95</v>
      </c>
      <c r="D35" s="14" t="s">
        <v>1</v>
      </c>
      <c r="E35" s="14">
        <v>2010</v>
      </c>
      <c r="F35" s="14">
        <v>2011</v>
      </c>
      <c r="G35" s="14">
        <v>2012</v>
      </c>
      <c r="H35" s="14">
        <v>2013</v>
      </c>
      <c r="I35" s="14">
        <v>2014</v>
      </c>
      <c r="J35" s="14">
        <v>2015</v>
      </c>
      <c r="K35" s="14">
        <v>2016</v>
      </c>
      <c r="L35" s="14">
        <v>2017</v>
      </c>
      <c r="M35" s="14">
        <v>2018</v>
      </c>
      <c r="N35" s="14">
        <v>2019</v>
      </c>
      <c r="O35" s="14">
        <v>2020</v>
      </c>
      <c r="P35" s="14">
        <v>2021</v>
      </c>
      <c r="Q35" s="14">
        <v>2022</v>
      </c>
      <c r="R35" s="14">
        <v>2023</v>
      </c>
      <c r="S35" s="14">
        <v>2024</v>
      </c>
      <c r="T35" s="14">
        <v>2025</v>
      </c>
      <c r="U35" s="14">
        <v>2026</v>
      </c>
      <c r="V35" s="14">
        <v>2027</v>
      </c>
      <c r="W35" s="14">
        <v>2028</v>
      </c>
      <c r="X35" s="14">
        <v>2029</v>
      </c>
      <c r="Y35" s="14">
        <v>2030</v>
      </c>
      <c r="Z35" s="14">
        <v>2031</v>
      </c>
      <c r="AA35" s="14">
        <v>2032</v>
      </c>
      <c r="AB35" s="14">
        <v>2033</v>
      </c>
      <c r="AC35" s="14">
        <v>2034</v>
      </c>
      <c r="AD35" s="14">
        <v>2035</v>
      </c>
      <c r="AE35" s="14">
        <v>2036</v>
      </c>
      <c r="AF35" s="14">
        <v>2037</v>
      </c>
      <c r="AG35" s="14">
        <v>2038</v>
      </c>
      <c r="AH35" s="14">
        <v>2039</v>
      </c>
      <c r="AI35" s="14">
        <v>2040</v>
      </c>
      <c r="AJ35" s="14">
        <v>2041</v>
      </c>
      <c r="AK35" s="14">
        <v>2042</v>
      </c>
      <c r="AL35" s="14">
        <v>2043</v>
      </c>
      <c r="AM35" s="14">
        <v>2044</v>
      </c>
      <c r="AN35" s="14">
        <v>2045</v>
      </c>
      <c r="AO35" s="14">
        <v>2046</v>
      </c>
      <c r="AP35" s="14">
        <v>2047</v>
      </c>
      <c r="AQ35" s="14">
        <v>2048</v>
      </c>
      <c r="AR35" s="14">
        <v>2049</v>
      </c>
      <c r="AS35" s="14">
        <v>2050</v>
      </c>
    </row>
    <row r="36" spans="1:45" x14ac:dyDescent="0.2">
      <c r="A36" t="s">
        <v>97</v>
      </c>
      <c r="B36" t="s">
        <v>70</v>
      </c>
      <c r="C36" t="s">
        <v>98</v>
      </c>
      <c r="D36" t="s">
        <v>3</v>
      </c>
      <c r="E36" s="15">
        <f>Comparison_data!D55-Comparison_data!D197</f>
        <v>0</v>
      </c>
      <c r="F36" s="15">
        <f>Comparison_data!E55-Comparison_data!E197</f>
        <v>0</v>
      </c>
      <c r="G36" s="15">
        <f>Comparison_data!F55-Comparison_data!F197</f>
        <v>0</v>
      </c>
      <c r="H36" s="15">
        <f>Comparison_data!G55-Comparison_data!G197</f>
        <v>0</v>
      </c>
      <c r="I36" s="15">
        <f>Comparison_data!H55-Comparison_data!H197</f>
        <v>0</v>
      </c>
      <c r="J36" s="15">
        <f>Comparison_data!I55-Comparison_data!I197</f>
        <v>0</v>
      </c>
      <c r="K36" s="15">
        <f>Comparison_data!J55-Comparison_data!J197</f>
        <v>-2.7696728953809924E-3</v>
      </c>
      <c r="L36" s="15">
        <f>Comparison_data!K55-Comparison_data!K197</f>
        <v>0</v>
      </c>
      <c r="M36" s="15">
        <f>Comparison_data!L55-Comparison_data!L197</f>
        <v>-0.20676050072505614</v>
      </c>
      <c r="N36" s="15">
        <f>Comparison_data!M55-Comparison_data!M197</f>
        <v>0.32780976200589995</v>
      </c>
      <c r="O36" s="15">
        <f>Comparison_data!N55-Comparison_data!N197</f>
        <v>0.34051478390987988</v>
      </c>
      <c r="P36" s="15">
        <f>Comparison_data!O55-Comparison_data!O197</f>
        <v>-0.13328239095423111</v>
      </c>
      <c r="Q36" s="15">
        <f>Comparison_data!P55-Comparison_data!P197</f>
        <v>-0.87710635358051015</v>
      </c>
      <c r="R36" s="15">
        <f>Comparison_data!Q55-Comparison_data!Q197</f>
        <v>-1.1252706685508</v>
      </c>
      <c r="S36" s="15">
        <f>Comparison_data!R55-Comparison_data!R197</f>
        <v>-1.3986113015086792</v>
      </c>
      <c r="T36" s="15">
        <f>Comparison_data!S55-Comparison_data!S197</f>
        <v>-2.1381907523750296</v>
      </c>
      <c r="U36" s="15">
        <f>Comparison_data!T55-Comparison_data!T197</f>
        <v>-2.5145152713070296</v>
      </c>
      <c r="V36" s="15">
        <f>Comparison_data!U55-Comparison_data!U197</f>
        <v>-2.7756134426825998</v>
      </c>
      <c r="W36" s="15">
        <f>Comparison_data!V55-Comparison_data!V197</f>
        <v>-2.6903464002171278</v>
      </c>
      <c r="X36" s="15">
        <f>Comparison_data!W55-Comparison_data!W197</f>
        <v>-3.0653765305688498</v>
      </c>
      <c r="Y36" s="15">
        <f>Comparison_data!X55-Comparison_data!X197</f>
        <v>-4.5386169483125496</v>
      </c>
      <c r="Z36" s="15">
        <f>Comparison_data!Y55-Comparison_data!Y197</f>
        <v>-4.816987739369651</v>
      </c>
      <c r="AA36" s="15">
        <f>Comparison_data!Z55-Comparison_data!Z197</f>
        <v>-5.9190601681549504</v>
      </c>
      <c r="AB36" s="15">
        <f>Comparison_data!AA55-Comparison_data!AA197</f>
        <v>-6.1730167889451488</v>
      </c>
      <c r="AC36" s="15">
        <f>Comparison_data!AB55-Comparison_data!AB197</f>
        <v>-5.7156854554514887</v>
      </c>
      <c r="AD36" s="15">
        <f>Comparison_data!AC55-Comparison_data!AC197</f>
        <v>-6.4650075351843004</v>
      </c>
      <c r="AE36" s="15">
        <f>Comparison_data!AD55-Comparison_data!AD197</f>
        <v>-6.907316470285501</v>
      </c>
      <c r="AF36" s="15">
        <f>Comparison_data!AE55-Comparison_data!AE197</f>
        <v>-6.9311586638656397</v>
      </c>
      <c r="AG36" s="15">
        <f>Comparison_data!AF55-Comparison_data!AF197</f>
        <v>-6.9122087377386094</v>
      </c>
      <c r="AH36" s="15">
        <f>Comparison_data!AG55-Comparison_data!AG197</f>
        <v>-7.226784106427381</v>
      </c>
      <c r="AI36" s="15">
        <f>Comparison_data!AH55-Comparison_data!AH197</f>
        <v>-7.6945674108459787</v>
      </c>
      <c r="AJ36" s="15">
        <f>Comparison_data!AI55-Comparison_data!AI197</f>
        <v>-8.1517515599317001</v>
      </c>
      <c r="AK36" s="15">
        <f>Comparison_data!AJ55-Comparison_data!AJ197</f>
        <v>-8.3999315303032986</v>
      </c>
      <c r="AL36" s="15">
        <f>Comparison_data!AK55-Comparison_data!AK197</f>
        <v>-8.3999315303033004</v>
      </c>
      <c r="AM36" s="15">
        <f>Comparison_data!AL55-Comparison_data!AL197</f>
        <v>-8.5124784589926712</v>
      </c>
      <c r="AN36" s="15">
        <f>Comparison_data!AM55-Comparison_data!AM197</f>
        <v>-8.9018068926684002</v>
      </c>
      <c r="AO36" s="15">
        <f>Comparison_data!AN55-Comparison_data!AN197</f>
        <v>-8.9803588755584389</v>
      </c>
      <c r="AP36" s="15">
        <f>Comparison_data!AO55-Comparison_data!AO197</f>
        <v>-9.0372672029050989</v>
      </c>
      <c r="AQ36" s="15">
        <f>Comparison_data!AP55-Comparison_data!AP197</f>
        <v>-9.1137889185995107</v>
      </c>
      <c r="AR36" s="15">
        <f>Comparison_data!AQ55-Comparison_data!AQ197</f>
        <v>-9.4504969081398791</v>
      </c>
      <c r="AS36" s="15">
        <f>Comparison_data!AR55-Comparison_data!AR197</f>
        <v>-9.8738825638859513</v>
      </c>
    </row>
    <row r="37" spans="1:45" x14ac:dyDescent="0.2">
      <c r="A37" t="s">
        <v>97</v>
      </c>
      <c r="B37" t="s">
        <v>70</v>
      </c>
      <c r="C37" t="s">
        <v>99</v>
      </c>
      <c r="D37" t="s">
        <v>3</v>
      </c>
      <c r="E37" s="15">
        <f>Comparison_data!D56-Comparison_data!D198</f>
        <v>0</v>
      </c>
      <c r="F37" s="15">
        <f>Comparison_data!E56-Comparison_data!E198</f>
        <v>0</v>
      </c>
      <c r="G37" s="15">
        <f>Comparison_data!F56-Comparison_data!F198</f>
        <v>1.0302869668521453E-13</v>
      </c>
      <c r="H37" s="15">
        <f>Comparison_data!G56-Comparison_data!G198</f>
        <v>0</v>
      </c>
      <c r="I37" s="15">
        <f>Comparison_data!H56-Comparison_data!H198</f>
        <v>9.9475983006414026E-14</v>
      </c>
      <c r="J37" s="15">
        <f>Comparison_data!I56-Comparison_data!I198</f>
        <v>0</v>
      </c>
      <c r="K37" s="15">
        <f>Comparison_data!J56-Comparison_data!J198</f>
        <v>1.0658141036401503E-13</v>
      </c>
      <c r="L37" s="15">
        <f>Comparison_data!K56-Comparison_data!K198</f>
        <v>-9.6326591982993648E-3</v>
      </c>
      <c r="M37" s="15">
        <f>Comparison_data!L56-Comparison_data!L198</f>
        <v>0</v>
      </c>
      <c r="N37" s="15">
        <f>Comparison_data!M56-Comparison_data!M198</f>
        <v>-3.1016354498092369E-5</v>
      </c>
      <c r="O37" s="15">
        <f>Comparison_data!N56-Comparison_data!N198</f>
        <v>8.8817841970012523E-14</v>
      </c>
      <c r="P37" s="15">
        <f>Comparison_data!O56-Comparison_data!O198</f>
        <v>-9.9475983006414026E-14</v>
      </c>
      <c r="Q37" s="15">
        <f>Comparison_data!P56-Comparison_data!P198</f>
        <v>9.9475983006414026E-14</v>
      </c>
      <c r="R37" s="15">
        <f>Comparison_data!Q56-Comparison_data!Q198</f>
        <v>9.9475983006414026E-14</v>
      </c>
      <c r="S37" s="15">
        <f>Comparison_data!R56-Comparison_data!R198</f>
        <v>0</v>
      </c>
      <c r="T37" s="15">
        <f>Comparison_data!S56-Comparison_data!S198</f>
        <v>-5.658447174669945E-2</v>
      </c>
      <c r="U37" s="15">
        <f>Comparison_data!T56-Comparison_data!T198</f>
        <v>0</v>
      </c>
      <c r="V37" s="15">
        <f>Comparison_data!U56-Comparison_data!U198</f>
        <v>-9.9475983006414026E-14</v>
      </c>
      <c r="W37" s="15">
        <f>Comparison_data!V56-Comparison_data!V198</f>
        <v>0</v>
      </c>
      <c r="X37" s="15">
        <f>Comparison_data!W56-Comparison_data!W198</f>
        <v>0.39864275061350085</v>
      </c>
      <c r="Y37" s="15">
        <f>Comparison_data!X56-Comparison_data!X198</f>
        <v>2.8647579506134022</v>
      </c>
      <c r="Z37" s="15">
        <f>Comparison_data!Y56-Comparison_data!Y198</f>
        <v>4.623234094078196</v>
      </c>
      <c r="AA37" s="15">
        <f>Comparison_data!Z56-Comparison_data!Z198</f>
        <v>6.3862931803959775</v>
      </c>
      <c r="AB37" s="15">
        <f>Comparison_data!AA56-Comparison_data!AA198</f>
        <v>6.3403776764644455</v>
      </c>
      <c r="AC37" s="15">
        <f>Comparison_data!AB56-Comparison_data!AB198</f>
        <v>7.2209874550328017</v>
      </c>
      <c r="AD37" s="15">
        <f>Comparison_data!AC56-Comparison_data!AC198</f>
        <v>6.7078611552679988</v>
      </c>
      <c r="AE37" s="15">
        <f>Comparison_data!AD56-Comparison_data!AD198</f>
        <v>6.2791137267127972</v>
      </c>
      <c r="AF37" s="15">
        <f>Comparison_data!AE56-Comparison_data!AE198</f>
        <v>6.3458322874597854</v>
      </c>
      <c r="AG37" s="15">
        <f>Comparison_data!AF56-Comparison_data!AF198</f>
        <v>6.2791137267128043</v>
      </c>
      <c r="AH37" s="15">
        <f>Comparison_data!AG56-Comparison_data!AG198</f>
        <v>6.2791137267128008</v>
      </c>
      <c r="AI37" s="15">
        <f>Comparison_data!AH56-Comparison_data!AH198</f>
        <v>6.2791137267128008</v>
      </c>
      <c r="AJ37" s="15">
        <f>Comparison_data!AI56-Comparison_data!AI198</f>
        <v>6.2791137267128008</v>
      </c>
      <c r="AK37" s="15">
        <f>Comparison_data!AJ56-Comparison_data!AJ198</f>
        <v>6.2791137267127013</v>
      </c>
      <c r="AL37" s="15">
        <f>Comparison_data!AK56-Comparison_data!AK198</f>
        <v>6.5238387606739039</v>
      </c>
      <c r="AM37" s="15">
        <f>Comparison_data!AL56-Comparison_data!AL198</f>
        <v>6.5086418898336973</v>
      </c>
      <c r="AN37" s="15">
        <f>Comparison_data!AM56-Comparison_data!AM198</f>
        <v>6.9840802231827013</v>
      </c>
      <c r="AO37" s="15">
        <f>Comparison_data!AN56-Comparison_data!AN198</f>
        <v>7.0737619423918972</v>
      </c>
      <c r="AP37" s="15">
        <f>Comparison_data!AO56-Comparison_data!AO198</f>
        <v>7.2416637789003033</v>
      </c>
      <c r="AQ37" s="15">
        <f>Comparison_data!AP56-Comparison_data!AP198</f>
        <v>7.3048874399189998</v>
      </c>
      <c r="AR37" s="15">
        <f>Comparison_data!AQ56-Comparison_data!AQ198</f>
        <v>7.8323579245311024</v>
      </c>
      <c r="AS37" s="15">
        <f>Comparison_data!AR56-Comparison_data!AR198</f>
        <v>9.8947235568322043</v>
      </c>
    </row>
    <row r="38" spans="1:45" x14ac:dyDescent="0.2">
      <c r="A38" t="s">
        <v>97</v>
      </c>
      <c r="B38" t="s">
        <v>70</v>
      </c>
      <c r="C38" t="s">
        <v>100</v>
      </c>
      <c r="D38" t="s">
        <v>3</v>
      </c>
      <c r="E38" s="15">
        <f>Comparison_data!D57-Comparison_data!D199</f>
        <v>0.43509328066587827</v>
      </c>
      <c r="F38" s="15">
        <f>Comparison_data!E57-Comparison_data!E199</f>
        <v>-7.7491948451555714E-2</v>
      </c>
      <c r="G38" s="15">
        <f>Comparison_data!F57-Comparison_data!F199</f>
        <v>-4.0714781108619036E-2</v>
      </c>
      <c r="H38" s="15">
        <f>Comparison_data!G57-Comparison_data!G199</f>
        <v>-4.5052765783996307E-2</v>
      </c>
      <c r="I38" s="15">
        <f>Comparison_data!H57-Comparison_data!H199</f>
        <v>-4.2353629279272553E-2</v>
      </c>
      <c r="J38" s="15">
        <f>Comparison_data!I57-Comparison_data!I199</f>
        <v>-5.2764411959472568E-2</v>
      </c>
      <c r="K38" s="15">
        <f>Comparison_data!J57-Comparison_data!J199</f>
        <v>-4.2976713392398835E-2</v>
      </c>
      <c r="L38" s="15">
        <f>Comparison_data!K57-Comparison_data!K199</f>
        <v>-4.2976713392370414E-2</v>
      </c>
      <c r="M38" s="15">
        <f>Comparison_data!L57-Comparison_data!L199</f>
        <v>-4.2976713392441468E-2</v>
      </c>
      <c r="N38" s="15">
        <f>Comparison_data!M57-Comparison_data!M199</f>
        <v>0.10200801614710286</v>
      </c>
      <c r="O38" s="15">
        <f>Comparison_data!N57-Comparison_data!N199</f>
        <v>0.11929167134261576</v>
      </c>
      <c r="P38" s="15">
        <f>Comparison_data!O57-Comparison_data!O199</f>
        <v>0.36262329065295518</v>
      </c>
      <c r="Q38" s="15">
        <f>Comparison_data!P57-Comparison_data!P199</f>
        <v>0.36200227836835097</v>
      </c>
      <c r="R38" s="15">
        <f>Comparison_data!Q57-Comparison_data!Q199</f>
        <v>0.36212429091427367</v>
      </c>
      <c r="S38" s="15">
        <f>Comparison_data!R57-Comparison_data!R199</f>
        <v>1.4921294387400721</v>
      </c>
      <c r="T38" s="15">
        <f>Comparison_data!S57-Comparison_data!S199</f>
        <v>0.37867438595807812</v>
      </c>
      <c r="U38" s="15">
        <f>Comparison_data!T57-Comparison_data!T199</f>
        <v>0.68236240827512518</v>
      </c>
      <c r="V38" s="15">
        <f>Comparison_data!U57-Comparison_data!U199</f>
        <v>1.3600276390682637</v>
      </c>
      <c r="W38" s="15">
        <f>Comparison_data!V57-Comparison_data!V199</f>
        <v>0.30225202653096517</v>
      </c>
      <c r="X38" s="15">
        <f>Comparison_data!W57-Comparison_data!W199</f>
        <v>0.29756480310463473</v>
      </c>
      <c r="Y38" s="15">
        <f>Comparison_data!X57-Comparison_data!X199</f>
        <v>0.29359209412113785</v>
      </c>
      <c r="Z38" s="15">
        <f>Comparison_data!Y57-Comparison_data!Y199</f>
        <v>0.29155031766467232</v>
      </c>
      <c r="AA38" s="15">
        <f>Comparison_data!Z57-Comparison_data!Z199</f>
        <v>0.1289327018917561</v>
      </c>
      <c r="AB38" s="15">
        <f>Comparison_data!AA57-Comparison_data!AA199</f>
        <v>0.18285208228486738</v>
      </c>
      <c r="AC38" s="15">
        <f>Comparison_data!AB57-Comparison_data!AB199</f>
        <v>-0.87303356016029454</v>
      </c>
      <c r="AD38" s="15">
        <f>Comparison_data!AC57-Comparison_data!AC199</f>
        <v>-0.25976220180044152</v>
      </c>
      <c r="AE38" s="15">
        <f>Comparison_data!AD57-Comparison_data!AD199</f>
        <v>0.25279013940625816</v>
      </c>
      <c r="AF38" s="15">
        <f>Comparison_data!AE57-Comparison_data!AE199</f>
        <v>0.17190941528433257</v>
      </c>
      <c r="AG38" s="15">
        <f>Comparison_data!AF57-Comparison_data!AF199</f>
        <v>0.25087984711923639</v>
      </c>
      <c r="AH38" s="15">
        <f>Comparison_data!AG57-Comparison_data!AG199</f>
        <v>0.24957848306468122</v>
      </c>
      <c r="AI38" s="15">
        <f>Comparison_data!AH57-Comparison_data!AH199</f>
        <v>-8.6646213516559101E-3</v>
      </c>
      <c r="AJ38" s="15">
        <f>Comparison_data!AI57-Comparison_data!AI199</f>
        <v>-9.8057981923176385E-3</v>
      </c>
      <c r="AK38" s="15">
        <f>Comparison_data!AJ57-Comparison_data!AJ199</f>
        <v>0.25659362320084256</v>
      </c>
      <c r="AL38" s="15">
        <f>Comparison_data!AK57-Comparison_data!AK199</f>
        <v>-1.2321450785250931E-2</v>
      </c>
      <c r="AM38" s="15">
        <f>Comparison_data!AL57-Comparison_data!AL199</f>
        <v>-1.2816895427860686E-2</v>
      </c>
      <c r="AN38" s="15">
        <f>Comparison_data!AM57-Comparison_data!AM199</f>
        <v>-1.3243378591070609E-2</v>
      </c>
      <c r="AO38" s="15">
        <f>Comparison_data!AN57-Comparison_data!AN199</f>
        <v>-2.1161520210313256E-3</v>
      </c>
      <c r="AP38" s="15">
        <f>Comparison_data!AO57-Comparison_data!AO199</f>
        <v>-1.5648513814667808E-2</v>
      </c>
      <c r="AQ38" s="15">
        <f>Comparison_data!AP57-Comparison_data!AP199</f>
        <v>-7.6904844669286376E-2</v>
      </c>
      <c r="AR38" s="15">
        <f>Comparison_data!AQ57-Comparison_data!AQ199</f>
        <v>-0.33495327749220394</v>
      </c>
      <c r="AS38" s="15">
        <f>Comparison_data!AR57-Comparison_data!AR199</f>
        <v>4.1862677109861579E-2</v>
      </c>
    </row>
    <row r="39" spans="1:45" x14ac:dyDescent="0.2">
      <c r="A39" t="s">
        <v>97</v>
      </c>
      <c r="B39" t="s">
        <v>70</v>
      </c>
      <c r="C39" t="s">
        <v>101</v>
      </c>
      <c r="D39" t="s">
        <v>3</v>
      </c>
      <c r="E39" s="15">
        <f>Comparison_data!D58-Comparison_data!D200</f>
        <v>0</v>
      </c>
      <c r="F39" s="15">
        <f>Comparison_data!E58-Comparison_data!E200</f>
        <v>0</v>
      </c>
      <c r="G39" s="15">
        <f>Comparison_data!F58-Comparison_data!F200</f>
        <v>0</v>
      </c>
      <c r="H39" s="15">
        <f>Comparison_data!G58-Comparison_data!G200</f>
        <v>0</v>
      </c>
      <c r="I39" s="15">
        <f>Comparison_data!H58-Comparison_data!H200</f>
        <v>0</v>
      </c>
      <c r="J39" s="15">
        <f>Comparison_data!I58-Comparison_data!I200</f>
        <v>0</v>
      </c>
      <c r="K39" s="15">
        <f>Comparison_data!J58-Comparison_data!J200</f>
        <v>0</v>
      </c>
      <c r="L39" s="15">
        <f>Comparison_data!K58-Comparison_data!K200</f>
        <v>0</v>
      </c>
      <c r="M39" s="15">
        <f>Comparison_data!L58-Comparison_data!L200</f>
        <v>0</v>
      </c>
      <c r="N39" s="15">
        <f>Comparison_data!M58-Comparison_data!M200</f>
        <v>0</v>
      </c>
      <c r="O39" s="15">
        <f>Comparison_data!N58-Comparison_data!N200</f>
        <v>0</v>
      </c>
      <c r="P39" s="15">
        <f>Comparison_data!O58-Comparison_data!O200</f>
        <v>0</v>
      </c>
      <c r="Q39" s="15">
        <f>Comparison_data!P58-Comparison_data!P200</f>
        <v>0</v>
      </c>
      <c r="R39" s="15">
        <f>Comparison_data!Q58-Comparison_data!Q200</f>
        <v>0</v>
      </c>
      <c r="S39" s="15">
        <f>Comparison_data!R58-Comparison_data!R200</f>
        <v>0</v>
      </c>
      <c r="T39" s="15">
        <f>Comparison_data!S58-Comparison_data!S200</f>
        <v>0.67205211733840109</v>
      </c>
      <c r="U39" s="15">
        <f>Comparison_data!T58-Comparison_data!T200</f>
        <v>0.67205211733849879</v>
      </c>
      <c r="V39" s="15">
        <f>Comparison_data!U58-Comparison_data!U200</f>
        <v>0.67205211733839931</v>
      </c>
      <c r="W39" s="15">
        <f>Comparison_data!V58-Comparison_data!V200</f>
        <v>0.67205211733829628</v>
      </c>
      <c r="X39" s="15">
        <f>Comparison_data!W58-Comparison_data!W200</f>
        <v>0.67205211733849879</v>
      </c>
      <c r="Y39" s="15">
        <f>Comparison_data!X58-Comparison_data!X200</f>
        <v>0.67205211733830339</v>
      </c>
      <c r="Z39" s="15">
        <f>Comparison_data!Y58-Comparison_data!Y200</f>
        <v>0.67205211733830339</v>
      </c>
      <c r="AA39" s="15">
        <f>Comparison_data!Z58-Comparison_data!Z200</f>
        <v>0.65985352321559887</v>
      </c>
      <c r="AB39" s="15">
        <f>Comparison_data!AA58-Comparison_data!AA200</f>
        <v>-0.92031908728019829</v>
      </c>
      <c r="AC39" s="15">
        <f>Comparison_data!AB58-Comparison_data!AB200</f>
        <v>-1.0539389321331001</v>
      </c>
      <c r="AD39" s="15">
        <f>Comparison_data!AC58-Comparison_data!AC200</f>
        <v>-0.5550258269767987</v>
      </c>
      <c r="AE39" s="15">
        <f>Comparison_data!AD58-Comparison_data!AD200</f>
        <v>-7.2202226198697872E-2</v>
      </c>
      <c r="AF39" s="15">
        <f>Comparison_data!AE58-Comparison_data!AE200</f>
        <v>0</v>
      </c>
      <c r="AG39" s="15">
        <f>Comparison_data!AF58-Comparison_data!AF200</f>
        <v>0</v>
      </c>
      <c r="AH39" s="15">
        <f>Comparison_data!AG58-Comparison_data!AG200</f>
        <v>0</v>
      </c>
      <c r="AI39" s="15">
        <f>Comparison_data!AH58-Comparison_data!AH200</f>
        <v>0</v>
      </c>
      <c r="AJ39" s="15">
        <f>Comparison_data!AI58-Comparison_data!AI200</f>
        <v>0</v>
      </c>
      <c r="AK39" s="15">
        <f>Comparison_data!AJ58-Comparison_data!AJ200</f>
        <v>0</v>
      </c>
      <c r="AL39" s="15">
        <f>Comparison_data!AK58-Comparison_data!AK200</f>
        <v>0</v>
      </c>
      <c r="AM39" s="15">
        <f>Comparison_data!AL58-Comparison_data!AL200</f>
        <v>0</v>
      </c>
      <c r="AN39" s="15">
        <f>Comparison_data!AM58-Comparison_data!AM200</f>
        <v>0</v>
      </c>
      <c r="AO39" s="15">
        <f>Comparison_data!AN58-Comparison_data!AN200</f>
        <v>0</v>
      </c>
      <c r="AP39" s="15">
        <f>Comparison_data!AO58-Comparison_data!AO200</f>
        <v>0</v>
      </c>
      <c r="AQ39" s="15">
        <f>Comparison_data!AP58-Comparison_data!AP200</f>
        <v>0</v>
      </c>
      <c r="AR39" s="15">
        <f>Comparison_data!AQ58-Comparison_data!AQ200</f>
        <v>0</v>
      </c>
      <c r="AS39" s="15">
        <f>Comparison_data!AR58-Comparison_data!AR200</f>
        <v>0</v>
      </c>
    </row>
    <row r="40" spans="1:45" x14ac:dyDescent="0.2">
      <c r="A40" t="s">
        <v>97</v>
      </c>
      <c r="B40" t="s">
        <v>70</v>
      </c>
      <c r="C40" t="s">
        <v>102</v>
      </c>
      <c r="D40" t="s">
        <v>3</v>
      </c>
      <c r="E40" s="15">
        <f>Comparison_data!D59-Comparison_data!D201</f>
        <v>-0.43436964026400027</v>
      </c>
      <c r="F40" s="15">
        <f>Comparison_data!E59-Comparison_data!E201</f>
        <v>4.3182842863959792E-2</v>
      </c>
      <c r="G40" s="15">
        <f>Comparison_data!F59-Comparison_data!F201</f>
        <v>2.5403980839993068E-3</v>
      </c>
      <c r="H40" s="15">
        <f>Comparison_data!G59-Comparison_data!G201</f>
        <v>3.3633737891500814E-3</v>
      </c>
      <c r="I40" s="15">
        <f>Comparison_data!H59-Comparison_data!H201</f>
        <v>-3.0623394246500624E-3</v>
      </c>
      <c r="J40" s="15">
        <f>Comparison_data!I59-Comparison_data!I201</f>
        <v>3.8635293902595791E-3</v>
      </c>
      <c r="K40" s="15">
        <f>Comparison_data!J59-Comparison_data!J201</f>
        <v>-6.9542326092899565E-3</v>
      </c>
      <c r="L40" s="15">
        <f>Comparison_data!K59-Comparison_data!K201</f>
        <v>0</v>
      </c>
      <c r="M40" s="15">
        <f>Comparison_data!L59-Comparison_data!L201</f>
        <v>0.34001275654037011</v>
      </c>
      <c r="N40" s="15">
        <f>Comparison_data!M59-Comparison_data!M201</f>
        <v>-0.19077232344950978</v>
      </c>
      <c r="O40" s="15">
        <f>Comparison_data!N59-Comparison_data!N201</f>
        <v>-0.20997370712625019</v>
      </c>
      <c r="P40" s="15">
        <f>Comparison_data!O59-Comparison_data!O201</f>
        <v>-5.0188604955630378E-2</v>
      </c>
      <c r="Q40" s="15">
        <f>Comparison_data!P59-Comparison_data!P201</f>
        <v>1.0095655465148399</v>
      </c>
      <c r="R40" s="15">
        <f>Comparison_data!Q59-Comparison_data!Q201</f>
        <v>0.82208540148084008</v>
      </c>
      <c r="S40" s="15">
        <f>Comparison_data!R59-Comparison_data!R201</f>
        <v>1.0979126220078204</v>
      </c>
      <c r="T40" s="15">
        <f>Comparison_data!S59-Comparison_data!S201</f>
        <v>1.6410551463768801</v>
      </c>
      <c r="U40" s="15">
        <f>Comparison_data!T59-Comparison_data!T201</f>
        <v>1.76478756189913</v>
      </c>
      <c r="V40" s="15">
        <f>Comparison_data!U59-Comparison_data!U201</f>
        <v>0</v>
      </c>
      <c r="W40" s="15">
        <f>Comparison_data!V59-Comparison_data!V201</f>
        <v>0</v>
      </c>
      <c r="X40" s="15">
        <f>Comparison_data!W59-Comparison_data!W201</f>
        <v>0</v>
      </c>
      <c r="Y40" s="15">
        <f>Comparison_data!X59-Comparison_data!X201</f>
        <v>0</v>
      </c>
      <c r="Z40" s="15">
        <f>Comparison_data!Y59-Comparison_data!Y201</f>
        <v>0</v>
      </c>
      <c r="AA40" s="15">
        <f>Comparison_data!Z59-Comparison_data!Z201</f>
        <v>0</v>
      </c>
      <c r="AB40" s="15">
        <f>Comparison_data!AA59-Comparison_data!AA201</f>
        <v>0</v>
      </c>
      <c r="AC40" s="15">
        <f>Comparison_data!AB59-Comparison_data!AB201</f>
        <v>0</v>
      </c>
      <c r="AD40" s="15">
        <f>Comparison_data!AC59-Comparison_data!AC201</f>
        <v>0</v>
      </c>
      <c r="AE40" s="15">
        <f>Comparison_data!AD59-Comparison_data!AD201</f>
        <v>0</v>
      </c>
      <c r="AF40" s="15">
        <f>Comparison_data!AE59-Comparison_data!AE201</f>
        <v>0</v>
      </c>
      <c r="AG40" s="15">
        <f>Comparison_data!AF59-Comparison_data!AF201</f>
        <v>0</v>
      </c>
      <c r="AH40" s="15">
        <f>Comparison_data!AG59-Comparison_data!AG201</f>
        <v>0</v>
      </c>
      <c r="AI40" s="15">
        <f>Comparison_data!AH59-Comparison_data!AH201</f>
        <v>0</v>
      </c>
      <c r="AJ40" s="15">
        <f>Comparison_data!AI59-Comparison_data!AI201</f>
        <v>0</v>
      </c>
      <c r="AK40" s="15">
        <f>Comparison_data!AJ59-Comparison_data!AJ201</f>
        <v>0</v>
      </c>
      <c r="AL40" s="15">
        <f>Comparison_data!AK59-Comparison_data!AK201</f>
        <v>0</v>
      </c>
      <c r="AM40" s="15">
        <f>Comparison_data!AL59-Comparison_data!AL201</f>
        <v>0</v>
      </c>
      <c r="AN40" s="15">
        <f>Comparison_data!AM59-Comparison_data!AM201</f>
        <v>0</v>
      </c>
      <c r="AO40" s="15">
        <f>Comparison_data!AN59-Comparison_data!AN201</f>
        <v>0</v>
      </c>
      <c r="AP40" s="15">
        <f>Comparison_data!AO59-Comparison_data!AO201</f>
        <v>0</v>
      </c>
      <c r="AQ40" s="15">
        <f>Comparison_data!AP59-Comparison_data!AP201</f>
        <v>0</v>
      </c>
      <c r="AR40" s="15">
        <f>Comparison_data!AQ59-Comparison_data!AQ201</f>
        <v>0</v>
      </c>
      <c r="AS40" s="15">
        <f>Comparison_data!AR59-Comparison_data!AR201</f>
        <v>0</v>
      </c>
    </row>
    <row r="41" spans="1:45" x14ac:dyDescent="0.2">
      <c r="A41" t="s">
        <v>97</v>
      </c>
      <c r="B41" t="s">
        <v>70</v>
      </c>
      <c r="C41" t="s">
        <v>103</v>
      </c>
      <c r="D41" t="s">
        <v>3</v>
      </c>
      <c r="E41" s="15">
        <f>Comparison_data!D60-Comparison_data!D202</f>
        <v>0</v>
      </c>
      <c r="F41" s="15">
        <f>Comparison_data!E60-Comparison_data!E202</f>
        <v>3.5044840890981366E-2</v>
      </c>
      <c r="G41" s="15">
        <f>Comparison_data!F60-Comparison_data!F202</f>
        <v>3.8710645490720008E-2</v>
      </c>
      <c r="H41" s="15">
        <f>Comparison_data!G60-Comparison_data!G202</f>
        <v>4.2370173027790337E-2</v>
      </c>
      <c r="I41" s="15">
        <f>Comparison_data!H60-Comparison_data!H202</f>
        <v>4.6029700564850007E-2</v>
      </c>
      <c r="J41" s="15">
        <f>Comparison_data!I60-Comparison_data!I202</f>
        <v>4.9695505164579323E-2</v>
      </c>
      <c r="K41" s="15">
        <f>Comparison_data!J60-Comparison_data!J202</f>
        <v>5.3355032701649208E-2</v>
      </c>
      <c r="L41" s="15">
        <f>Comparison_data!K60-Comparison_data!K202</f>
        <v>5.3355032701650096E-2</v>
      </c>
      <c r="M41" s="15">
        <f>Comparison_data!L60-Comparison_data!L202</f>
        <v>-0.22712207887206226</v>
      </c>
      <c r="N41" s="15">
        <f>Comparison_data!M60-Comparison_data!M202</f>
        <v>-0.23805289339174074</v>
      </c>
      <c r="O41" s="15">
        <f>Comparison_data!N60-Comparison_data!N202</f>
        <v>-0.24901110183416897</v>
      </c>
      <c r="P41" s="15">
        <f>Comparison_data!O60-Comparison_data!O202</f>
        <v>0.12774812627058907</v>
      </c>
      <c r="Q41" s="15">
        <f>Comparison_data!P60-Comparison_data!P202</f>
        <v>0.12774812627061927</v>
      </c>
      <c r="R41" s="15">
        <f>Comparison_data!Q60-Comparison_data!Q202</f>
        <v>0.68440085677468154</v>
      </c>
      <c r="S41" s="15">
        <f>Comparison_data!R60-Comparison_data!R202</f>
        <v>0.13787513106426807</v>
      </c>
      <c r="T41" s="15">
        <f>Comparison_data!S60-Comparison_data!S202</f>
        <v>-0.14008180879181964</v>
      </c>
      <c r="U41" s="15">
        <f>Comparison_data!T60-Comparison_data!T202</f>
        <v>-0.14008180879178056</v>
      </c>
      <c r="V41" s="15">
        <f>Comparison_data!U60-Comparison_data!U202</f>
        <v>-0.28498349777281184</v>
      </c>
      <c r="W41" s="15">
        <f>Comparison_data!V60-Comparison_data!V202</f>
        <v>1.114004277721925E-2</v>
      </c>
      <c r="X41" s="15">
        <f>Comparison_data!W60-Comparison_data!W202</f>
        <v>-0.27736364096313082</v>
      </c>
      <c r="Y41" s="15">
        <f>Comparison_data!X60-Comparison_data!X202</f>
        <v>-0.29187121417984052</v>
      </c>
      <c r="Z41" s="15">
        <f>Comparison_data!Y60-Comparison_data!Y202</f>
        <v>-0.30670496142256987</v>
      </c>
      <c r="AA41" s="15">
        <f>Comparison_data!Z60-Comparison_data!Z202</f>
        <v>-0.32607377861675957</v>
      </c>
      <c r="AB41" s="15">
        <f>Comparison_data!AA60-Comparison_data!AA202</f>
        <v>-0.34024689524446039</v>
      </c>
      <c r="AC41" s="15">
        <f>Comparison_data!AB60-Comparison_data!AB202</f>
        <v>-0.56302497258177908</v>
      </c>
      <c r="AD41" s="15">
        <f>Comparison_data!AC60-Comparison_data!AC202</f>
        <v>-0.38193192488405536</v>
      </c>
      <c r="AE41" s="15">
        <f>Comparison_data!AD60-Comparison_data!AD202</f>
        <v>-0.45184592172152982</v>
      </c>
      <c r="AF41" s="15">
        <f>Comparison_data!AE60-Comparison_data!AE202</f>
        <v>-0.47072150518587996</v>
      </c>
      <c r="AG41" s="15">
        <f>Comparison_data!AF60-Comparison_data!AF202</f>
        <v>-0.48931067789437943</v>
      </c>
      <c r="AH41" s="15">
        <f>Comparison_data!AG60-Comparison_data!AG202</f>
        <v>-0.51483309243865971</v>
      </c>
      <c r="AI41" s="15">
        <f>Comparison_data!AH60-Comparison_data!AH202</f>
        <v>-0.53254604577292941</v>
      </c>
      <c r="AJ41" s="15">
        <f>Comparison_data!AI60-Comparison_data!AI202</f>
        <v>-0.54953293937782011</v>
      </c>
      <c r="AK41" s="15">
        <f>Comparison_data!AJ60-Comparison_data!AJ202</f>
        <v>-0.57053501914864957</v>
      </c>
      <c r="AL41" s="15">
        <f>Comparison_data!AK60-Comparison_data!AK202</f>
        <v>-0.27610262028707999</v>
      </c>
      <c r="AM41" s="15">
        <f>Comparison_data!AL60-Comparison_data!AL202</f>
        <v>-2.033074421891401E-2</v>
      </c>
      <c r="AN41" s="15">
        <f>Comparison_data!AM60-Comparison_data!AM202</f>
        <v>-2.0330744218908015E-2</v>
      </c>
      <c r="AO41" s="15">
        <f>Comparison_data!AN60-Comparison_data!AN202</f>
        <v>-2.033074421891401E-2</v>
      </c>
      <c r="AP41" s="15">
        <f>Comparison_data!AO60-Comparison_data!AO202</f>
        <v>-2.0330744218911012E-2</v>
      </c>
      <c r="AQ41" s="15">
        <f>Comparison_data!AP60-Comparison_data!AP202</f>
        <v>9.148171848158082E-3</v>
      </c>
      <c r="AR41" s="15">
        <f>Comparison_data!AQ60-Comparison_data!AQ202</f>
        <v>1.0297030526724038E-2</v>
      </c>
      <c r="AS41" s="15">
        <f>Comparison_data!AR60-Comparison_data!AR202</f>
        <v>1.1448768381932983E-2</v>
      </c>
    </row>
    <row r="42" spans="1:45" x14ac:dyDescent="0.2">
      <c r="A42" t="s">
        <v>97</v>
      </c>
      <c r="B42" t="s">
        <v>70</v>
      </c>
      <c r="C42" t="s">
        <v>104</v>
      </c>
      <c r="D42" t="s">
        <v>3</v>
      </c>
      <c r="E42" s="15">
        <f>Comparison_data!D61-Comparison_data!D203</f>
        <v>0</v>
      </c>
      <c r="F42" s="15">
        <f>Comparison_data!E61-Comparison_data!E203</f>
        <v>0</v>
      </c>
      <c r="G42" s="15">
        <f>Comparison_data!F61-Comparison_data!F203</f>
        <v>0</v>
      </c>
      <c r="H42" s="15">
        <f>Comparison_data!G61-Comparison_data!G203</f>
        <v>0</v>
      </c>
      <c r="I42" s="15">
        <f>Comparison_data!H61-Comparison_data!H203</f>
        <v>0</v>
      </c>
      <c r="J42" s="15">
        <f>Comparison_data!I61-Comparison_data!I203</f>
        <v>0</v>
      </c>
      <c r="K42" s="15">
        <f>Comparison_data!J61-Comparison_data!J203</f>
        <v>0</v>
      </c>
      <c r="L42" s="15">
        <f>Comparison_data!K61-Comparison_data!K203</f>
        <v>0</v>
      </c>
      <c r="M42" s="15">
        <f>Comparison_data!L61-Comparison_data!L203</f>
        <v>0</v>
      </c>
      <c r="N42" s="15">
        <f>Comparison_data!M61-Comparison_data!M203</f>
        <v>0</v>
      </c>
      <c r="O42" s="15">
        <f>Comparison_data!N61-Comparison_data!N203</f>
        <v>0</v>
      </c>
      <c r="P42" s="15">
        <f>Comparison_data!O61-Comparison_data!O203</f>
        <v>0</v>
      </c>
      <c r="Q42" s="15">
        <f>Comparison_data!P61-Comparison_data!P203</f>
        <v>0</v>
      </c>
      <c r="R42" s="15">
        <f>Comparison_data!Q61-Comparison_data!Q203</f>
        <v>0</v>
      </c>
      <c r="S42" s="15">
        <f>Comparison_data!R61-Comparison_data!R203</f>
        <v>0</v>
      </c>
      <c r="T42" s="15">
        <f>Comparison_data!S61-Comparison_data!S203</f>
        <v>0</v>
      </c>
      <c r="U42" s="15">
        <f>Comparison_data!T61-Comparison_data!T203</f>
        <v>0</v>
      </c>
      <c r="V42" s="15">
        <f>Comparison_data!U61-Comparison_data!U203</f>
        <v>0</v>
      </c>
      <c r="W42" s="15">
        <f>Comparison_data!V61-Comparison_data!V203</f>
        <v>0.67399728923671098</v>
      </c>
      <c r="X42" s="15">
        <f>Comparison_data!W61-Comparison_data!W203</f>
        <v>0.967877683200001</v>
      </c>
      <c r="Y42" s="15">
        <f>Comparison_data!X61-Comparison_data!X203</f>
        <v>-9.9920072216264089E-15</v>
      </c>
      <c r="Z42" s="15">
        <f>Comparison_data!Y61-Comparison_data!Y203</f>
        <v>9.9920072216264089E-15</v>
      </c>
      <c r="AA42" s="15">
        <f>Comparison_data!Z61-Comparison_data!Z203</f>
        <v>0</v>
      </c>
      <c r="AB42" s="15">
        <f>Comparison_data!AA61-Comparison_data!AA203</f>
        <v>0</v>
      </c>
      <c r="AC42" s="15">
        <f>Comparison_data!AB61-Comparison_data!AB203</f>
        <v>0</v>
      </c>
      <c r="AD42" s="15">
        <f>Comparison_data!AC61-Comparison_data!AC203</f>
        <v>0</v>
      </c>
      <c r="AE42" s="15">
        <f>Comparison_data!AD61-Comparison_data!AD203</f>
        <v>0</v>
      </c>
      <c r="AF42" s="15">
        <f>Comparison_data!AE61-Comparison_data!AE203</f>
        <v>0</v>
      </c>
      <c r="AG42" s="15">
        <f>Comparison_data!AF61-Comparison_data!AF203</f>
        <v>0</v>
      </c>
      <c r="AH42" s="15">
        <f>Comparison_data!AG61-Comparison_data!AG203</f>
        <v>0</v>
      </c>
      <c r="AI42" s="15">
        <f>Comparison_data!AH61-Comparison_data!AH203</f>
        <v>0</v>
      </c>
      <c r="AJ42" s="15">
        <f>Comparison_data!AI61-Comparison_data!AI203</f>
        <v>1.021405182655144E-14</v>
      </c>
      <c r="AK42" s="15">
        <f>Comparison_data!AJ61-Comparison_data!AJ203</f>
        <v>-1.021405182655144E-14</v>
      </c>
      <c r="AL42" s="15">
        <f>Comparison_data!AK61-Comparison_data!AK203</f>
        <v>1.021405182655144E-14</v>
      </c>
      <c r="AM42" s="15">
        <f>Comparison_data!AL61-Comparison_data!AL203</f>
        <v>0</v>
      </c>
      <c r="AN42" s="15">
        <f>Comparison_data!AM61-Comparison_data!AM203</f>
        <v>0</v>
      </c>
      <c r="AO42" s="15">
        <f>Comparison_data!AN61-Comparison_data!AN203</f>
        <v>0</v>
      </c>
      <c r="AP42" s="15">
        <f>Comparison_data!AO61-Comparison_data!AO203</f>
        <v>0</v>
      </c>
      <c r="AQ42" s="15">
        <f>Comparison_data!AP61-Comparison_data!AP203</f>
        <v>0</v>
      </c>
      <c r="AR42" s="15">
        <f>Comparison_data!AQ61-Comparison_data!AQ203</f>
        <v>0</v>
      </c>
      <c r="AS42" s="15">
        <f>Comparison_data!AR61-Comparison_data!AR203</f>
        <v>0</v>
      </c>
    </row>
    <row r="43" spans="1:45" x14ac:dyDescent="0.2">
      <c r="A43" t="s">
        <v>97</v>
      </c>
      <c r="B43" t="s">
        <v>70</v>
      </c>
      <c r="C43" t="s">
        <v>105</v>
      </c>
      <c r="D43" t="s">
        <v>3</v>
      </c>
      <c r="E43" s="15">
        <f>Comparison_data!D62-Comparison_data!D204</f>
        <v>0</v>
      </c>
      <c r="F43" s="15">
        <f>Comparison_data!E62-Comparison_data!E204</f>
        <v>0</v>
      </c>
      <c r="G43" s="15">
        <f>Comparison_data!F62-Comparison_data!F204</f>
        <v>0</v>
      </c>
      <c r="H43" s="15">
        <f>Comparison_data!G62-Comparison_data!G204</f>
        <v>0</v>
      </c>
      <c r="I43" s="15">
        <f>Comparison_data!H62-Comparison_data!H204</f>
        <v>0</v>
      </c>
      <c r="J43" s="15">
        <f>Comparison_data!I62-Comparison_data!I204</f>
        <v>0</v>
      </c>
      <c r="K43" s="15">
        <f>Comparison_data!J62-Comparison_data!J204</f>
        <v>0</v>
      </c>
      <c r="L43" s="15">
        <f>Comparison_data!K62-Comparison_data!K204</f>
        <v>0</v>
      </c>
      <c r="M43" s="15">
        <f>Comparison_data!L62-Comparison_data!L204</f>
        <v>1.1102230246251565E-15</v>
      </c>
      <c r="N43" s="15">
        <f>Comparison_data!M62-Comparison_data!M204</f>
        <v>0</v>
      </c>
      <c r="O43" s="15">
        <f>Comparison_data!N62-Comparison_data!N204</f>
        <v>0</v>
      </c>
      <c r="P43" s="15">
        <f>Comparison_data!O62-Comparison_data!O204</f>
        <v>0</v>
      </c>
      <c r="Q43" s="15">
        <f>Comparison_data!P62-Comparison_data!P204</f>
        <v>0</v>
      </c>
      <c r="R43" s="15">
        <f>Comparison_data!Q62-Comparison_data!Q204</f>
        <v>0</v>
      </c>
      <c r="S43" s="15">
        <f>Comparison_data!R62-Comparison_data!R204</f>
        <v>0</v>
      </c>
      <c r="T43" s="15">
        <f>Comparison_data!S62-Comparison_data!S204</f>
        <v>0</v>
      </c>
      <c r="U43" s="15">
        <f>Comparison_data!T62-Comparison_data!T204</f>
        <v>0</v>
      </c>
      <c r="V43" s="15">
        <f>Comparison_data!U62-Comparison_data!U204</f>
        <v>0</v>
      </c>
      <c r="W43" s="15">
        <f>Comparison_data!V62-Comparison_data!V204</f>
        <v>0</v>
      </c>
      <c r="X43" s="15">
        <f>Comparison_data!W62-Comparison_data!W204</f>
        <v>0</v>
      </c>
      <c r="Y43" s="15">
        <f>Comparison_data!X62-Comparison_data!X204</f>
        <v>0.53167296197686698</v>
      </c>
      <c r="Z43" s="15">
        <f>Comparison_data!Y62-Comparison_data!Y204</f>
        <v>0.53167296197685987</v>
      </c>
      <c r="AA43" s="15">
        <f>Comparison_data!Z62-Comparison_data!Z204</f>
        <v>0.53167296197685987</v>
      </c>
      <c r="AB43" s="15">
        <f>Comparison_data!AA62-Comparison_data!AA204</f>
        <v>0.53167296197685987</v>
      </c>
      <c r="AC43" s="15">
        <f>Comparison_data!AB62-Comparison_data!AB204</f>
        <v>0.53167296197685943</v>
      </c>
      <c r="AD43" s="15">
        <f>Comparison_data!AC62-Comparison_data!AC204</f>
        <v>0.53167296197686031</v>
      </c>
      <c r="AE43" s="15">
        <f>Comparison_data!AD62-Comparison_data!AD204</f>
        <v>0.53167296197686031</v>
      </c>
      <c r="AF43" s="15">
        <f>Comparison_data!AE62-Comparison_data!AE204</f>
        <v>0.53167296197686031</v>
      </c>
      <c r="AG43" s="15">
        <f>Comparison_data!AF62-Comparison_data!AF204</f>
        <v>0.53167296197688962</v>
      </c>
      <c r="AH43" s="15">
        <f>Comparison_data!AG62-Comparison_data!AG204</f>
        <v>0.90003506146206824</v>
      </c>
      <c r="AI43" s="15">
        <f>Comparison_data!AH62-Comparison_data!AH204</f>
        <v>1.4265995181641706</v>
      </c>
      <c r="AJ43" s="15">
        <f>Comparison_data!AI62-Comparison_data!AI204</f>
        <v>1.9439666963658695</v>
      </c>
      <c r="AK43" s="15">
        <f>Comparison_data!AJ62-Comparison_data!AJ204</f>
        <v>1.9439666963659104</v>
      </c>
      <c r="AL43" s="15">
        <f>Comparison_data!AK62-Comparison_data!AK204</f>
        <v>1.9439666963658695</v>
      </c>
      <c r="AM43" s="15">
        <f>Comparison_data!AL62-Comparison_data!AL204</f>
        <v>1.9439666963658713</v>
      </c>
      <c r="AN43" s="15">
        <f>Comparison_data!AM62-Comparison_data!AM204</f>
        <v>1.9439666963658002</v>
      </c>
      <c r="AO43" s="15">
        <f>Comparison_data!AN62-Comparison_data!AN204</f>
        <v>1.9439666963658695</v>
      </c>
      <c r="AP43" s="15">
        <f>Comparison_data!AO62-Comparison_data!AO204</f>
        <v>1.9439666963658979</v>
      </c>
      <c r="AQ43" s="15">
        <f>Comparison_data!AP62-Comparison_data!AP204</f>
        <v>1.9439666963659619</v>
      </c>
      <c r="AR43" s="15">
        <f>Comparison_data!AQ62-Comparison_data!AQ204</f>
        <v>1.9439666963658588</v>
      </c>
      <c r="AS43" s="15">
        <f>Comparison_data!AR62-Comparison_data!AR204</f>
        <v>1.9780542916911195</v>
      </c>
    </row>
    <row r="44" spans="1:45" x14ac:dyDescent="0.2">
      <c r="A44" t="s">
        <v>97</v>
      </c>
      <c r="B44" t="s">
        <v>70</v>
      </c>
      <c r="C44" t="s">
        <v>106</v>
      </c>
      <c r="D44" t="s">
        <v>3</v>
      </c>
      <c r="E44" s="15">
        <f>Comparison_data!D63-Comparison_data!D205</f>
        <v>0</v>
      </c>
      <c r="F44" s="15">
        <f>Comparison_data!E63-Comparison_data!E205</f>
        <v>0</v>
      </c>
      <c r="G44" s="15">
        <f>Comparison_data!F63-Comparison_data!F205</f>
        <v>0</v>
      </c>
      <c r="H44" s="15">
        <f>Comparison_data!G63-Comparison_data!G205</f>
        <v>0</v>
      </c>
      <c r="I44" s="15">
        <f>Comparison_data!H63-Comparison_data!H205</f>
        <v>0</v>
      </c>
      <c r="J44" s="15">
        <f>Comparison_data!I63-Comparison_data!I205</f>
        <v>0</v>
      </c>
      <c r="K44" s="15">
        <f>Comparison_data!J63-Comparison_data!J205</f>
        <v>0</v>
      </c>
      <c r="L44" s="15">
        <f>Comparison_data!K63-Comparison_data!K205</f>
        <v>0</v>
      </c>
      <c r="M44" s="15">
        <f>Comparison_data!L63-Comparison_data!L205</f>
        <v>0</v>
      </c>
      <c r="N44" s="15">
        <f>Comparison_data!M63-Comparison_data!M205</f>
        <v>0</v>
      </c>
      <c r="O44" s="15">
        <f>Comparison_data!N63-Comparison_data!N205</f>
        <v>0</v>
      </c>
      <c r="P44" s="15">
        <f>Comparison_data!O63-Comparison_data!O205</f>
        <v>0</v>
      </c>
      <c r="Q44" s="15">
        <f>Comparison_data!P63-Comparison_data!P205</f>
        <v>0</v>
      </c>
      <c r="R44" s="15">
        <f>Comparison_data!Q63-Comparison_data!Q205</f>
        <v>0</v>
      </c>
      <c r="S44" s="15">
        <f>Comparison_data!R63-Comparison_data!R205</f>
        <v>0</v>
      </c>
      <c r="T44" s="15">
        <f>Comparison_data!S63-Comparison_data!S205</f>
        <v>0.7190208000000009</v>
      </c>
      <c r="U44" s="15">
        <f>Comparison_data!T63-Comparison_data!T205</f>
        <v>0.72154367999999991</v>
      </c>
      <c r="V44" s="15">
        <f>Comparison_data!U63-Comparison_data!U205</f>
        <v>0.72406655999999958</v>
      </c>
      <c r="W44" s="15">
        <f>Comparison_data!V63-Comparison_data!V205</f>
        <v>0.72658944000000014</v>
      </c>
      <c r="X44" s="15">
        <f>Comparison_data!W63-Comparison_data!W205</f>
        <v>0.72911232000000004</v>
      </c>
      <c r="Y44" s="15">
        <f>Comparison_data!X63-Comparison_data!X205</f>
        <v>0.73163519999999993</v>
      </c>
      <c r="Z44" s="15">
        <f>Comparison_data!Y63-Comparison_data!Y205</f>
        <v>0.73415808000000027</v>
      </c>
      <c r="AA44" s="15">
        <f>Comparison_data!Z63-Comparison_data!Z205</f>
        <v>0.73668096000000016</v>
      </c>
      <c r="AB44" s="15">
        <f>Comparison_data!AA63-Comparison_data!AA205</f>
        <v>0.73920384000000983</v>
      </c>
      <c r="AC44" s="15">
        <f>Comparison_data!AB63-Comparison_data!AB205</f>
        <v>0.74172671999999995</v>
      </c>
      <c r="AD44" s="15">
        <f>Comparison_data!AC63-Comparison_data!AC205</f>
        <v>0.7442496000000105</v>
      </c>
      <c r="AE44" s="15">
        <f>Comparison_data!AD63-Comparison_data!AD205</f>
        <v>0.74677248000000063</v>
      </c>
      <c r="AF44" s="15">
        <f>Comparison_data!AE63-Comparison_data!AE205</f>
        <v>0.74929535999999963</v>
      </c>
      <c r="AG44" s="15">
        <f>Comparison_data!AF63-Comparison_data!AF205</f>
        <v>0.75181824000000042</v>
      </c>
      <c r="AH44" s="15">
        <f>Comparison_data!AG63-Comparison_data!AG205</f>
        <v>0.7543411200000012</v>
      </c>
      <c r="AI44" s="15">
        <f>Comparison_data!AH63-Comparison_data!AH205</f>
        <v>0.7568640000000002</v>
      </c>
      <c r="AJ44" s="15">
        <f>Comparison_data!AI63-Comparison_data!AI205</f>
        <v>0.75938687999999921</v>
      </c>
      <c r="AK44" s="15">
        <f>Comparison_data!AJ63-Comparison_data!AJ205</f>
        <v>0.76190975999999999</v>
      </c>
      <c r="AL44" s="15">
        <f>Comparison_data!AK63-Comparison_data!AK205</f>
        <v>0.76443264000000077</v>
      </c>
      <c r="AM44" s="15">
        <f>Comparison_data!AL63-Comparison_data!AL205</f>
        <v>0.76695551999999978</v>
      </c>
      <c r="AN44" s="15">
        <f>Comparison_data!AM63-Comparison_data!AM205</f>
        <v>0.76947840000000056</v>
      </c>
      <c r="AO44" s="15">
        <f>Comparison_data!AN63-Comparison_data!AN205</f>
        <v>0.77200128000000134</v>
      </c>
      <c r="AP44" s="15">
        <f>Comparison_data!AO63-Comparison_data!AO205</f>
        <v>0.77452415999999857</v>
      </c>
      <c r="AQ44" s="15">
        <f>Comparison_data!AP63-Comparison_data!AP205</f>
        <v>0.77704703999999936</v>
      </c>
      <c r="AR44" s="15">
        <f>Comparison_data!AQ63-Comparison_data!AQ205</f>
        <v>0.77956992000000014</v>
      </c>
      <c r="AS44" s="15">
        <f>Comparison_data!AR63-Comparison_data!AR205</f>
        <v>0</v>
      </c>
    </row>
    <row r="47" spans="1:45" s="16" customFormat="1" x14ac:dyDescent="0.2">
      <c r="A47" s="16" t="s">
        <v>90</v>
      </c>
      <c r="C47" s="16" t="s">
        <v>95</v>
      </c>
      <c r="D47" s="16" t="s">
        <v>1</v>
      </c>
      <c r="E47" s="16">
        <v>2010</v>
      </c>
      <c r="F47" s="16">
        <v>2011</v>
      </c>
      <c r="G47" s="16">
        <v>2012</v>
      </c>
      <c r="H47" s="16">
        <v>2013</v>
      </c>
      <c r="I47" s="16">
        <v>2014</v>
      </c>
      <c r="J47" s="16">
        <v>2015</v>
      </c>
      <c r="K47" s="16">
        <v>2016</v>
      </c>
      <c r="L47" s="16">
        <v>2017</v>
      </c>
      <c r="M47" s="16">
        <v>2018</v>
      </c>
      <c r="N47" s="16">
        <v>2019</v>
      </c>
      <c r="O47" s="16">
        <v>2020</v>
      </c>
      <c r="P47" s="16">
        <v>2021</v>
      </c>
      <c r="Q47" s="16">
        <v>2022</v>
      </c>
      <c r="R47" s="16">
        <v>2023</v>
      </c>
      <c r="S47" s="16">
        <v>2024</v>
      </c>
      <c r="T47" s="16">
        <v>2025</v>
      </c>
      <c r="U47" s="16">
        <v>2026</v>
      </c>
      <c r="V47" s="16">
        <v>2027</v>
      </c>
      <c r="W47" s="16">
        <v>2028</v>
      </c>
      <c r="X47" s="16">
        <v>2029</v>
      </c>
      <c r="Y47" s="16">
        <v>2030</v>
      </c>
      <c r="Z47" s="16">
        <v>2031</v>
      </c>
      <c r="AA47" s="16">
        <v>2032</v>
      </c>
      <c r="AB47" s="16">
        <v>2033</v>
      </c>
      <c r="AC47" s="16">
        <v>2034</v>
      </c>
      <c r="AD47" s="16">
        <v>2035</v>
      </c>
      <c r="AE47" s="16">
        <v>2036</v>
      </c>
      <c r="AF47" s="16">
        <v>2037</v>
      </c>
      <c r="AG47" s="16">
        <v>2038</v>
      </c>
      <c r="AH47" s="16">
        <v>2039</v>
      </c>
      <c r="AI47" s="16">
        <v>2040</v>
      </c>
      <c r="AJ47" s="16">
        <v>2041</v>
      </c>
      <c r="AK47" s="16">
        <v>2042</v>
      </c>
      <c r="AL47" s="16">
        <v>2043</v>
      </c>
      <c r="AM47" s="16">
        <v>2044</v>
      </c>
      <c r="AN47" s="16">
        <v>2045</v>
      </c>
      <c r="AO47" s="16">
        <v>2046</v>
      </c>
      <c r="AP47" s="16">
        <v>2047</v>
      </c>
      <c r="AQ47" s="16">
        <v>2048</v>
      </c>
      <c r="AR47" s="16">
        <v>2049</v>
      </c>
      <c r="AS47" s="16">
        <v>2050</v>
      </c>
    </row>
    <row r="48" spans="1:45" x14ac:dyDescent="0.2">
      <c r="A48" t="s">
        <v>96</v>
      </c>
      <c r="C48" t="s">
        <v>41</v>
      </c>
      <c r="D48" t="s">
        <v>39</v>
      </c>
      <c r="E48" s="15">
        <f>Comparison_data!D101-Comparison_data!D30</f>
        <v>0</v>
      </c>
      <c r="F48" s="15">
        <f>Comparison_data!E101-Comparison_data!E30</f>
        <v>-0.71393023651990006</v>
      </c>
      <c r="G48" s="15">
        <f>Comparison_data!F101-Comparison_data!F30</f>
        <v>-1.4278604730400275</v>
      </c>
      <c r="H48" s="15">
        <f>Comparison_data!G101-Comparison_data!G30</f>
        <v>-2.2607790823201412</v>
      </c>
      <c r="I48" s="15">
        <f>Comparison_data!H101-Comparison_data!H30</f>
        <v>-2.9747093188398139</v>
      </c>
      <c r="J48" s="15">
        <f>Comparison_data!I101-Comparison_data!I30</f>
        <v>-4.1823441504600396</v>
      </c>
      <c r="K48" s="15">
        <f>Comparison_data!J101-Comparison_data!J30</f>
        <v>-4.6924825106900698</v>
      </c>
      <c r="L48" s="15">
        <f>Comparison_data!K101-Comparison_data!K30</f>
        <v>-5.2026208709100956</v>
      </c>
      <c r="M48" s="15">
        <f>Comparison_data!L101-Comparison_data!L30</f>
        <v>-5.712759231129894</v>
      </c>
      <c r="N48" s="15">
        <f>Comparison_data!M101-Comparison_data!M30</f>
        <v>-6.1887127221400533</v>
      </c>
      <c r="O48" s="15">
        <f>Comparison_data!N101-Comparison_data!N30</f>
        <v>-6.7583452687501904</v>
      </c>
      <c r="P48" s="15">
        <f>Comparison_data!O101-Comparison_data!O30</f>
        <v>-8.7900231575999896</v>
      </c>
      <c r="Q48" s="15">
        <f>Comparison_data!P101-Comparison_data!P30</f>
        <v>-10.855885915659883</v>
      </c>
      <c r="R48" s="15">
        <f>Comparison_data!Q101-Comparison_data!Q30</f>
        <v>-13.006552177270123</v>
      </c>
      <c r="S48" s="15">
        <f>Comparison_data!R101-Comparison_data!R30</f>
        <v>-15.131909121710123</v>
      </c>
      <c r="T48" s="15">
        <f>Comparison_data!S101-Comparison_data!S30</f>
        <v>-17.435748625279984</v>
      </c>
      <c r="U48" s="15">
        <f>Comparison_data!T101-Comparison_data!T30</f>
        <v>-19.016782340290092</v>
      </c>
      <c r="V48" s="15">
        <f>Comparison_data!U101-Comparison_data!U30</f>
        <v>-20.776298614420057</v>
      </c>
      <c r="W48" s="15">
        <f>Comparison_data!V101-Comparison_data!V30</f>
        <v>-22.416826515809817</v>
      </c>
      <c r="X48" s="15">
        <f>Comparison_data!W101-Comparison_data!W30</f>
        <v>-24.176342789950013</v>
      </c>
      <c r="Y48" s="15">
        <f>Comparison_data!X101-Comparison_data!X30</f>
        <v>-25.876364877710103</v>
      </c>
      <c r="Z48" s="15">
        <f>Comparison_data!Y101-Comparison_data!Y30</f>
        <v>-28.001721822140098</v>
      </c>
      <c r="AA48" s="15">
        <f>Comparison_data!Z101-Comparison_data!Z30</f>
        <v>-30.033399710999902</v>
      </c>
      <c r="AB48" s="15">
        <f>Comparison_data!AA101-Comparison_data!AA30</f>
        <v>-32.065077599849928</v>
      </c>
      <c r="AC48" s="15">
        <f>Comparison_data!AB101-Comparison_data!AB30</f>
        <v>-34.215743861459941</v>
      </c>
      <c r="AD48" s="15">
        <f>Comparison_data!AC101-Comparison_data!AC30</f>
        <v>-36.400594992270044</v>
      </c>
      <c r="AE48" s="15">
        <f>Comparison_data!AD101-Comparison_data!AD30</f>
        <v>-38.338593825550106</v>
      </c>
      <c r="AF48" s="15">
        <f>Comparison_data!AE101-Comparison_data!AE30</f>
        <v>-40.276592658810159</v>
      </c>
      <c r="AG48" s="15">
        <f>Comparison_data!AF101-Comparison_data!AF30</f>
        <v>-42.274085678459869</v>
      </c>
      <c r="AH48" s="15">
        <f>Comparison_data!AG101-Comparison_data!AG30</f>
        <v>-44.365257753690003</v>
      </c>
      <c r="AI48" s="15">
        <f>Comparison_data!AH101-Comparison_data!AH30</f>
        <v>-46.328565904120069</v>
      </c>
      <c r="AJ48" s="15">
        <f>Comparison_data!AI101-Comparison_data!AI30</f>
        <v>-48.751393780449916</v>
      </c>
      <c r="AK48" s="15">
        <f>Comparison_data!AJ101-Comparison_data!AJ30</f>
        <v>-51.140036787559893</v>
      </c>
      <c r="AL48" s="15">
        <f>Comparison_data!AK101-Comparison_data!AK30</f>
        <v>-53.528679794679874</v>
      </c>
      <c r="AM48" s="15">
        <f>Comparison_data!AL101-Comparison_data!AL30</f>
        <v>-56.070496043750154</v>
      </c>
      <c r="AN48" s="15">
        <f>Comparison_data!AM101-Comparison_data!AM30</f>
        <v>-58.612312292831007</v>
      </c>
      <c r="AO48" s="15">
        <f>Comparison_data!AN101-Comparison_data!AN30</f>
        <v>-60.847782057983068</v>
      </c>
      <c r="AP48" s="15">
        <f>Comparison_data!AO101-Comparison_data!AO30</f>
        <v>-63.20224019588909</v>
      </c>
      <c r="AQ48" s="15">
        <f>Comparison_data!AP101-Comparison_data!AP30</f>
        <v>-65.437709961041037</v>
      </c>
      <c r="AR48" s="15">
        <f>Comparison_data!AQ101-Comparison_data!AQ30</f>
        <v>-67.792168098948082</v>
      </c>
      <c r="AS48" s="15">
        <f>Comparison_data!AR101-Comparison_data!AR30</f>
        <v>-70.240305292438052</v>
      </c>
    </row>
    <row r="49" spans="1:45" x14ac:dyDescent="0.2">
      <c r="A49" t="s">
        <v>96</v>
      </c>
      <c r="C49" t="s">
        <v>42</v>
      </c>
      <c r="D49" t="s">
        <v>39</v>
      </c>
      <c r="E49" s="15">
        <f>Comparison_data!D102-Comparison_data!D31</f>
        <v>0</v>
      </c>
      <c r="F49" s="15">
        <f>Comparison_data!E102-Comparison_data!E31</f>
        <v>0</v>
      </c>
      <c r="G49" s="15">
        <f>Comparison_data!F102-Comparison_data!F31</f>
        <v>0</v>
      </c>
      <c r="H49" s="15">
        <f>Comparison_data!G102-Comparison_data!G31</f>
        <v>-1.0231815394945443E-12</v>
      </c>
      <c r="I49" s="15">
        <f>Comparison_data!H102-Comparison_data!H31</f>
        <v>0</v>
      </c>
      <c r="J49" s="15">
        <f>Comparison_data!I102-Comparison_data!I31</f>
        <v>0</v>
      </c>
      <c r="K49" s="15">
        <f>Comparison_data!J102-Comparison_data!J31</f>
        <v>-1.0231815394945443E-12</v>
      </c>
      <c r="L49" s="15">
        <f>Comparison_data!K102-Comparison_data!K31</f>
        <v>-1.0231815394945443E-12</v>
      </c>
      <c r="M49" s="15">
        <f>Comparison_data!L102-Comparison_data!L31</f>
        <v>0</v>
      </c>
      <c r="N49" s="15">
        <f>Comparison_data!M102-Comparison_data!M31</f>
        <v>0</v>
      </c>
      <c r="O49" s="15">
        <f>Comparison_data!N102-Comparison_data!N31</f>
        <v>0</v>
      </c>
      <c r="P49" s="15">
        <f>Comparison_data!O102-Comparison_data!O31</f>
        <v>0</v>
      </c>
      <c r="Q49" s="15">
        <f>Comparison_data!P102-Comparison_data!P31</f>
        <v>1.0231815394945443E-12</v>
      </c>
      <c r="R49" s="15">
        <f>Comparison_data!Q102-Comparison_data!Q31</f>
        <v>0</v>
      </c>
      <c r="S49" s="15">
        <f>Comparison_data!R102-Comparison_data!R31</f>
        <v>0</v>
      </c>
      <c r="T49" s="15">
        <f>Comparison_data!S102-Comparison_data!S31</f>
        <v>0</v>
      </c>
      <c r="U49" s="15">
        <f>Comparison_data!T102-Comparison_data!T31</f>
        <v>0</v>
      </c>
      <c r="V49" s="15">
        <f>Comparison_data!U102-Comparison_data!U31</f>
        <v>0</v>
      </c>
      <c r="W49" s="15">
        <f>Comparison_data!V102-Comparison_data!V31</f>
        <v>1.0231815394945443E-12</v>
      </c>
      <c r="X49" s="15">
        <f>Comparison_data!W102-Comparison_data!W31</f>
        <v>1.0231815394945443E-12</v>
      </c>
      <c r="Y49" s="15">
        <f>Comparison_data!X102-Comparison_data!X31</f>
        <v>0</v>
      </c>
      <c r="Z49" s="15">
        <f>Comparison_data!Y102-Comparison_data!Y31</f>
        <v>0</v>
      </c>
      <c r="AA49" s="15">
        <f>Comparison_data!Z102-Comparison_data!Z31</f>
        <v>0</v>
      </c>
      <c r="AB49" s="15">
        <f>Comparison_data!AA102-Comparison_data!AA31</f>
        <v>-1.0231815394945443E-12</v>
      </c>
      <c r="AC49" s="15">
        <f>Comparison_data!AB102-Comparison_data!AB31</f>
        <v>0</v>
      </c>
      <c r="AD49" s="15">
        <f>Comparison_data!AC102-Comparison_data!AC31</f>
        <v>9.0949470177292824E-13</v>
      </c>
      <c r="AE49" s="15">
        <f>Comparison_data!AD102-Comparison_data!AD31</f>
        <v>1.0231815394945443E-12</v>
      </c>
      <c r="AF49" s="15">
        <f>Comparison_data!AE102-Comparison_data!AE31</f>
        <v>0</v>
      </c>
      <c r="AG49" s="15">
        <f>Comparison_data!AF102-Comparison_data!AF31</f>
        <v>0</v>
      </c>
      <c r="AH49" s="15">
        <f>Comparison_data!AG102-Comparison_data!AG31</f>
        <v>0</v>
      </c>
      <c r="AI49" s="15">
        <f>Comparison_data!AH102-Comparison_data!AH31</f>
        <v>-9.0949470177292824E-13</v>
      </c>
      <c r="AJ49" s="15">
        <f>Comparison_data!AI102-Comparison_data!AI31</f>
        <v>0</v>
      </c>
      <c r="AK49" s="15">
        <f>Comparison_data!AJ102-Comparison_data!AJ31</f>
        <v>0</v>
      </c>
      <c r="AL49" s="15">
        <f>Comparison_data!AK102-Comparison_data!AK31</f>
        <v>0</v>
      </c>
      <c r="AM49" s="15">
        <f>Comparison_data!AL102-Comparison_data!AL31</f>
        <v>-1.0004441719502211E-11</v>
      </c>
      <c r="AN49" s="15">
        <f>Comparison_data!AM102-Comparison_data!AM31</f>
        <v>0</v>
      </c>
      <c r="AO49" s="15">
        <f>Comparison_data!AN102-Comparison_data!AN31</f>
        <v>0</v>
      </c>
      <c r="AP49" s="15">
        <f>Comparison_data!AO102-Comparison_data!AO31</f>
        <v>0</v>
      </c>
      <c r="AQ49" s="15">
        <f>Comparison_data!AP102-Comparison_data!AP31</f>
        <v>0</v>
      </c>
      <c r="AR49" s="15">
        <f>Comparison_data!AQ102-Comparison_data!AQ31</f>
        <v>0</v>
      </c>
      <c r="AS49" s="15">
        <f>Comparison_data!AR102-Comparison_data!AR31</f>
        <v>-1.0004441719502211E-11</v>
      </c>
    </row>
    <row r="50" spans="1:45" x14ac:dyDescent="0.2">
      <c r="A50" t="s">
        <v>96</v>
      </c>
      <c r="C50" t="s">
        <v>43</v>
      </c>
      <c r="D50" t="s">
        <v>39</v>
      </c>
      <c r="E50" s="15">
        <f>Comparison_data!D103-Comparison_data!D32</f>
        <v>0</v>
      </c>
      <c r="F50" s="15">
        <f>Comparison_data!E103-Comparison_data!E32</f>
        <v>0</v>
      </c>
      <c r="G50" s="15">
        <f>Comparison_data!F103-Comparison_data!F32</f>
        <v>0</v>
      </c>
      <c r="H50" s="15">
        <f>Comparison_data!G103-Comparison_data!G32</f>
        <v>2.2607790823199139</v>
      </c>
      <c r="I50" s="15">
        <f>Comparison_data!H103-Comparison_data!H32</f>
        <v>2.9747093188398139</v>
      </c>
      <c r="J50" s="15">
        <f>Comparison_data!I103-Comparison_data!I32</f>
        <v>6.7600291315698087</v>
      </c>
      <c r="K50" s="15">
        <f>Comparison_data!J103-Comparison_data!J32</f>
        <v>7.9145887370796117</v>
      </c>
      <c r="L50" s="15">
        <f>Comparison_data!K103-Comparison_data!K32</f>
        <v>9.0691483425798651</v>
      </c>
      <c r="M50" s="15">
        <f>Comparison_data!L103-Comparison_data!L32</f>
        <v>10.223707948090123</v>
      </c>
      <c r="N50" s="15">
        <f>Comparison_data!M103-Comparison_data!M32</f>
        <v>10.699661439109605</v>
      </c>
      <c r="O50" s="15">
        <f>Comparison_data!N103-Comparison_data!N32</f>
        <v>11.91371523097996</v>
      </c>
      <c r="P50" s="15">
        <f>Comparison_data!O103-Comparison_data!O32</f>
        <v>15.234235610409996</v>
      </c>
      <c r="Q50" s="15">
        <f>Comparison_data!P103-Comparison_data!P32</f>
        <v>19.233362104299886</v>
      </c>
      <c r="R50" s="15">
        <f>Comparison_data!Q103-Comparison_data!Q32</f>
        <v>22.672870856469672</v>
      </c>
      <c r="S50" s="15">
        <f>Comparison_data!R103-Comparison_data!R32</f>
        <v>26.731491536739668</v>
      </c>
      <c r="T50" s="15">
        <f>Comparison_data!S103-Comparison_data!S32</f>
        <v>30.968594776149985</v>
      </c>
      <c r="U50" s="15">
        <f>Comparison_data!T103-Comparison_data!T32</f>
        <v>33.194049736439865</v>
      </c>
      <c r="V50" s="15">
        <f>Comparison_data!U103-Comparison_data!U32</f>
        <v>35.597987255859607</v>
      </c>
      <c r="W50" s="15">
        <f>Comparison_data!V103-Comparison_data!V32</f>
        <v>-71.846087148379866</v>
      </c>
      <c r="X50" s="15">
        <f>Comparison_data!W103-Comparison_data!W32</f>
        <v>-141.72664894090985</v>
      </c>
      <c r="Y50" s="15">
        <f>Comparison_data!X103-Comparison_data!X32</f>
        <v>-220.73022591406016</v>
      </c>
      <c r="Z50" s="15">
        <f>Comparison_data!Y103-Comparison_data!Y32</f>
        <v>46.689937935260332</v>
      </c>
      <c r="AA50" s="15">
        <f>Comparison_data!Z103-Comparison_data!Z32</f>
        <v>50.010458314669904</v>
      </c>
      <c r="AB50" s="15">
        <f>Comparison_data!AA103-Comparison_data!AA32</f>
        <v>53.330978694079931</v>
      </c>
      <c r="AC50" s="15">
        <f>Comparison_data!AB103-Comparison_data!AB32</f>
        <v>56.770487446250172</v>
      </c>
      <c r="AD50" s="15">
        <f>Comparison_data!AC103-Comparison_data!AC32</f>
        <v>60.88860231289982</v>
      </c>
      <c r="AE50" s="15">
        <f>Comparison_data!AD103-Comparison_data!AD32</f>
        <v>63.471022391439874</v>
      </c>
      <c r="AF50" s="15">
        <f>Comparison_data!AE103-Comparison_data!AE32</f>
        <v>66.053442469999936</v>
      </c>
      <c r="AG50" s="15">
        <f>Comparison_data!AF103-Comparison_data!AF32</f>
        <v>68.695356734919642</v>
      </c>
      <c r="AH50" s="15">
        <f>Comparison_data!AG103-Comparison_data!AG32</f>
        <v>72.075371300710231</v>
      </c>
      <c r="AI50" s="15">
        <f>Comparison_data!AH103-Comparison_data!AH32</f>
        <v>74.038679451140069</v>
      </c>
      <c r="AJ50" s="15">
        <f>Comparison_data!AI103-Comparison_data!AI32</f>
        <v>78.394771063310145</v>
      </c>
      <c r="AK50" s="15">
        <f>Comparison_data!AJ103-Comparison_data!AJ32</f>
        <v>82.072256560989899</v>
      </c>
      <c r="AL50" s="15">
        <f>Comparison_data!AK103-Comparison_data!AK32</f>
        <v>85.749742058649645</v>
      </c>
      <c r="AM50" s="15">
        <f>Comparison_data!AL103-Comparison_data!AL32</f>
        <v>90.224822043580389</v>
      </c>
      <c r="AN50" s="15">
        <f>Comparison_data!AM103-Comparison_data!AM32</f>
        <v>94.699902028490214</v>
      </c>
      <c r="AO50" s="15">
        <f>Comparison_data!AN103-Comparison_data!AN32</f>
        <v>97.579793038919888</v>
      </c>
      <c r="AP50" s="15">
        <f>Comparison_data!AO103-Comparison_data!AO32</f>
        <v>100.57867242209977</v>
      </c>
      <c r="AQ50" s="15">
        <f>Comparison_data!AP103-Comparison_data!AP32</f>
        <v>103.45856343254036</v>
      </c>
      <c r="AR50" s="15">
        <f>Comparison_data!AQ103-Comparison_data!AQ32</f>
        <v>106.45744281572024</v>
      </c>
      <c r="AS50" s="15">
        <f>Comparison_data!AR103-Comparison_data!AR32</f>
        <v>110.19442249976964</v>
      </c>
    </row>
    <row r="51" spans="1:45" x14ac:dyDescent="0.2">
      <c r="A51" t="s">
        <v>96</v>
      </c>
      <c r="C51" t="s">
        <v>45</v>
      </c>
      <c r="D51" t="s">
        <v>39</v>
      </c>
      <c r="E51" s="15">
        <f>Comparison_data!D105-Comparison_data!D34</f>
        <v>0</v>
      </c>
      <c r="F51" s="15">
        <f>Comparison_data!E105-Comparison_data!E34</f>
        <v>0</v>
      </c>
      <c r="G51" s="15">
        <f>Comparison_data!F105-Comparison_data!F34</f>
        <v>0</v>
      </c>
      <c r="H51" s="15">
        <f>Comparison_data!G105-Comparison_data!G34</f>
        <v>0</v>
      </c>
      <c r="I51" s="15">
        <f>Comparison_data!H105-Comparison_data!H34</f>
        <v>0</v>
      </c>
      <c r="J51" s="15">
        <f>Comparison_data!I105-Comparison_data!I34</f>
        <v>0</v>
      </c>
      <c r="K51" s="15">
        <f>Comparison_data!J105-Comparison_data!J34</f>
        <v>-1.0004441719502211E-11</v>
      </c>
      <c r="L51" s="15">
        <f>Comparison_data!K105-Comparison_data!K34</f>
        <v>-1.0004441719502211E-11</v>
      </c>
      <c r="M51" s="15">
        <f>Comparison_data!L105-Comparison_data!L34</f>
        <v>0</v>
      </c>
      <c r="N51" s="15">
        <f>Comparison_data!M105-Comparison_data!M34</f>
        <v>-1.0004441719502211E-11</v>
      </c>
      <c r="O51" s="15">
        <f>Comparison_data!N105-Comparison_data!N34</f>
        <v>-1.0004441719502211E-11</v>
      </c>
      <c r="P51" s="15">
        <f>Comparison_data!O105-Comparison_data!O34</f>
        <v>0</v>
      </c>
      <c r="Q51" s="15">
        <f>Comparison_data!P105-Comparison_data!P34</f>
        <v>0</v>
      </c>
      <c r="R51" s="15">
        <f>Comparison_data!Q105-Comparison_data!Q34</f>
        <v>0</v>
      </c>
      <c r="S51" s="15">
        <f>Comparison_data!R105-Comparison_data!R34</f>
        <v>0</v>
      </c>
      <c r="T51" s="15">
        <f>Comparison_data!S105-Comparison_data!S34</f>
        <v>0</v>
      </c>
      <c r="U51" s="15">
        <f>Comparison_data!T105-Comparison_data!T34</f>
        <v>0</v>
      </c>
      <c r="V51" s="15">
        <f>Comparison_data!U105-Comparison_data!U34</f>
        <v>0</v>
      </c>
      <c r="W51" s="15">
        <f>Comparison_data!V105-Comparison_data!V34</f>
        <v>0</v>
      </c>
      <c r="X51" s="15">
        <f>Comparison_data!W105-Comparison_data!W34</f>
        <v>0</v>
      </c>
      <c r="Y51" s="15">
        <f>Comparison_data!X105-Comparison_data!X34</f>
        <v>0</v>
      </c>
      <c r="Z51" s="15">
        <f>Comparison_data!Y105-Comparison_data!Y34</f>
        <v>0</v>
      </c>
      <c r="AA51" s="15">
        <f>Comparison_data!Z105-Comparison_data!Z34</f>
        <v>0</v>
      </c>
      <c r="AB51" s="15">
        <f>Comparison_data!AA105-Comparison_data!AA34</f>
        <v>0</v>
      </c>
      <c r="AC51" s="15">
        <f>Comparison_data!AB105-Comparison_data!AB34</f>
        <v>0</v>
      </c>
      <c r="AD51" s="15">
        <f>Comparison_data!AC105-Comparison_data!AC34</f>
        <v>0</v>
      </c>
      <c r="AE51" s="15">
        <f>Comparison_data!AD105-Comparison_data!AD34</f>
        <v>0</v>
      </c>
      <c r="AF51" s="15">
        <f>Comparison_data!AE105-Comparison_data!AE34</f>
        <v>0</v>
      </c>
      <c r="AG51" s="15">
        <f>Comparison_data!AF105-Comparison_data!AF34</f>
        <v>0</v>
      </c>
      <c r="AH51" s="15">
        <f>Comparison_data!AG105-Comparison_data!AG34</f>
        <v>0</v>
      </c>
      <c r="AI51" s="15">
        <f>Comparison_data!AH105-Comparison_data!AH34</f>
        <v>0</v>
      </c>
      <c r="AJ51" s="15">
        <f>Comparison_data!AI105-Comparison_data!AI34</f>
        <v>0</v>
      </c>
      <c r="AK51" s="15">
        <f>Comparison_data!AJ105-Comparison_data!AJ34</f>
        <v>0</v>
      </c>
      <c r="AL51" s="15">
        <f>Comparison_data!AK105-Comparison_data!AK34</f>
        <v>0</v>
      </c>
      <c r="AM51" s="15">
        <f>Comparison_data!AL105-Comparison_data!AL34</f>
        <v>0</v>
      </c>
      <c r="AN51" s="15">
        <f>Comparison_data!AM105-Comparison_data!AM34</f>
        <v>0</v>
      </c>
      <c r="AO51" s="15">
        <f>Comparison_data!AN105-Comparison_data!AN34</f>
        <v>0</v>
      </c>
      <c r="AP51" s="15">
        <f>Comparison_data!AO105-Comparison_data!AO34</f>
        <v>0</v>
      </c>
      <c r="AQ51" s="15">
        <f>Comparison_data!AP105-Comparison_data!AP34</f>
        <v>0</v>
      </c>
      <c r="AR51" s="15">
        <f>Comparison_data!AQ105-Comparison_data!AQ34</f>
        <v>0</v>
      </c>
      <c r="AS51" s="15">
        <f>Comparison_data!AR105-Comparison_data!AR34</f>
        <v>0</v>
      </c>
    </row>
    <row r="52" spans="1:45" x14ac:dyDescent="0.2">
      <c r="A52" t="s">
        <v>96</v>
      </c>
      <c r="C52" t="s">
        <v>46</v>
      </c>
      <c r="D52" t="s">
        <v>39</v>
      </c>
      <c r="E52" s="15">
        <f>Comparison_data!D106-Comparison_data!D35</f>
        <v>0</v>
      </c>
      <c r="F52" s="15">
        <f>Comparison_data!E106-Comparison_data!E35</f>
        <v>0</v>
      </c>
      <c r="G52" s="15">
        <f>Comparison_data!F106-Comparison_data!F35</f>
        <v>0</v>
      </c>
      <c r="H52" s="15">
        <f>Comparison_data!G106-Comparison_data!G35</f>
        <v>0</v>
      </c>
      <c r="I52" s="15">
        <f>Comparison_data!H106-Comparison_data!H35</f>
        <v>0</v>
      </c>
      <c r="J52" s="15">
        <f>Comparison_data!I106-Comparison_data!I35</f>
        <v>-2.5776849811099964</v>
      </c>
      <c r="K52" s="15">
        <f>Comparison_data!J106-Comparison_data!J35</f>
        <v>-3.222106226390224</v>
      </c>
      <c r="L52" s="15">
        <f>Comparison_data!K106-Comparison_data!K35</f>
        <v>-3.8665274716699969</v>
      </c>
      <c r="M52" s="15">
        <f>Comparison_data!L106-Comparison_data!L35</f>
        <v>-4.5109487169502245</v>
      </c>
      <c r="N52" s="15">
        <f>Comparison_data!M106-Comparison_data!M35</f>
        <v>-4.5109487169597742</v>
      </c>
      <c r="O52" s="15">
        <f>Comparison_data!N106-Comparison_data!N35</f>
        <v>-5.1553699622400018</v>
      </c>
      <c r="P52" s="15">
        <f>Comparison_data!O106-Comparison_data!O35</f>
        <v>-6.4442124528000022</v>
      </c>
      <c r="Q52" s="15">
        <f>Comparison_data!P106-Comparison_data!P35</f>
        <v>-8.3774761886302258</v>
      </c>
      <c r="R52" s="15">
        <f>Comparison_data!Q106-Comparison_data!Q35</f>
        <v>-9.6663186792002307</v>
      </c>
      <c r="S52" s="15">
        <f>Comparison_data!R106-Comparison_data!R35</f>
        <v>-11.59958241503</v>
      </c>
      <c r="T52" s="15">
        <f>Comparison_data!S106-Comparison_data!S35</f>
        <v>-13.532846150870228</v>
      </c>
      <c r="U52" s="15">
        <f>Comparison_data!T106-Comparison_data!T35</f>
        <v>-14.177267396160005</v>
      </c>
      <c r="V52" s="15">
        <f>Comparison_data!U106-Comparison_data!U35</f>
        <v>-14.821688641430228</v>
      </c>
      <c r="W52" s="15">
        <f>Comparison_data!V106-Comparison_data!V35</f>
        <v>-15.466109886710001</v>
      </c>
      <c r="X52" s="15">
        <f>Comparison_data!W106-Comparison_data!W35</f>
        <v>-16.110531131990228</v>
      </c>
      <c r="Y52" s="15">
        <f>Comparison_data!X106-Comparison_data!X35</f>
        <v>-16.754952377270001</v>
      </c>
      <c r="Z52" s="15">
        <f>Comparison_data!Y106-Comparison_data!Y35</f>
        <v>-18.688216113109775</v>
      </c>
      <c r="AA52" s="15">
        <f>Comparison_data!Z106-Comparison_data!Z35</f>
        <v>-19.97705860367023</v>
      </c>
      <c r="AB52" s="15">
        <f>Comparison_data!AA106-Comparison_data!AA35</f>
        <v>-21.265901094220226</v>
      </c>
      <c r="AC52" s="15">
        <f>Comparison_data!AB106-Comparison_data!AB35</f>
        <v>-22.554743584779771</v>
      </c>
      <c r="AD52" s="15">
        <f>Comparison_data!AC106-Comparison_data!AC35</f>
        <v>-24.48800732062</v>
      </c>
      <c r="AE52" s="15">
        <f>Comparison_data!AD106-Comparison_data!AD35</f>
        <v>-25.132428565899772</v>
      </c>
      <c r="AF52" s="15">
        <f>Comparison_data!AE106-Comparison_data!AE35</f>
        <v>-25.77684981118</v>
      </c>
      <c r="AG52" s="15">
        <f>Comparison_data!AF106-Comparison_data!AF35</f>
        <v>-26.421271056460228</v>
      </c>
      <c r="AH52" s="15">
        <f>Comparison_data!AG106-Comparison_data!AG35</f>
        <v>-27.710113547029778</v>
      </c>
      <c r="AI52" s="15">
        <f>Comparison_data!AH106-Comparison_data!AH35</f>
        <v>-27.710113547029778</v>
      </c>
      <c r="AJ52" s="15">
        <f>Comparison_data!AI106-Comparison_data!AI35</f>
        <v>-29.643377282860001</v>
      </c>
      <c r="AK52" s="15">
        <f>Comparison_data!AJ106-Comparison_data!AJ35</f>
        <v>-30.932219773420002</v>
      </c>
      <c r="AL52" s="15">
        <f>Comparison_data!AK106-Comparison_data!AK35</f>
        <v>-32.221062263980002</v>
      </c>
      <c r="AM52" s="15">
        <f>Comparison_data!AL106-Comparison_data!AL35</f>
        <v>-34.154325999819775</v>
      </c>
      <c r="AN52" s="15">
        <f>Comparison_data!AM106-Comparison_data!AM35</f>
        <v>-36.087589735649999</v>
      </c>
      <c r="AO52" s="15">
        <f>Comparison_data!AN106-Comparison_data!AN35</f>
        <v>-36.732010980939776</v>
      </c>
      <c r="AP52" s="15">
        <f>Comparison_data!AO106-Comparison_data!AO35</f>
        <v>-37.376432226220004</v>
      </c>
      <c r="AQ52" s="15">
        <f>Comparison_data!AP106-Comparison_data!AP35</f>
        <v>-38.020853471490227</v>
      </c>
      <c r="AR52" s="15">
        <f>Comparison_data!AQ106-Comparison_data!AQ35</f>
        <v>-38.665274716780004</v>
      </c>
      <c r="AS52" s="15">
        <f>Comparison_data!AR106-Comparison_data!AR35</f>
        <v>-39.954117207340005</v>
      </c>
    </row>
    <row r="54" spans="1:45" s="14" customFormat="1" x14ac:dyDescent="0.2">
      <c r="A54" s="14" t="s">
        <v>90</v>
      </c>
      <c r="C54" s="14" t="s">
        <v>95</v>
      </c>
      <c r="D54" s="14" t="s">
        <v>1</v>
      </c>
      <c r="E54" s="14">
        <v>2010</v>
      </c>
      <c r="F54" s="14">
        <v>2011</v>
      </c>
      <c r="G54" s="14">
        <v>2012</v>
      </c>
      <c r="H54" s="14">
        <v>2013</v>
      </c>
      <c r="I54" s="14">
        <v>2014</v>
      </c>
      <c r="J54" s="14">
        <v>2015</v>
      </c>
      <c r="K54" s="14">
        <v>2016</v>
      </c>
      <c r="L54" s="14">
        <v>2017</v>
      </c>
      <c r="M54" s="14">
        <v>2018</v>
      </c>
      <c r="N54" s="14">
        <v>2019</v>
      </c>
      <c r="O54" s="14">
        <v>2020</v>
      </c>
      <c r="P54" s="14">
        <v>2021</v>
      </c>
      <c r="Q54" s="14">
        <v>2022</v>
      </c>
      <c r="R54" s="14">
        <v>2023</v>
      </c>
      <c r="S54" s="14">
        <v>2024</v>
      </c>
      <c r="T54" s="14">
        <v>2025</v>
      </c>
      <c r="U54" s="14">
        <v>2026</v>
      </c>
      <c r="V54" s="14">
        <v>2027</v>
      </c>
      <c r="W54" s="14">
        <v>2028</v>
      </c>
      <c r="X54" s="14">
        <v>2029</v>
      </c>
      <c r="Y54" s="14">
        <v>2030</v>
      </c>
      <c r="Z54" s="14">
        <v>2031</v>
      </c>
      <c r="AA54" s="14">
        <v>2032</v>
      </c>
      <c r="AB54" s="14">
        <v>2033</v>
      </c>
      <c r="AC54" s="14">
        <v>2034</v>
      </c>
      <c r="AD54" s="14">
        <v>2035</v>
      </c>
      <c r="AE54" s="14">
        <v>2036</v>
      </c>
      <c r="AF54" s="14">
        <v>2037</v>
      </c>
      <c r="AG54" s="14">
        <v>2038</v>
      </c>
      <c r="AH54" s="14">
        <v>2039</v>
      </c>
      <c r="AI54" s="14">
        <v>2040</v>
      </c>
      <c r="AJ54" s="14">
        <v>2041</v>
      </c>
      <c r="AK54" s="14">
        <v>2042</v>
      </c>
      <c r="AL54" s="14">
        <v>2043</v>
      </c>
      <c r="AM54" s="14">
        <v>2044</v>
      </c>
      <c r="AN54" s="14">
        <v>2045</v>
      </c>
      <c r="AO54" s="14">
        <v>2046</v>
      </c>
      <c r="AP54" s="14">
        <v>2047</v>
      </c>
      <c r="AQ54" s="14">
        <v>2048</v>
      </c>
      <c r="AR54" s="14">
        <v>2049</v>
      </c>
      <c r="AS54" s="14">
        <v>2050</v>
      </c>
    </row>
    <row r="55" spans="1:45" x14ac:dyDescent="0.2">
      <c r="A55" t="s">
        <v>97</v>
      </c>
      <c r="C55" t="s">
        <v>41</v>
      </c>
      <c r="D55" t="s">
        <v>39</v>
      </c>
      <c r="E55" s="15">
        <f>Comparison_data!D172-Comparison_data!D30</f>
        <v>-1.6255552524398809</v>
      </c>
      <c r="F55" s="15">
        <f>Comparison_data!E172-Comparison_data!E30</f>
        <v>-1.6527247286599049</v>
      </c>
      <c r="G55" s="15">
        <f>Comparison_data!F172-Comparison_data!F30</f>
        <v>-1.2046373670900721</v>
      </c>
      <c r="H55" s="15">
        <f>Comparison_data!G172-Comparison_data!G30</f>
        <v>-1.5292777752001712</v>
      </c>
      <c r="I55" s="15">
        <f>Comparison_data!H172-Comparison_data!H30</f>
        <v>-1.3786613455099541</v>
      </c>
      <c r="J55" s="15">
        <f>Comparison_data!I172-Comparison_data!I30</f>
        <v>-1.7850066555299691</v>
      </c>
      <c r="K55" s="15">
        <f>Comparison_data!J172-Comparison_data!J30</f>
        <v>-1.4700475464801457</v>
      </c>
      <c r="L55" s="15">
        <f>Comparison_data!K172-Comparison_data!K30</f>
        <v>-1.6750193974301055</v>
      </c>
      <c r="M55" s="15">
        <f>Comparison_data!L172-Comparison_data!L30</f>
        <v>-1.657531220259898</v>
      </c>
      <c r="N55" s="15">
        <f>Comparison_data!M172-Comparison_data!M30</f>
        <v>-2.1599740031001602</v>
      </c>
      <c r="O55" s="15">
        <f>Comparison_data!N172-Comparison_data!N30</f>
        <v>-1.8457115472801888</v>
      </c>
      <c r="P55" s="15">
        <f>Comparison_data!O172-Comparison_data!O30</f>
        <v>-58.88818497443981</v>
      </c>
      <c r="Q55" s="15">
        <f>Comparison_data!P172-Comparison_data!P30</f>
        <v>-141.26673961047004</v>
      </c>
      <c r="R55" s="15">
        <f>Comparison_data!Q172-Comparison_data!Q30</f>
        <v>-194.88262776731017</v>
      </c>
      <c r="S55" s="15">
        <f>Comparison_data!R172-Comparison_data!R30</f>
        <v>-249.86827520624001</v>
      </c>
      <c r="T55" s="15">
        <f>Comparison_data!S172-Comparison_data!S30</f>
        <v>-326.75484372793017</v>
      </c>
      <c r="U55" s="15">
        <f>Comparison_data!T172-Comparison_data!T30</f>
        <v>-378.57829482352008</v>
      </c>
      <c r="V55" s="15">
        <f>Comparison_data!U172-Comparison_data!U30</f>
        <v>-428.85119170099006</v>
      </c>
      <c r="W55" s="15">
        <f>Comparison_data!V172-Comparison_data!V30</f>
        <v>-478.27593482129987</v>
      </c>
      <c r="X55" s="15">
        <f>Comparison_data!W172-Comparison_data!W30</f>
        <v>-546.53985443249007</v>
      </c>
      <c r="Y55" s="15">
        <f>Comparison_data!X172-Comparison_data!X30</f>
        <v>-593.51327027239995</v>
      </c>
      <c r="Z55" s="15">
        <f>Comparison_data!Y172-Comparison_data!Y30</f>
        <v>-635.69531390346003</v>
      </c>
      <c r="AA55" s="15">
        <f>Comparison_data!Z172-Comparison_data!Z30</f>
        <v>-690.7735269852559</v>
      </c>
      <c r="AB55" s="15">
        <f>Comparison_data!AA172-Comparison_data!AA30</f>
        <v>-731.07696584148687</v>
      </c>
      <c r="AC55" s="15">
        <f>Comparison_data!AB172-Comparison_data!AB30</f>
        <v>-770.42438697564899</v>
      </c>
      <c r="AD55" s="15">
        <f>Comparison_data!AC172-Comparison_data!AC30</f>
        <v>-821.64610890582912</v>
      </c>
      <c r="AE55" s="15">
        <f>Comparison_data!AD172-Comparison_data!AD30</f>
        <v>-859.67689663292003</v>
      </c>
      <c r="AF55" s="15">
        <f>Comparison_data!AE172-Comparison_data!AE30</f>
        <v>-895.5893667373291</v>
      </c>
      <c r="AG55" s="15">
        <f>Comparison_data!AF172-Comparison_data!AF30</f>
        <v>-930.95691502475393</v>
      </c>
      <c r="AH55" s="15">
        <f>Comparison_data!AG172-Comparison_data!AG30</f>
        <v>-979.51557017731488</v>
      </c>
      <c r="AI55" s="15">
        <f>Comparison_data!AH172-Comparison_data!AH30</f>
        <v>-1013.2160335190861</v>
      </c>
      <c r="AJ55" s="15">
        <f>Comparison_data!AI172-Comparison_data!AI30</f>
        <v>-1045.535103916895</v>
      </c>
      <c r="AK55" s="15">
        <f>Comparison_data!AJ172-Comparison_data!AJ30</f>
        <v>-1085.4934217461559</v>
      </c>
      <c r="AL55" s="15">
        <f>Comparison_data!AK172-Comparison_data!AK30</f>
        <v>-1116.7804593827982</v>
      </c>
      <c r="AM55" s="15">
        <f>Comparison_data!AL172-Comparison_data!AL30</f>
        <v>-1087.3011320840301</v>
      </c>
      <c r="AN55" s="15">
        <f>Comparison_data!AM172-Comparison_data!AM30</f>
        <v>-1020.73946864562</v>
      </c>
      <c r="AO55" s="15">
        <f>Comparison_data!AN172-Comparison_data!AN30</f>
        <v>-950.24654520251602</v>
      </c>
      <c r="AP55" s="15">
        <f>Comparison_data!AO172-Comparison_data!AO30</f>
        <v>-875.68529559221304</v>
      </c>
      <c r="AQ55" s="15">
        <f>Comparison_data!AP172-Comparison_data!AP30</f>
        <v>-796.636658187075</v>
      </c>
      <c r="AR55" s="15">
        <f>Comparison_data!AQ172-Comparison_data!AQ30</f>
        <v>-713.19027020162605</v>
      </c>
      <c r="AS55" s="15">
        <f>Comparison_data!AR172-Comparison_data!AR30</f>
        <v>-624.965411738802</v>
      </c>
    </row>
    <row r="56" spans="1:45" x14ac:dyDescent="0.2">
      <c r="A56" t="s">
        <v>97</v>
      </c>
      <c r="C56" t="s">
        <v>42</v>
      </c>
      <c r="D56" t="s">
        <v>39</v>
      </c>
      <c r="E56" s="15">
        <f>Comparison_data!D173-Comparison_data!D31</f>
        <v>0</v>
      </c>
      <c r="F56" s="15">
        <f>Comparison_data!E173-Comparison_data!E31</f>
        <v>0</v>
      </c>
      <c r="G56" s="15">
        <f>Comparison_data!F173-Comparison_data!F31</f>
        <v>0</v>
      </c>
      <c r="H56" s="15">
        <f>Comparison_data!G173-Comparison_data!G31</f>
        <v>0</v>
      </c>
      <c r="I56" s="15">
        <f>Comparison_data!H173-Comparison_data!H31</f>
        <v>-1.0231815394945443E-12</v>
      </c>
      <c r="J56" s="15">
        <f>Comparison_data!I173-Comparison_data!I31</f>
        <v>0</v>
      </c>
      <c r="K56" s="15">
        <f>Comparison_data!J173-Comparison_data!J31</f>
        <v>-1.0231815394945443E-12</v>
      </c>
      <c r="L56" s="15">
        <f>Comparison_data!K173-Comparison_data!K31</f>
        <v>0</v>
      </c>
      <c r="M56" s="15">
        <f>Comparison_data!L173-Comparison_data!L31</f>
        <v>0</v>
      </c>
      <c r="N56" s="15">
        <f>Comparison_data!M173-Comparison_data!M31</f>
        <v>0</v>
      </c>
      <c r="O56" s="15">
        <f>Comparison_data!N173-Comparison_data!N31</f>
        <v>0</v>
      </c>
      <c r="P56" s="15">
        <f>Comparison_data!O173-Comparison_data!O31</f>
        <v>0</v>
      </c>
      <c r="Q56" s="15">
        <f>Comparison_data!P173-Comparison_data!P31</f>
        <v>1.0231815394945443E-12</v>
      </c>
      <c r="R56" s="15">
        <f>Comparison_data!Q173-Comparison_data!Q31</f>
        <v>0</v>
      </c>
      <c r="S56" s="15">
        <f>Comparison_data!R173-Comparison_data!R31</f>
        <v>1.0231815394945443E-12</v>
      </c>
      <c r="T56" s="15">
        <f>Comparison_data!S173-Comparison_data!S31</f>
        <v>0</v>
      </c>
      <c r="U56" s="15">
        <f>Comparison_data!T173-Comparison_data!T31</f>
        <v>9.6633812063373625E-13</v>
      </c>
      <c r="V56" s="15">
        <f>Comparison_data!U173-Comparison_data!U31</f>
        <v>0</v>
      </c>
      <c r="W56" s="15">
        <f>Comparison_data!V173-Comparison_data!V31</f>
        <v>0</v>
      </c>
      <c r="X56" s="15">
        <f>Comparison_data!W173-Comparison_data!W31</f>
        <v>0</v>
      </c>
      <c r="Y56" s="15">
        <f>Comparison_data!X173-Comparison_data!X31</f>
        <v>0</v>
      </c>
      <c r="Z56" s="15">
        <f>Comparison_data!Y173-Comparison_data!Y31</f>
        <v>-1.0231815394945443E-12</v>
      </c>
      <c r="AA56" s="15">
        <f>Comparison_data!Z173-Comparison_data!Z31</f>
        <v>0</v>
      </c>
      <c r="AB56" s="15">
        <f>Comparison_data!AA173-Comparison_data!AA31</f>
        <v>0</v>
      </c>
      <c r="AC56" s="15">
        <f>Comparison_data!AB173-Comparison_data!AB31</f>
        <v>0</v>
      </c>
      <c r="AD56" s="15">
        <f>Comparison_data!AC173-Comparison_data!AC31</f>
        <v>0</v>
      </c>
      <c r="AE56" s="15">
        <f>Comparison_data!AD173-Comparison_data!AD31</f>
        <v>1.0231815394945443E-12</v>
      </c>
      <c r="AF56" s="15">
        <f>Comparison_data!AE173-Comparison_data!AE31</f>
        <v>0</v>
      </c>
      <c r="AG56" s="15">
        <f>Comparison_data!AF173-Comparison_data!AF31</f>
        <v>-1.0231815394945443E-12</v>
      </c>
      <c r="AH56" s="15">
        <f>Comparison_data!AG173-Comparison_data!AG31</f>
        <v>0</v>
      </c>
      <c r="AI56" s="15">
        <f>Comparison_data!AH173-Comparison_data!AH31</f>
        <v>0</v>
      </c>
      <c r="AJ56" s="15">
        <f>Comparison_data!AI173-Comparison_data!AI31</f>
        <v>0</v>
      </c>
      <c r="AK56" s="15">
        <f>Comparison_data!AJ173-Comparison_data!AJ31</f>
        <v>0</v>
      </c>
      <c r="AL56" s="15">
        <f>Comparison_data!AK173-Comparison_data!AK31</f>
        <v>0</v>
      </c>
      <c r="AM56" s="15">
        <f>Comparison_data!AL173-Comparison_data!AL31</f>
        <v>-43.510775034799963</v>
      </c>
      <c r="AN56" s="15">
        <f>Comparison_data!AM173-Comparison_data!AM31</f>
        <v>-122.1508446711598</v>
      </c>
      <c r="AO56" s="15">
        <f>Comparison_data!AN173-Comparison_data!AN31</f>
        <v>-197.72436335922998</v>
      </c>
      <c r="AP56" s="15">
        <f>Comparison_data!AO173-Comparison_data!AO31</f>
        <v>-274.71983265946983</v>
      </c>
      <c r="AQ56" s="15">
        <f>Comparison_data!AP173-Comparison_data!AP31</f>
        <v>-356.07133236448999</v>
      </c>
      <c r="AR56" s="15">
        <f>Comparison_data!AQ173-Comparison_data!AQ31</f>
        <v>-445.41870395151</v>
      </c>
      <c r="AS56" s="15">
        <f>Comparison_data!AR173-Comparison_data!AR31</f>
        <v>-533.1459360926201</v>
      </c>
    </row>
    <row r="57" spans="1:45" x14ac:dyDescent="0.2">
      <c r="A57" t="s">
        <v>97</v>
      </c>
      <c r="C57" t="s">
        <v>43</v>
      </c>
      <c r="D57" t="s">
        <v>39</v>
      </c>
      <c r="E57" s="15">
        <f>Comparison_data!D174-Comparison_data!D32</f>
        <v>-1.0004441719502211E-11</v>
      </c>
      <c r="F57" s="15">
        <f>Comparison_data!E174-Comparison_data!E32</f>
        <v>0</v>
      </c>
      <c r="G57" s="15">
        <f>Comparison_data!F174-Comparison_data!F32</f>
        <v>0</v>
      </c>
      <c r="H57" s="15">
        <f>Comparison_data!G174-Comparison_data!G32</f>
        <v>1.5292777751997164</v>
      </c>
      <c r="I57" s="15">
        <f>Comparison_data!H174-Comparison_data!H32</f>
        <v>1.3786613455099541</v>
      </c>
      <c r="J57" s="15">
        <f>Comparison_data!I174-Comparison_data!I32</f>
        <v>4.3626916366397381</v>
      </c>
      <c r="K57" s="15">
        <f>Comparison_data!J174-Comparison_data!J32</f>
        <v>0.82562630118991365</v>
      </c>
      <c r="L57" s="15">
        <f>Comparison_data!K174-Comparison_data!K32</f>
        <v>4.2527043785398746</v>
      </c>
      <c r="M57" s="15">
        <f>Comparison_data!L174-Comparison_data!L32</f>
        <v>1.0131099749701207</v>
      </c>
      <c r="N57" s="15">
        <f>Comparison_data!M174-Comparison_data!M32</f>
        <v>4.7376589842197063</v>
      </c>
      <c r="O57" s="15">
        <f>Comparison_data!N174-Comparison_data!N32</f>
        <v>1.2012903019999612</v>
      </c>
      <c r="P57" s="15">
        <f>Comparison_data!O174-Comparison_data!O32</f>
        <v>94.33135346482959</v>
      </c>
      <c r="Q57" s="15">
        <f>Comparison_data!P174-Comparison_data!P32</f>
        <v>390.52209390310009</v>
      </c>
      <c r="R57" s="15">
        <f>Comparison_data!Q174-Comparison_data!Q32</f>
        <v>473.44219026633982</v>
      </c>
      <c r="S57" s="15">
        <f>Comparison_data!R174-Comparison_data!R32</f>
        <v>563.83708928799979</v>
      </c>
      <c r="T57" s="15">
        <f>Comparison_data!S174-Comparison_data!S32</f>
        <v>794.97621518430014</v>
      </c>
      <c r="U57" s="15">
        <f>Comparison_data!T174-Comparison_data!T32</f>
        <v>914.73677089615967</v>
      </c>
      <c r="V57" s="15">
        <f>Comparison_data!U174-Comparison_data!U32</f>
        <v>999.16399377344942</v>
      </c>
      <c r="W57" s="15">
        <f>Comparison_data!V174-Comparison_data!V32</f>
        <v>1082.7430628935704</v>
      </c>
      <c r="X57" s="15">
        <f>Comparison_data!W174-Comparison_data!W32</f>
        <v>1326.5657417545203</v>
      </c>
      <c r="Y57" s="15">
        <f>Comparison_data!X174-Comparison_data!X32</f>
        <v>1401.6175118530205</v>
      </c>
      <c r="Z57" s="15">
        <f>Comparison_data!Y174-Comparison_data!Y32</f>
        <v>1471.60172920902</v>
      </c>
      <c r="AA57" s="15">
        <f>Comparison_data!Z174-Comparison_data!Z32</f>
        <v>1681.1318134808794</v>
      </c>
      <c r="AB57" s="15">
        <f>Comparison_data!AA174-Comparison_data!AA32</f>
        <v>1743.46274217577</v>
      </c>
      <c r="AC57" s="15">
        <f>Comparison_data!AB174-Comparison_data!AB32</f>
        <v>1809.4657693646805</v>
      </c>
      <c r="AD57" s="15">
        <f>Comparison_data!AC174-Comparison_data!AC32</f>
        <v>2002.4219584631796</v>
      </c>
      <c r="AE57" s="15">
        <f>Comparison_data!AD174-Comparison_data!AD32</f>
        <v>2066.6498707266196</v>
      </c>
      <c r="AF57" s="15">
        <f>Comparison_data!AE174-Comparison_data!AE32</f>
        <v>2123.7161686652203</v>
      </c>
      <c r="AG57" s="15">
        <f>Comparison_data!AF174-Comparison_data!AF32</f>
        <v>2184.6364202437303</v>
      </c>
      <c r="AH57" s="15">
        <f>Comparison_data!AG174-Comparison_data!AG32</f>
        <v>2363.4101944152999</v>
      </c>
      <c r="AI57" s="15">
        <f>Comparison_data!AH174-Comparison_data!AH32</f>
        <v>2417.40992698337</v>
      </c>
      <c r="AJ57" s="15">
        <f>Comparison_data!AI174-Comparison_data!AI32</f>
        <v>2470.3504772301303</v>
      </c>
      <c r="AK57" s="15">
        <f>Comparison_data!AJ174-Comparison_data!AJ32</f>
        <v>2625.6601979644397</v>
      </c>
      <c r="AL57" s="15">
        <f>Comparison_data!AK174-Comparison_data!AK32</f>
        <v>2677.1820627028496</v>
      </c>
      <c r="AM57" s="15">
        <f>Comparison_data!AL174-Comparison_data!AL32</f>
        <v>2706.8085045746602</v>
      </c>
      <c r="AN57" s="15">
        <f>Comparison_data!AM174-Comparison_data!AM32</f>
        <v>2825.6724682019299</v>
      </c>
      <c r="AO57" s="15">
        <f>Comparison_data!AN174-Comparison_data!AN32</f>
        <v>2850.6309803205304</v>
      </c>
      <c r="AP57" s="15">
        <f>Comparison_data!AO174-Comparison_data!AO32</f>
        <v>2868.48173903215</v>
      </c>
      <c r="AQ57" s="15">
        <f>Comparison_data!AP174-Comparison_data!AP32</f>
        <v>2890.0180969603803</v>
      </c>
      <c r="AR57" s="15">
        <f>Comparison_data!AQ174-Comparison_data!AQ32</f>
        <v>2994.7799090365102</v>
      </c>
      <c r="AS57" s="15">
        <f>Comparison_data!AR174-Comparison_data!AR32</f>
        <v>3013.82972715494</v>
      </c>
    </row>
    <row r="58" spans="1:45" x14ac:dyDescent="0.2">
      <c r="A58" t="s">
        <v>97</v>
      </c>
      <c r="C58" t="s">
        <v>45</v>
      </c>
      <c r="D58" t="s">
        <v>39</v>
      </c>
      <c r="E58" s="15">
        <f>Comparison_data!D176-Comparison_data!D34</f>
        <v>0</v>
      </c>
      <c r="F58" s="15">
        <f>Comparison_data!E176-Comparison_data!E34</f>
        <v>0</v>
      </c>
      <c r="G58" s="15">
        <f>Comparison_data!F176-Comparison_data!F34</f>
        <v>0</v>
      </c>
      <c r="H58" s="15">
        <f>Comparison_data!G176-Comparison_data!G34</f>
        <v>-1.0004441719502211E-11</v>
      </c>
      <c r="I58" s="15">
        <f>Comparison_data!H176-Comparison_data!H34</f>
        <v>1.0004441719502211E-11</v>
      </c>
      <c r="J58" s="15">
        <f>Comparison_data!I176-Comparison_data!I34</f>
        <v>1.0004441719502211E-11</v>
      </c>
      <c r="K58" s="15">
        <f>Comparison_data!J176-Comparison_data!J34</f>
        <v>0</v>
      </c>
      <c r="L58" s="15">
        <f>Comparison_data!K176-Comparison_data!K34</f>
        <v>0</v>
      </c>
      <c r="M58" s="15">
        <f>Comparison_data!L176-Comparison_data!L34</f>
        <v>0</v>
      </c>
      <c r="N58" s="15">
        <f>Comparison_data!M176-Comparison_data!M34</f>
        <v>0</v>
      </c>
      <c r="O58" s="15">
        <f>Comparison_data!N176-Comparison_data!N34</f>
        <v>0</v>
      </c>
      <c r="P58" s="15">
        <f>Comparison_data!O176-Comparison_data!O34</f>
        <v>0</v>
      </c>
      <c r="Q58" s="15">
        <f>Comparison_data!P176-Comparison_data!P34</f>
        <v>0</v>
      </c>
      <c r="R58" s="15">
        <f>Comparison_data!Q176-Comparison_data!Q34</f>
        <v>0</v>
      </c>
      <c r="S58" s="15">
        <f>Comparison_data!R176-Comparison_data!R34</f>
        <v>0</v>
      </c>
      <c r="T58" s="15">
        <f>Comparison_data!S176-Comparison_data!S34</f>
        <v>0</v>
      </c>
      <c r="U58" s="15">
        <f>Comparison_data!T176-Comparison_data!T34</f>
        <v>0</v>
      </c>
      <c r="V58" s="15">
        <f>Comparison_data!U176-Comparison_data!U34</f>
        <v>0</v>
      </c>
      <c r="W58" s="15">
        <f>Comparison_data!V176-Comparison_data!V34</f>
        <v>0</v>
      </c>
      <c r="X58" s="15">
        <f>Comparison_data!W176-Comparison_data!W34</f>
        <v>0</v>
      </c>
      <c r="Y58" s="15">
        <f>Comparison_data!X176-Comparison_data!X34</f>
        <v>0</v>
      </c>
      <c r="Z58" s="15">
        <f>Comparison_data!Y176-Comparison_data!Y34</f>
        <v>0</v>
      </c>
      <c r="AA58" s="15">
        <f>Comparison_data!Z176-Comparison_data!Z34</f>
        <v>0</v>
      </c>
      <c r="AB58" s="15">
        <f>Comparison_data!AA176-Comparison_data!AA34</f>
        <v>0</v>
      </c>
      <c r="AC58" s="15">
        <f>Comparison_data!AB176-Comparison_data!AB34</f>
        <v>0</v>
      </c>
      <c r="AD58" s="15">
        <f>Comparison_data!AC176-Comparison_data!AC34</f>
        <v>-1.0004441719502211E-11</v>
      </c>
      <c r="AE58" s="15">
        <f>Comparison_data!AD176-Comparison_data!AD34</f>
        <v>0</v>
      </c>
      <c r="AF58" s="15">
        <f>Comparison_data!AE176-Comparison_data!AE34</f>
        <v>0</v>
      </c>
      <c r="AG58" s="15">
        <f>Comparison_data!AF176-Comparison_data!AF34</f>
        <v>0</v>
      </c>
      <c r="AH58" s="15">
        <f>Comparison_data!AG176-Comparison_data!AG34</f>
        <v>0</v>
      </c>
      <c r="AI58" s="15">
        <f>Comparison_data!AH176-Comparison_data!AH34</f>
        <v>0</v>
      </c>
      <c r="AJ58" s="15">
        <f>Comparison_data!AI176-Comparison_data!AI34</f>
        <v>0</v>
      </c>
      <c r="AK58" s="15">
        <f>Comparison_data!AJ176-Comparison_data!AJ34</f>
        <v>0</v>
      </c>
      <c r="AL58" s="15">
        <f>Comparison_data!AK176-Comparison_data!AK34</f>
        <v>0</v>
      </c>
      <c r="AM58" s="15">
        <f>Comparison_data!AL176-Comparison_data!AL34</f>
        <v>0</v>
      </c>
      <c r="AN58" s="15">
        <f>Comparison_data!AM176-Comparison_data!AM34</f>
        <v>0</v>
      </c>
      <c r="AO58" s="15">
        <f>Comparison_data!AN176-Comparison_data!AN34</f>
        <v>0</v>
      </c>
      <c r="AP58" s="15">
        <f>Comparison_data!AO176-Comparison_data!AO34</f>
        <v>0</v>
      </c>
      <c r="AQ58" s="15">
        <f>Comparison_data!AP176-Comparison_data!AP34</f>
        <v>0</v>
      </c>
      <c r="AR58" s="15">
        <f>Comparison_data!AQ176-Comparison_data!AQ34</f>
        <v>0</v>
      </c>
      <c r="AS58" s="15">
        <f>Comparison_data!AR176-Comparison_data!AR34</f>
        <v>0</v>
      </c>
    </row>
    <row r="59" spans="1:45" x14ac:dyDescent="0.2">
      <c r="A59" t="s">
        <v>97</v>
      </c>
      <c r="C59" t="s">
        <v>46</v>
      </c>
      <c r="D59" t="s">
        <v>39</v>
      </c>
      <c r="E59" s="15">
        <f>Comparison_data!D177-Comparison_data!D35</f>
        <v>0</v>
      </c>
      <c r="F59" s="15">
        <f>Comparison_data!E177-Comparison_data!E35</f>
        <v>0</v>
      </c>
      <c r="G59" s="15">
        <f>Comparison_data!F177-Comparison_data!F35</f>
        <v>0</v>
      </c>
      <c r="H59" s="15">
        <f>Comparison_data!G177-Comparison_data!G35</f>
        <v>0</v>
      </c>
      <c r="I59" s="15">
        <f>Comparison_data!H177-Comparison_data!H35</f>
        <v>0</v>
      </c>
      <c r="J59" s="15">
        <f>Comparison_data!I177-Comparison_data!I35</f>
        <v>-2.5776849811099964</v>
      </c>
      <c r="K59" s="15">
        <f>Comparison_data!J177-Comparison_data!J35</f>
        <v>0.64442124527977285</v>
      </c>
      <c r="L59" s="15">
        <f>Comparison_data!K177-Comparison_data!K35</f>
        <v>-2.5776849811200009</v>
      </c>
      <c r="M59" s="15">
        <f>Comparison_data!L177-Comparison_data!L35</f>
        <v>0.64442124527977285</v>
      </c>
      <c r="N59" s="15">
        <f>Comparison_data!M177-Comparison_data!M35</f>
        <v>-2.5776849811200009</v>
      </c>
      <c r="O59" s="15">
        <f>Comparison_data!N177-Comparison_data!N35</f>
        <v>0.64442124527977285</v>
      </c>
      <c r="P59" s="15">
        <f>Comparison_data!O177-Comparison_data!O35</f>
        <v>-35.443168490380231</v>
      </c>
      <c r="Q59" s="15">
        <f>Comparison_data!P177-Comparison_data!P35</f>
        <v>-249.25535429261981</v>
      </c>
      <c r="R59" s="15">
        <f>Comparison_data!Q177-Comparison_data!Q35</f>
        <v>-278.55956249903011</v>
      </c>
      <c r="S59" s="15">
        <f>Comparison_data!R177-Comparison_data!R35</f>
        <v>-313.96881408175022</v>
      </c>
      <c r="T59" s="15">
        <f>Comparison_data!S177-Comparison_data!S35</f>
        <v>-507.80394128034004</v>
      </c>
      <c r="U59" s="15">
        <f>Comparison_data!T177-Comparison_data!T35</f>
        <v>-536.15847607264004</v>
      </c>
      <c r="V59" s="15">
        <f>Comparison_data!U177-Comparison_data!U35</f>
        <v>-570.31280207245982</v>
      </c>
      <c r="W59" s="15">
        <f>Comparison_data!V177-Comparison_data!V35</f>
        <v>-604.46712807228005</v>
      </c>
      <c r="X59" s="15">
        <f>Comparison_data!W177-Comparison_data!W35</f>
        <v>-780.02588732203003</v>
      </c>
      <c r="Y59" s="15">
        <f>Comparison_data!X177-Comparison_data!X35</f>
        <v>-808.1042415806296</v>
      </c>
      <c r="Z59" s="15">
        <f>Comparison_data!Y177-Comparison_data!Y35</f>
        <v>-835.90641530555968</v>
      </c>
      <c r="AA59" s="15">
        <f>Comparison_data!Z177-Comparison_data!Z35</f>
        <v>-990.35828649562018</v>
      </c>
      <c r="AB59" s="15">
        <f>Comparison_data!AA177-Comparison_data!AA35</f>
        <v>-1012.3857763342698</v>
      </c>
      <c r="AC59" s="15">
        <f>Comparison_data!AB177-Comparison_data!AB35</f>
        <v>-1039.0413823890199</v>
      </c>
      <c r="AD59" s="15">
        <f>Comparison_data!AC177-Comparison_data!AC35</f>
        <v>-1180.7758495573303</v>
      </c>
      <c r="AE59" s="15">
        <f>Comparison_data!AD177-Comparison_data!AD35</f>
        <v>-1206.9729740937</v>
      </c>
      <c r="AF59" s="15">
        <f>Comparison_data!AE177-Comparison_data!AE35</f>
        <v>-1228.12680192788</v>
      </c>
      <c r="AG59" s="15">
        <f>Comparison_data!AF177-Comparison_data!AF35</f>
        <v>-1253.67950521897</v>
      </c>
      <c r="AH59" s="15">
        <f>Comparison_data!AG177-Comparison_data!AG35</f>
        <v>-1383.8946242379798</v>
      </c>
      <c r="AI59" s="15">
        <f>Comparison_data!AH177-Comparison_data!AH35</f>
        <v>-1404.1938934642799</v>
      </c>
      <c r="AJ59" s="15">
        <f>Comparison_data!AI177-Comparison_data!AI35</f>
        <v>-1424.8153733132299</v>
      </c>
      <c r="AK59" s="15">
        <f>Comparison_data!AJ177-Comparison_data!AJ35</f>
        <v>-1540.1667762182797</v>
      </c>
      <c r="AL59" s="15">
        <f>Comparison_data!AK177-Comparison_data!AK35</f>
        <v>-1560.4016033200601</v>
      </c>
      <c r="AM59" s="15">
        <f>Comparison_data!AL177-Comparison_data!AL35</f>
        <v>-1575.9965974558299</v>
      </c>
      <c r="AN59" s="15">
        <f>Comparison_data!AM177-Comparison_data!AM35</f>
        <v>-1682.7821548851603</v>
      </c>
      <c r="AO59" s="15">
        <f>Comparison_data!AN177-Comparison_data!AN35</f>
        <v>-1702.6600717587899</v>
      </c>
      <c r="AP59" s="15">
        <f>Comparison_data!AO177-Comparison_data!AO35</f>
        <v>-1718.0766107804702</v>
      </c>
      <c r="AQ59" s="15">
        <f>Comparison_data!AP177-Comparison_data!AP35</f>
        <v>-1737.31010640881</v>
      </c>
      <c r="AR59" s="15">
        <f>Comparison_data!AQ177-Comparison_data!AQ35</f>
        <v>-1836.1709348833797</v>
      </c>
      <c r="AS59" s="15">
        <f>Comparison_data!AR177-Comparison_data!AR35</f>
        <v>-1855.7183793235301</v>
      </c>
    </row>
    <row r="61" spans="1:45" s="14" customFormat="1" x14ac:dyDescent="0.2">
      <c r="A61" s="14" t="s">
        <v>90</v>
      </c>
      <c r="C61" s="14" t="s">
        <v>95</v>
      </c>
      <c r="D61" s="14" t="s">
        <v>1</v>
      </c>
      <c r="E61" s="14">
        <v>2010</v>
      </c>
      <c r="F61" s="14">
        <v>2011</v>
      </c>
      <c r="G61" s="14">
        <v>2012</v>
      </c>
      <c r="H61" s="14">
        <v>2013</v>
      </c>
      <c r="I61" s="14">
        <v>2014</v>
      </c>
      <c r="J61" s="14">
        <v>2015</v>
      </c>
      <c r="K61" s="14">
        <v>2016</v>
      </c>
      <c r="L61" s="14">
        <v>2017</v>
      </c>
      <c r="M61" s="14">
        <v>2018</v>
      </c>
      <c r="N61" s="14">
        <v>2019</v>
      </c>
      <c r="O61" s="14">
        <v>2020</v>
      </c>
      <c r="P61" s="14">
        <v>2021</v>
      </c>
      <c r="Q61" s="14">
        <v>2022</v>
      </c>
      <c r="R61" s="14">
        <v>2023</v>
      </c>
      <c r="S61" s="14">
        <v>2024</v>
      </c>
      <c r="T61" s="14">
        <v>2025</v>
      </c>
      <c r="U61" s="14">
        <v>2026</v>
      </c>
      <c r="V61" s="14">
        <v>2027</v>
      </c>
      <c r="W61" s="14">
        <v>2028</v>
      </c>
      <c r="X61" s="14">
        <v>2029</v>
      </c>
      <c r="Y61" s="14">
        <v>2030</v>
      </c>
      <c r="Z61" s="14">
        <v>2031</v>
      </c>
      <c r="AA61" s="14">
        <v>2032</v>
      </c>
      <c r="AB61" s="14">
        <v>2033</v>
      </c>
      <c r="AC61" s="14">
        <v>2034</v>
      </c>
      <c r="AD61" s="14">
        <v>2035</v>
      </c>
      <c r="AE61" s="14">
        <v>2036</v>
      </c>
      <c r="AF61" s="14">
        <v>2037</v>
      </c>
      <c r="AG61" s="14">
        <v>2038</v>
      </c>
      <c r="AH61" s="14">
        <v>2039</v>
      </c>
      <c r="AI61" s="14">
        <v>2040</v>
      </c>
      <c r="AJ61" s="14">
        <v>2041</v>
      </c>
      <c r="AK61" s="14">
        <v>2042</v>
      </c>
      <c r="AL61" s="14">
        <v>2043</v>
      </c>
      <c r="AM61" s="14">
        <v>2044</v>
      </c>
      <c r="AN61" s="14">
        <v>2045</v>
      </c>
      <c r="AO61" s="14">
        <v>2046</v>
      </c>
      <c r="AP61" s="14">
        <v>2047</v>
      </c>
      <c r="AQ61" s="14">
        <v>2048</v>
      </c>
      <c r="AR61" s="14">
        <v>2049</v>
      </c>
      <c r="AS61" s="14">
        <v>2050</v>
      </c>
    </row>
    <row r="62" spans="1:45" x14ac:dyDescent="0.2">
      <c r="A62" t="str">
        <f>Comparison_data!A24</f>
        <v>BASELINE</v>
      </c>
      <c r="C62" t="str">
        <f>Comparison_data!B24</f>
        <v>Food Demand</v>
      </c>
      <c r="D62" t="str">
        <f>Comparison_data!C24</f>
        <v>kcal/cap/day</v>
      </c>
      <c r="E62">
        <f>Comparison_data!D24</f>
        <v>2856.3201850944711</v>
      </c>
      <c r="F62">
        <f>Comparison_data!E24</f>
        <v>2867.5667417364225</v>
      </c>
      <c r="G62">
        <f>Comparison_data!F24</f>
        <v>2878.8546235695385</v>
      </c>
      <c r="H62">
        <f>Comparison_data!G24</f>
        <v>2890.0902420072202</v>
      </c>
      <c r="I62">
        <f>Comparison_data!H24</f>
        <v>2901.366554683596</v>
      </c>
      <c r="J62">
        <f>Comparison_data!I24</f>
        <v>2912.5919157585263</v>
      </c>
      <c r="K62">
        <f>Comparison_data!J24</f>
        <v>2923.857351939399</v>
      </c>
      <c r="L62">
        <f>Comparison_data!K24</f>
        <v>2935.1616527540828</v>
      </c>
      <c r="M62">
        <f>Comparison_data!L24</f>
        <v>2946.4159676525992</v>
      </c>
      <c r="N62">
        <f>Comparison_data!M24</f>
        <v>2957.7085995521347</v>
      </c>
      <c r="O62">
        <f>Comparison_data!N24</f>
        <v>2968.9524506611479</v>
      </c>
      <c r="P62">
        <f>Comparison_data!O24</f>
        <v>2973.2788979422326</v>
      </c>
      <c r="Q62">
        <f>Comparison_data!P24</f>
        <v>2977.532609205774</v>
      </c>
      <c r="R62">
        <f>Comparison_data!Q24</f>
        <v>2981.8830520822089</v>
      </c>
      <c r="S62">
        <f>Comparison_data!R24</f>
        <v>2986.1615648143638</v>
      </c>
      <c r="T62">
        <f>Comparison_data!S24</f>
        <v>2990.5348162093296</v>
      </c>
      <c r="U62">
        <f>Comparison_data!T24</f>
        <v>2994.7551572028124</v>
      </c>
      <c r="V62">
        <f>Comparison_data!U24</f>
        <v>2999.0696468939491</v>
      </c>
      <c r="W62">
        <f>Comparison_data!V24</f>
        <v>3003.3150843083304</v>
      </c>
      <c r="X62">
        <f>Comparison_data!W24</f>
        <v>3007.6527770846656</v>
      </c>
      <c r="Y62">
        <f>Comparison_data!X24</f>
        <v>3011.9221398291975</v>
      </c>
      <c r="Z62">
        <f>Comparison_data!Y24</f>
        <v>3012.4962740211085</v>
      </c>
      <c r="AA62">
        <f>Comparison_data!Z24</f>
        <v>3012.9849928944454</v>
      </c>
      <c r="AB62">
        <f>Comparison_data!AA24</f>
        <v>3013.5453362174553</v>
      </c>
      <c r="AC62">
        <f>Comparison_data!AB24</f>
        <v>3014.0987330903863</v>
      </c>
      <c r="AD62">
        <f>Comparison_data!AC24</f>
        <v>3014.6453118877721</v>
      </c>
      <c r="AE62">
        <f>Comparison_data!AD24</f>
        <v>3015.1851978403797</v>
      </c>
      <c r="AF62">
        <f>Comparison_data!AE24</f>
        <v>3015.7185131307433</v>
      </c>
      <c r="AG62">
        <f>Comparison_data!AF24</f>
        <v>3016.1700066519329</v>
      </c>
      <c r="AH62">
        <f>Comparison_data!AG24</f>
        <v>3016.7659057636115</v>
      </c>
      <c r="AI62">
        <f>Comparison_data!AH24</f>
        <v>3017.2802130431955</v>
      </c>
      <c r="AJ62">
        <f>Comparison_data!AI24</f>
        <v>3018.4566462882512</v>
      </c>
      <c r="AK62">
        <f>Comparison_data!AJ24</f>
        <v>3019.6229394120746</v>
      </c>
      <c r="AL62">
        <f>Comparison_data!AK24</f>
        <v>3020.8527337524033</v>
      </c>
      <c r="AM62">
        <f>Comparison_data!AL24</f>
        <v>3022.0720186172498</v>
      </c>
      <c r="AN62">
        <f>Comparison_data!AM24</f>
        <v>3023.2809281499572</v>
      </c>
      <c r="AO62">
        <f>Comparison_data!AN24</f>
        <v>3024.4795942205928</v>
      </c>
      <c r="AP62">
        <f>Comparison_data!AO24</f>
        <v>3025.7404167683458</v>
      </c>
      <c r="AQ62">
        <f>Comparison_data!AP24</f>
        <v>3026.8467123761629</v>
      </c>
      <c r="AR62">
        <f>Comparison_data!AQ24</f>
        <v>3028.0870828718225</v>
      </c>
      <c r="AS62">
        <f>Comparison_data!AR24</f>
        <v>3029.3171184685521</v>
      </c>
    </row>
    <row r="63" spans="1:45" x14ac:dyDescent="0.2">
      <c r="A63" t="str">
        <f>Comparison_data!A25</f>
        <v>BASELINE</v>
      </c>
      <c r="C63" t="str">
        <f>Comparison_data!B25</f>
        <v>Food Demand|Crops</v>
      </c>
      <c r="D63" t="str">
        <f>Comparison_data!C25</f>
        <v>kcal/cap/day</v>
      </c>
      <c r="E63">
        <f>Comparison_data!D25</f>
        <v>2405.4225637268787</v>
      </c>
      <c r="F63">
        <f>Comparison_data!E25</f>
        <v>2416.410449563055</v>
      </c>
      <c r="G63">
        <f>Comparison_data!F25</f>
        <v>2427.351879073035</v>
      </c>
      <c r="H63">
        <f>Comparison_data!G25</f>
        <v>2438.3406023338757</v>
      </c>
      <c r="I63">
        <f>Comparison_data!H25</f>
        <v>2449.2838164950012</v>
      </c>
      <c r="J63">
        <f>Comparison_data!I25</f>
        <v>2460.2733158188853</v>
      </c>
      <c r="K63">
        <f>Comparison_data!J25</f>
        <v>2471.2182159816443</v>
      </c>
      <c r="L63">
        <f>Comparison_data!K25</f>
        <v>2482.2084353248665</v>
      </c>
      <c r="M63">
        <f>Comparison_data!L25</f>
        <v>2493.1549302817612</v>
      </c>
      <c r="N63">
        <f>Comparison_data!M25</f>
        <v>2504.1458183727127</v>
      </c>
      <c r="O63">
        <f>Comparison_data!N25</f>
        <v>2515.0938236570328</v>
      </c>
      <c r="P63">
        <f>Comparison_data!O25</f>
        <v>2520.1988978942854</v>
      </c>
      <c r="Q63">
        <f>Comparison_data!P25</f>
        <v>2525.2181458761474</v>
      </c>
      <c r="R63">
        <f>Comparison_data!Q25</f>
        <v>2530.321362589948</v>
      </c>
      <c r="S63">
        <f>Comparison_data!R25</f>
        <v>2535.3402028103797</v>
      </c>
      <c r="T63">
        <f>Comparison_data!S25</f>
        <v>2540.4416414951565</v>
      </c>
      <c r="U63">
        <f>Comparison_data!T25</f>
        <v>2545.460104994685</v>
      </c>
      <c r="V63">
        <f>Comparison_data!U25</f>
        <v>2550.5598404055368</v>
      </c>
      <c r="W63">
        <f>Comparison_data!V25</f>
        <v>2555.5779558876875</v>
      </c>
      <c r="X63">
        <f>Comparison_data!W25</f>
        <v>2560.6760583975597</v>
      </c>
      <c r="Y63">
        <f>Comparison_data!X25</f>
        <v>2565.6938524290322</v>
      </c>
      <c r="Z63">
        <f>Comparison_data!Y25</f>
        <v>2567.0400238369416</v>
      </c>
      <c r="AA63">
        <f>Comparison_data!Z25</f>
        <v>2568.3692975840518</v>
      </c>
      <c r="AB63">
        <f>Comparison_data!AA25</f>
        <v>2569.6819898448848</v>
      </c>
      <c r="AC63">
        <f>Comparison_data!AB25</f>
        <v>2571.0556479865722</v>
      </c>
      <c r="AD63">
        <f>Comparison_data!AC25</f>
        <v>2572.4123820987952</v>
      </c>
      <c r="AE63">
        <f>Comparison_data!AD25</f>
        <v>2573.7525030330798</v>
      </c>
      <c r="AF63">
        <f>Comparison_data!AE25</f>
        <v>2575.0763140745389</v>
      </c>
      <c r="AG63">
        <f>Comparison_data!AF25</f>
        <v>2576.3841111706934</v>
      </c>
      <c r="AH63">
        <f>Comparison_data!AG25</f>
        <v>2577.7511003544519</v>
      </c>
      <c r="AI63">
        <f>Comparison_data!AH25</f>
        <v>2579.1017509191847</v>
      </c>
      <c r="AJ63">
        <f>Comparison_data!AI25</f>
        <v>2580.9142687797321</v>
      </c>
      <c r="AK63">
        <f>Comparison_data!AJ25</f>
        <v>2582.7111638661718</v>
      </c>
      <c r="AL63">
        <f>Comparison_data!AK25</f>
        <v>2584.5661480976319</v>
      </c>
      <c r="AM63">
        <f>Comparison_data!AL25</f>
        <v>2586.4052801571788</v>
      </c>
      <c r="AN63">
        <f>Comparison_data!AM25</f>
        <v>2588.2287623825364</v>
      </c>
      <c r="AO63">
        <f>Comparison_data!AN25</f>
        <v>2590.0367936824869</v>
      </c>
      <c r="AP63">
        <f>Comparison_data!AO25</f>
        <v>2591.9018399036486</v>
      </c>
      <c r="AQ63">
        <f>Comparison_data!AP25</f>
        <v>2593.6792491115903</v>
      </c>
      <c r="AR63">
        <f>Comparison_data!AQ25</f>
        <v>2595.5134524129007</v>
      </c>
      <c r="AS63">
        <f>Comparison_data!AR25</f>
        <v>2597.3323729371682</v>
      </c>
    </row>
    <row r="64" spans="1:45" x14ac:dyDescent="0.2">
      <c r="A64" t="str">
        <f>Comparison_data!A26</f>
        <v>BASELINE</v>
      </c>
      <c r="C64" t="str">
        <f>Comparison_data!B26</f>
        <v>Food Demand|Livestock</v>
      </c>
      <c r="D64" t="str">
        <f>Comparison_data!C26</f>
        <v>kcal/cap/day</v>
      </c>
      <c r="E64">
        <f>Comparison_data!D26</f>
        <v>450.89762136759254</v>
      </c>
      <c r="F64">
        <f>Comparison_data!E26</f>
        <v>451.15629217336738</v>
      </c>
      <c r="G64">
        <f>Comparison_data!F26</f>
        <v>451.5027444965034</v>
      </c>
      <c r="H64">
        <f>Comparison_data!G26</f>
        <v>451.74963967334469</v>
      </c>
      <c r="I64">
        <f>Comparison_data!H26</f>
        <v>452.08273818859482</v>
      </c>
      <c r="J64">
        <f>Comparison_data!I26</f>
        <v>452.31859993964082</v>
      </c>
      <c r="K64">
        <f>Comparison_data!J26</f>
        <v>452.63913595775477</v>
      </c>
      <c r="L64">
        <f>Comparison_data!K26</f>
        <v>452.95321742921618</v>
      </c>
      <c r="M64">
        <f>Comparison_data!L26</f>
        <v>453.26103737083821</v>
      </c>
      <c r="N64">
        <f>Comparison_data!M26</f>
        <v>453.56278117942219</v>
      </c>
      <c r="O64">
        <f>Comparison_data!N26</f>
        <v>453.85862700411514</v>
      </c>
      <c r="P64">
        <f>Comparison_data!O26</f>
        <v>453.08000004794712</v>
      </c>
      <c r="Q64">
        <f>Comparison_data!P26</f>
        <v>452.31446332962639</v>
      </c>
      <c r="R64">
        <f>Comparison_data!Q26</f>
        <v>451.56168949226094</v>
      </c>
      <c r="S64">
        <f>Comparison_data!R26</f>
        <v>450.82136200398429</v>
      </c>
      <c r="T64">
        <f>Comparison_data!S26</f>
        <v>450.09317471417313</v>
      </c>
      <c r="U64">
        <f>Comparison_data!T26</f>
        <v>449.29505220812729</v>
      </c>
      <c r="V64">
        <f>Comparison_data!U26</f>
        <v>448.50980648841244</v>
      </c>
      <c r="W64">
        <f>Comparison_data!V26</f>
        <v>447.73712842064276</v>
      </c>
      <c r="X64">
        <f>Comparison_data!W26</f>
        <v>446.97671868710574</v>
      </c>
      <c r="Y64">
        <f>Comparison_data!X26</f>
        <v>446.22828740016553</v>
      </c>
      <c r="Z64">
        <f>Comparison_data!Y26</f>
        <v>445.45625018416672</v>
      </c>
      <c r="AA64">
        <f>Comparison_data!Z26</f>
        <v>444.61569531039385</v>
      </c>
      <c r="AB64">
        <f>Comparison_data!AA26</f>
        <v>443.86334637257045</v>
      </c>
      <c r="AC64">
        <f>Comparison_data!AB26</f>
        <v>443.04308510381406</v>
      </c>
      <c r="AD64">
        <f>Comparison_data!AC26</f>
        <v>442.23292978897689</v>
      </c>
      <c r="AE64">
        <f>Comparison_data!AD26</f>
        <v>441.4326948072997</v>
      </c>
      <c r="AF64">
        <f>Comparison_data!AE26</f>
        <v>440.64219905620456</v>
      </c>
      <c r="AG64">
        <f>Comparison_data!AF26</f>
        <v>439.78589548123966</v>
      </c>
      <c r="AH64">
        <f>Comparison_data!AG26</f>
        <v>439.01480540915958</v>
      </c>
      <c r="AI64">
        <f>Comparison_data!AH26</f>
        <v>438.17846212401105</v>
      </c>
      <c r="AJ64">
        <f>Comparison_data!AI26</f>
        <v>437.542377508519</v>
      </c>
      <c r="AK64">
        <f>Comparison_data!AJ26</f>
        <v>436.91177554590297</v>
      </c>
      <c r="AL64">
        <f>Comparison_data!AK26</f>
        <v>436.28658565477161</v>
      </c>
      <c r="AM64">
        <f>Comparison_data!AL26</f>
        <v>435.66673846007086</v>
      </c>
      <c r="AN64">
        <f>Comparison_data!AM26</f>
        <v>435.05216576742089</v>
      </c>
      <c r="AO64">
        <f>Comparison_data!AN26</f>
        <v>434.44280053810604</v>
      </c>
      <c r="AP64">
        <f>Comparison_data!AO26</f>
        <v>433.83857686469713</v>
      </c>
      <c r="AQ64">
        <f>Comparison_data!AP26</f>
        <v>433.16746326457246</v>
      </c>
      <c r="AR64">
        <f>Comparison_data!AQ26</f>
        <v>432.57363045892163</v>
      </c>
      <c r="AS64">
        <f>Comparison_data!AR26</f>
        <v>431.98474553138396</v>
      </c>
    </row>
    <row r="65" spans="1:45" x14ac:dyDescent="0.2">
      <c r="A65" t="str">
        <f>Comparison_data!A166</f>
        <v>FOOD</v>
      </c>
      <c r="C65" t="str">
        <f>Comparison_data!B166</f>
        <v>Food Demand</v>
      </c>
      <c r="D65" t="str">
        <f>Comparison_data!C166</f>
        <v>kcal/cap/day</v>
      </c>
      <c r="E65">
        <f>Comparison_data!D166</f>
        <v>2856.3201850944711</v>
      </c>
      <c r="F65">
        <f>Comparison_data!E166</f>
        <v>2867.5667417364225</v>
      </c>
      <c r="G65">
        <f>Comparison_data!F166</f>
        <v>2878.8546235695385</v>
      </c>
      <c r="H65">
        <f>Comparison_data!G166</f>
        <v>2890.0902420072202</v>
      </c>
      <c r="I65">
        <f>Comparison_data!H166</f>
        <v>2901.366554683596</v>
      </c>
      <c r="J65">
        <f>Comparison_data!I166</f>
        <v>2912.5919157585263</v>
      </c>
      <c r="K65">
        <f>Comparison_data!J166</f>
        <v>2923.857351939399</v>
      </c>
      <c r="L65">
        <f>Comparison_data!K166</f>
        <v>2935.1616527540828</v>
      </c>
      <c r="M65">
        <f>Comparison_data!L166</f>
        <v>2946.4159676525992</v>
      </c>
      <c r="N65">
        <f>Comparison_data!M166</f>
        <v>2957.7085995521347</v>
      </c>
      <c r="O65">
        <f>Comparison_data!N166</f>
        <v>2968.9524506611479</v>
      </c>
      <c r="P65">
        <f>Comparison_data!O166</f>
        <v>2973.2788979422326</v>
      </c>
      <c r="Q65">
        <f>Comparison_data!P166</f>
        <v>2977.532609205774</v>
      </c>
      <c r="R65">
        <f>Comparison_data!Q166</f>
        <v>2981.8830520822089</v>
      </c>
      <c r="S65">
        <f>Comparison_data!R166</f>
        <v>2986.1615648143638</v>
      </c>
      <c r="T65">
        <f>Comparison_data!S166</f>
        <v>2990.5348162093296</v>
      </c>
      <c r="U65">
        <f>Comparison_data!T166</f>
        <v>2994.7551572028124</v>
      </c>
      <c r="V65">
        <f>Comparison_data!U166</f>
        <v>2999.0696468939491</v>
      </c>
      <c r="W65">
        <f>Comparison_data!V166</f>
        <v>3003.3150843083304</v>
      </c>
      <c r="X65">
        <f>Comparison_data!W166</f>
        <v>3007.6527770846656</v>
      </c>
      <c r="Y65">
        <f>Comparison_data!X166</f>
        <v>3011.9221398291975</v>
      </c>
      <c r="Z65">
        <f>Comparison_data!Y166</f>
        <v>3012.4962740211085</v>
      </c>
      <c r="AA65">
        <f>Comparison_data!Z166</f>
        <v>3012.9849928944454</v>
      </c>
      <c r="AB65">
        <f>Comparison_data!AA166</f>
        <v>3013.5453362174553</v>
      </c>
      <c r="AC65">
        <f>Comparison_data!AB166</f>
        <v>3014.0987330903863</v>
      </c>
      <c r="AD65">
        <f>Comparison_data!AC166</f>
        <v>3014.6453118877721</v>
      </c>
      <c r="AE65">
        <f>Comparison_data!AD166</f>
        <v>3015.1851978403797</v>
      </c>
      <c r="AF65">
        <f>Comparison_data!AE166</f>
        <v>3015.7185131307433</v>
      </c>
      <c r="AG65">
        <f>Comparison_data!AF166</f>
        <v>3016.1700066519329</v>
      </c>
      <c r="AH65">
        <f>Comparison_data!AG166</f>
        <v>3016.7659057636115</v>
      </c>
      <c r="AI65">
        <f>Comparison_data!AH166</f>
        <v>3017.2802130431955</v>
      </c>
      <c r="AJ65">
        <f>Comparison_data!AI166</f>
        <v>3018.4566462882512</v>
      </c>
      <c r="AK65">
        <f>Comparison_data!AJ166</f>
        <v>3019.6229394120746</v>
      </c>
      <c r="AL65">
        <f>Comparison_data!AK166</f>
        <v>3020.8527337524033</v>
      </c>
      <c r="AM65">
        <f>Comparison_data!AL166</f>
        <v>3022.0720186172498</v>
      </c>
      <c r="AN65">
        <f>Comparison_data!AM166</f>
        <v>3023.2809281499572</v>
      </c>
      <c r="AO65">
        <f>Comparison_data!AN166</f>
        <v>3024.4795942205928</v>
      </c>
      <c r="AP65">
        <f>Comparison_data!AO166</f>
        <v>3025.7404167683458</v>
      </c>
      <c r="AQ65">
        <f>Comparison_data!AP166</f>
        <v>3026.8467123761629</v>
      </c>
      <c r="AR65">
        <f>Comparison_data!AQ166</f>
        <v>3028.0870828718225</v>
      </c>
      <c r="AS65">
        <f>Comparison_data!AR166</f>
        <v>3029.3171184685521</v>
      </c>
    </row>
    <row r="66" spans="1:45" x14ac:dyDescent="0.2">
      <c r="A66" t="str">
        <f>Comparison_data!A167</f>
        <v>FOOD</v>
      </c>
      <c r="C66" t="str">
        <f>Comparison_data!B167</f>
        <v>Food Demand|Crops</v>
      </c>
      <c r="D66" t="str">
        <f>Comparison_data!C167</f>
        <v>kcal/cap/day</v>
      </c>
      <c r="E66">
        <f>Comparison_data!D167</f>
        <v>2405.4225637268787</v>
      </c>
      <c r="F66">
        <f>Comparison_data!E167</f>
        <v>2416.410449563055</v>
      </c>
      <c r="G66">
        <f>Comparison_data!F167</f>
        <v>2427.351879073035</v>
      </c>
      <c r="H66">
        <f>Comparison_data!G167</f>
        <v>2438.3406023338757</v>
      </c>
      <c r="I66">
        <f>Comparison_data!H167</f>
        <v>2449.2838164950012</v>
      </c>
      <c r="J66">
        <f>Comparison_data!I167</f>
        <v>2460.2733158188853</v>
      </c>
      <c r="K66">
        <f>Comparison_data!J167</f>
        <v>2471.2182159816443</v>
      </c>
      <c r="L66">
        <f>Comparison_data!K167</f>
        <v>2482.2084353248665</v>
      </c>
      <c r="M66">
        <f>Comparison_data!L167</f>
        <v>2493.1549302817612</v>
      </c>
      <c r="N66">
        <f>Comparison_data!M167</f>
        <v>2504.1458183727127</v>
      </c>
      <c r="O66">
        <f>Comparison_data!N167</f>
        <v>2515.0938236570328</v>
      </c>
      <c r="P66">
        <f>Comparison_data!O167</f>
        <v>2520.1988978942854</v>
      </c>
      <c r="Q66">
        <f>Comparison_data!P167</f>
        <v>2525.2181458761474</v>
      </c>
      <c r="R66">
        <f>Comparison_data!Q167</f>
        <v>2530.321362589948</v>
      </c>
      <c r="S66">
        <f>Comparison_data!R167</f>
        <v>2535.3402028103797</v>
      </c>
      <c r="T66">
        <f>Comparison_data!S167</f>
        <v>2540.4416414951565</v>
      </c>
      <c r="U66">
        <f>Comparison_data!T167</f>
        <v>2545.460104994685</v>
      </c>
      <c r="V66">
        <f>Comparison_data!U167</f>
        <v>2550.5598404055368</v>
      </c>
      <c r="W66">
        <f>Comparison_data!V167</f>
        <v>2555.5779558876875</v>
      </c>
      <c r="X66">
        <f>Comparison_data!W167</f>
        <v>2560.6760583975597</v>
      </c>
      <c r="Y66">
        <f>Comparison_data!X167</f>
        <v>2565.6938524290322</v>
      </c>
      <c r="Z66">
        <f>Comparison_data!Y167</f>
        <v>2567.0400238369416</v>
      </c>
      <c r="AA66">
        <f>Comparison_data!Z167</f>
        <v>2568.3692975840518</v>
      </c>
      <c r="AB66">
        <f>Comparison_data!AA167</f>
        <v>2569.6819898448848</v>
      </c>
      <c r="AC66">
        <f>Comparison_data!AB167</f>
        <v>2571.0556479865722</v>
      </c>
      <c r="AD66">
        <f>Comparison_data!AC167</f>
        <v>2572.4123820987952</v>
      </c>
      <c r="AE66">
        <f>Comparison_data!AD167</f>
        <v>2573.7525030330798</v>
      </c>
      <c r="AF66">
        <f>Comparison_data!AE167</f>
        <v>2575.0763140745389</v>
      </c>
      <c r="AG66">
        <f>Comparison_data!AF167</f>
        <v>2576.3841111706934</v>
      </c>
      <c r="AH66">
        <f>Comparison_data!AG167</f>
        <v>2577.7511003544519</v>
      </c>
      <c r="AI66">
        <f>Comparison_data!AH167</f>
        <v>2579.1017509191847</v>
      </c>
      <c r="AJ66">
        <f>Comparison_data!AI167</f>
        <v>2580.9142687797321</v>
      </c>
      <c r="AK66">
        <f>Comparison_data!AJ167</f>
        <v>2582.7111638661718</v>
      </c>
      <c r="AL66">
        <f>Comparison_data!AK167</f>
        <v>2584.5661480976319</v>
      </c>
      <c r="AM66">
        <f>Comparison_data!AL167</f>
        <v>2586.4052801571788</v>
      </c>
      <c r="AN66">
        <f>Comparison_data!AM167</f>
        <v>2588.2287623825364</v>
      </c>
      <c r="AO66">
        <f>Comparison_data!AN167</f>
        <v>2590.0367936824869</v>
      </c>
      <c r="AP66">
        <f>Comparison_data!AO167</f>
        <v>2591.9018399036486</v>
      </c>
      <c r="AQ66">
        <f>Comparison_data!AP167</f>
        <v>2593.6792491115903</v>
      </c>
      <c r="AR66">
        <f>Comparison_data!AQ167</f>
        <v>2595.5134524129007</v>
      </c>
      <c r="AS66">
        <f>Comparison_data!AR167</f>
        <v>2597.3323729371682</v>
      </c>
    </row>
    <row r="67" spans="1:45" x14ac:dyDescent="0.2">
      <c r="A67" t="str">
        <f>Comparison_data!A168</f>
        <v>FOOD</v>
      </c>
      <c r="C67" t="str">
        <f>Comparison_data!B168</f>
        <v>Food Demand|Livestock</v>
      </c>
      <c r="D67" t="str">
        <f>Comparison_data!C168</f>
        <v>kcal/cap/day</v>
      </c>
      <c r="E67">
        <f>Comparison_data!D168</f>
        <v>450.89762136759254</v>
      </c>
      <c r="F67">
        <f>Comparison_data!E168</f>
        <v>451.15629217336738</v>
      </c>
      <c r="G67">
        <f>Comparison_data!F168</f>
        <v>451.5027444965034</v>
      </c>
      <c r="H67">
        <f>Comparison_data!G168</f>
        <v>451.74963967334469</v>
      </c>
      <c r="I67">
        <f>Comparison_data!H168</f>
        <v>452.08273818859482</v>
      </c>
      <c r="J67">
        <f>Comparison_data!I168</f>
        <v>452.31859993964082</v>
      </c>
      <c r="K67">
        <f>Comparison_data!J168</f>
        <v>452.63913595775477</v>
      </c>
      <c r="L67">
        <f>Comparison_data!K168</f>
        <v>452.95321742921618</v>
      </c>
      <c r="M67">
        <f>Comparison_data!L168</f>
        <v>453.26103737083821</v>
      </c>
      <c r="N67">
        <f>Comparison_data!M168</f>
        <v>453.56278117942219</v>
      </c>
      <c r="O67">
        <f>Comparison_data!N168</f>
        <v>453.85862700411514</v>
      </c>
      <c r="P67">
        <f>Comparison_data!O168</f>
        <v>453.08000004794712</v>
      </c>
      <c r="Q67">
        <f>Comparison_data!P168</f>
        <v>452.31446332962639</v>
      </c>
      <c r="R67">
        <f>Comparison_data!Q168</f>
        <v>451.56168949226094</v>
      </c>
      <c r="S67">
        <f>Comparison_data!R168</f>
        <v>450.82136200398429</v>
      </c>
      <c r="T67">
        <f>Comparison_data!S168</f>
        <v>450.09317471417313</v>
      </c>
      <c r="U67">
        <f>Comparison_data!T168</f>
        <v>449.29505220812729</v>
      </c>
      <c r="V67">
        <f>Comparison_data!U168</f>
        <v>448.50980648841244</v>
      </c>
      <c r="W67">
        <f>Comparison_data!V168</f>
        <v>447.73712842064276</v>
      </c>
      <c r="X67">
        <f>Comparison_data!W168</f>
        <v>446.97671868710574</v>
      </c>
      <c r="Y67">
        <f>Comparison_data!X168</f>
        <v>446.22828740016553</v>
      </c>
      <c r="Z67">
        <f>Comparison_data!Y168</f>
        <v>445.45625018416672</v>
      </c>
      <c r="AA67">
        <f>Comparison_data!Z168</f>
        <v>444.61569531039385</v>
      </c>
      <c r="AB67">
        <f>Comparison_data!AA168</f>
        <v>443.86334637257045</v>
      </c>
      <c r="AC67">
        <f>Comparison_data!AB168</f>
        <v>443.04308510381406</v>
      </c>
      <c r="AD67">
        <f>Comparison_data!AC168</f>
        <v>442.23292978897689</v>
      </c>
      <c r="AE67">
        <f>Comparison_data!AD168</f>
        <v>441.4326948072997</v>
      </c>
      <c r="AF67">
        <f>Comparison_data!AE168</f>
        <v>440.64219905620456</v>
      </c>
      <c r="AG67">
        <f>Comparison_data!AF168</f>
        <v>439.78589548123966</v>
      </c>
      <c r="AH67">
        <f>Comparison_data!AG168</f>
        <v>439.01480540915958</v>
      </c>
      <c r="AI67">
        <f>Comparison_data!AH168</f>
        <v>438.17846212401105</v>
      </c>
      <c r="AJ67">
        <f>Comparison_data!AI168</f>
        <v>437.542377508519</v>
      </c>
      <c r="AK67">
        <f>Comparison_data!AJ168</f>
        <v>436.91177554590297</v>
      </c>
      <c r="AL67">
        <f>Comparison_data!AK168</f>
        <v>436.28658565477161</v>
      </c>
      <c r="AM67">
        <f>Comparison_data!AL168</f>
        <v>435.66673846007086</v>
      </c>
      <c r="AN67">
        <f>Comparison_data!AM168</f>
        <v>435.05216576742089</v>
      </c>
      <c r="AO67">
        <f>Comparison_data!AN168</f>
        <v>434.44280053810604</v>
      </c>
      <c r="AP67">
        <f>Comparison_data!AO168</f>
        <v>433.83857686469713</v>
      </c>
      <c r="AQ67">
        <f>Comparison_data!AP168</f>
        <v>433.16746326457246</v>
      </c>
      <c r="AR67">
        <f>Comparison_data!AQ168</f>
        <v>432.57363045892163</v>
      </c>
      <c r="AS67">
        <f>Comparison_data!AR168</f>
        <v>431.98474553138396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124"/>
  <sheetViews>
    <sheetView topLeftCell="Z43" zoomScale="90" zoomScaleNormal="90" zoomScaleSheetLayoutView="100" workbookViewId="0">
      <selection activeCell="S77" sqref="S77"/>
    </sheetView>
  </sheetViews>
  <sheetFormatPr baseColWidth="10" defaultColWidth="11" defaultRowHeight="16" x14ac:dyDescent="0.2"/>
  <cols>
    <col min="1" max="1" width="29.83203125" bestFit="1" customWidth="1"/>
    <col min="3" max="3" width="16.6640625" bestFit="1" customWidth="1"/>
    <col min="9" max="9" width="2.1640625" customWidth="1"/>
    <col min="15" max="15" width="2.33203125" customWidth="1"/>
    <col min="23" max="23" width="31.1640625" bestFit="1" customWidth="1"/>
    <col min="24" max="24" width="11.83203125" bestFit="1" customWidth="1"/>
    <col min="25" max="25" width="19.6640625" bestFit="1" customWidth="1"/>
    <col min="26" max="26" width="12.1640625" bestFit="1" customWidth="1"/>
    <col min="31" max="31" width="2.33203125" customWidth="1"/>
    <col min="37" max="37" width="2.1640625" customWidth="1"/>
    <col min="45" max="45" width="32.6640625" bestFit="1" customWidth="1"/>
    <col min="46" max="47" width="12.33203125" bestFit="1" customWidth="1"/>
    <col min="52" max="52" width="11" customWidth="1"/>
    <col min="56" max="56" width="10.5" customWidth="1"/>
    <col min="57" max="57" width="11" customWidth="1"/>
  </cols>
  <sheetData>
    <row r="1" spans="1:64" x14ac:dyDescent="0.2">
      <c r="A1" s="48" t="s">
        <v>6</v>
      </c>
      <c r="B1" s="48" t="s">
        <v>1</v>
      </c>
      <c r="D1" s="20">
        <v>2010</v>
      </c>
      <c r="E1" s="20"/>
      <c r="I1" t="s">
        <v>162</v>
      </c>
      <c r="J1" s="19">
        <v>2030</v>
      </c>
      <c r="K1" s="19"/>
      <c r="O1" t="s">
        <v>162</v>
      </c>
      <c r="P1" s="19">
        <v>2050</v>
      </c>
      <c r="Q1" s="19"/>
      <c r="W1" s="48" t="s">
        <v>49</v>
      </c>
      <c r="X1" s="48" t="s">
        <v>1</v>
      </c>
      <c r="Z1" s="20">
        <v>2010</v>
      </c>
      <c r="AA1" s="20"/>
      <c r="AE1" t="s">
        <v>162</v>
      </c>
      <c r="AF1" s="19">
        <v>2030</v>
      </c>
      <c r="AG1" s="19"/>
      <c r="AK1" t="s">
        <v>162</v>
      </c>
      <c r="AL1" s="19">
        <v>2050</v>
      </c>
      <c r="AM1" s="19"/>
      <c r="AS1" s="47" t="s">
        <v>161</v>
      </c>
      <c r="AT1" s="46" t="s">
        <v>1</v>
      </c>
      <c r="AU1" s="14"/>
      <c r="AV1" s="20">
        <v>2010</v>
      </c>
      <c r="AW1" s="20"/>
      <c r="BA1" t="s">
        <v>162</v>
      </c>
      <c r="BB1" s="19">
        <v>2030</v>
      </c>
      <c r="BC1" s="19"/>
      <c r="BG1" t="s">
        <v>162</v>
      </c>
      <c r="BH1" s="19">
        <v>2050</v>
      </c>
      <c r="BI1" s="19"/>
    </row>
    <row r="2" spans="1:64" s="14" customFormat="1" ht="17" x14ac:dyDescent="0.2">
      <c r="A2" s="48"/>
      <c r="B2" s="48"/>
      <c r="D2" s="20" t="s">
        <v>93</v>
      </c>
      <c r="E2" s="17" t="s">
        <v>94</v>
      </c>
      <c r="F2" s="14" t="s">
        <v>91</v>
      </c>
      <c r="G2" s="14" t="s">
        <v>180</v>
      </c>
      <c r="H2" s="14" t="s">
        <v>92</v>
      </c>
      <c r="J2" s="20" t="s">
        <v>93</v>
      </c>
      <c r="K2" s="17" t="s">
        <v>94</v>
      </c>
      <c r="L2" s="14" t="s">
        <v>91</v>
      </c>
      <c r="M2" s="14" t="s">
        <v>180</v>
      </c>
      <c r="N2" s="14" t="s">
        <v>92</v>
      </c>
      <c r="P2" s="20" t="s">
        <v>93</v>
      </c>
      <c r="Q2" s="17" t="s">
        <v>94</v>
      </c>
      <c r="R2" s="14" t="s">
        <v>91</v>
      </c>
      <c r="S2" s="14" t="s">
        <v>180</v>
      </c>
      <c r="T2" s="14" t="s">
        <v>92</v>
      </c>
      <c r="W2" s="48"/>
      <c r="X2" s="48"/>
      <c r="Z2" s="20" t="s">
        <v>93</v>
      </c>
      <c r="AA2" s="17" t="s">
        <v>94</v>
      </c>
      <c r="AB2" s="14" t="s">
        <v>91</v>
      </c>
      <c r="AC2" s="14" t="s">
        <v>180</v>
      </c>
      <c r="AD2" s="14" t="s">
        <v>92</v>
      </c>
      <c r="AF2" s="20" t="s">
        <v>93</v>
      </c>
      <c r="AG2" s="17" t="s">
        <v>94</v>
      </c>
      <c r="AH2" s="14" t="s">
        <v>91</v>
      </c>
      <c r="AI2" s="14" t="s">
        <v>180</v>
      </c>
      <c r="AJ2" s="14" t="s">
        <v>92</v>
      </c>
      <c r="AL2" s="20" t="s">
        <v>93</v>
      </c>
      <c r="AM2" s="17" t="s">
        <v>94</v>
      </c>
      <c r="AN2" s="14" t="s">
        <v>91</v>
      </c>
      <c r="AO2" s="14" t="s">
        <v>180</v>
      </c>
      <c r="AP2" s="14" t="s">
        <v>92</v>
      </c>
      <c r="AS2" s="47"/>
      <c r="AT2" s="46"/>
      <c r="AV2" s="20" t="s">
        <v>93</v>
      </c>
      <c r="AW2" s="17" t="s">
        <v>94</v>
      </c>
      <c r="AX2" s="14" t="s">
        <v>91</v>
      </c>
      <c r="AY2" s="14" t="s">
        <v>180</v>
      </c>
      <c r="AZ2" s="14" t="s">
        <v>92</v>
      </c>
      <c r="BB2" s="20" t="s">
        <v>93</v>
      </c>
      <c r="BC2" s="17" t="s">
        <v>94</v>
      </c>
      <c r="BD2" s="14" t="s">
        <v>91</v>
      </c>
      <c r="BE2" s="14" t="s">
        <v>180</v>
      </c>
      <c r="BF2" s="14" t="s">
        <v>92</v>
      </c>
      <c r="BH2" s="20" t="s">
        <v>93</v>
      </c>
      <c r="BI2" s="17" t="s">
        <v>94</v>
      </c>
      <c r="BJ2" s="14" t="s">
        <v>91</v>
      </c>
      <c r="BK2" s="14" t="s">
        <v>180</v>
      </c>
      <c r="BL2" s="14" t="s">
        <v>92</v>
      </c>
    </row>
    <row r="3" spans="1:64" x14ac:dyDescent="0.2">
      <c r="A3" t="s">
        <v>8</v>
      </c>
      <c r="B3" t="s">
        <v>7</v>
      </c>
      <c r="C3" s="18" t="s">
        <v>98</v>
      </c>
      <c r="D3">
        <f>Comparison_data!D5</f>
        <v>86.3</v>
      </c>
      <c r="E3" s="18">
        <f>Comparison_data!D76</f>
        <v>86.3</v>
      </c>
      <c r="F3">
        <f>Comparison_data!D147</f>
        <v>86.3</v>
      </c>
      <c r="G3">
        <f>Comparison_data!D218</f>
        <v>86.3</v>
      </c>
      <c r="H3">
        <f>Comparison_data!D289</f>
        <v>86.3</v>
      </c>
      <c r="J3" s="18">
        <f>Comparison_data!X5</f>
        <v>296.05593391861998</v>
      </c>
      <c r="K3" s="18">
        <f>Comparison_data!X76</f>
        <v>207.998649195128</v>
      </c>
      <c r="L3">
        <f>Comparison_data!X147</f>
        <v>480.09506349020597</v>
      </c>
      <c r="M3">
        <f>Comparison_data!X218</f>
        <v>315.14202083559201</v>
      </c>
      <c r="N3">
        <f>Comparison_data!X289</f>
        <v>232.182843317817</v>
      </c>
      <c r="P3" s="18">
        <f>Comparison_data!AR5</f>
        <v>358.54924793620103</v>
      </c>
      <c r="Q3" s="18">
        <f>Comparison_data!AR76</f>
        <v>406.04996629051897</v>
      </c>
      <c r="R3">
        <f>Comparison_data!AR147</f>
        <v>758.93129675070998</v>
      </c>
      <c r="S3">
        <f>Comparison_data!AR218</f>
        <v>373.682681863384</v>
      </c>
      <c r="T3">
        <f>Comparison_data!AR289</f>
        <v>480.14953291202687</v>
      </c>
      <c r="W3" t="s">
        <v>50</v>
      </c>
      <c r="X3" t="s">
        <v>3</v>
      </c>
      <c r="Y3" t="s">
        <v>98</v>
      </c>
      <c r="Z3">
        <f>Comparison_data!D38</f>
        <v>36.424674321238214</v>
      </c>
      <c r="AA3">
        <f>Comparison_data!D109</f>
        <v>36.424674321238214</v>
      </c>
      <c r="AB3">
        <f>Comparison_data!D180</f>
        <v>36.423419817305216</v>
      </c>
      <c r="AC3">
        <f>Comparison_data!D251</f>
        <v>36.424674321238214</v>
      </c>
      <c r="AD3">
        <f>Comparison_data!D322</f>
        <v>36.423419817305216</v>
      </c>
      <c r="AF3">
        <f>Comparison_data!S38</f>
        <v>31.865193293122278</v>
      </c>
      <c r="AG3">
        <f>Comparison_data!S109</f>
        <v>28.08393360149304</v>
      </c>
      <c r="AH3">
        <f>Comparison_data!S180</f>
        <v>39.77901244370188</v>
      </c>
      <c r="AI3">
        <f>Comparison_data!X251</f>
        <v>30.46032114177536</v>
      </c>
      <c r="AJ3">
        <f>Comparison_data!S322</f>
        <v>39.263290726925078</v>
      </c>
      <c r="AL3">
        <f>Comparison_data!AR38</f>
        <v>29.355899072637673</v>
      </c>
      <c r="AM3">
        <f>Comparison_data!AR109</f>
        <v>26.315999999999999</v>
      </c>
      <c r="AN3">
        <f>Comparison_data!AR180</f>
        <v>59.0930107256535</v>
      </c>
      <c r="AO3">
        <f>Comparison_data!AR251</f>
        <v>29.355899072637701</v>
      </c>
      <c r="AP3">
        <f>Comparison_data!AR322</f>
        <v>34.77138865801971</v>
      </c>
      <c r="AS3" t="s">
        <v>149</v>
      </c>
      <c r="AT3" t="s">
        <v>3</v>
      </c>
      <c r="AU3" t="s">
        <v>98</v>
      </c>
      <c r="AV3">
        <f>Baseline_data!D138</f>
        <v>0.93297480523199905</v>
      </c>
      <c r="AW3">
        <f>'2Degree_data'!D138</f>
        <v>0.93297480523199905</v>
      </c>
      <c r="AX3">
        <f>Food_data!D138</f>
        <v>0.93297480523199905</v>
      </c>
      <c r="AY3">
        <f>Materials_data!D138</f>
        <v>0.93297480523199905</v>
      </c>
      <c r="AZ3">
        <f>Total_data!D138</f>
        <v>0.93297480523200005</v>
      </c>
      <c r="BB3">
        <f>Baseline_data!X138</f>
        <v>7.3039485860690494</v>
      </c>
      <c r="BC3">
        <f>'2Degree_data'!X138</f>
        <v>0.60213419280000002</v>
      </c>
      <c r="BD3">
        <f>Food_data!X138</f>
        <v>11.842565534381599</v>
      </c>
      <c r="BE3">
        <f>Materials_data!X138</f>
        <v>7.77463347661371</v>
      </c>
      <c r="BF3">
        <f>Total_data!X138</f>
        <v>2.1649390417226702</v>
      </c>
      <c r="BH3">
        <f>Baseline_data!AR138</f>
        <v>8.8422375028403497</v>
      </c>
      <c r="BI3">
        <f>'2Degree_data'!AR138</f>
        <v>0</v>
      </c>
      <c r="BJ3">
        <f>Food_data!AR138</f>
        <v>18.716120066726301</v>
      </c>
      <c r="BK3">
        <f>Materials_data!AR138</f>
        <v>9.2154454172005593</v>
      </c>
      <c r="BL3">
        <f>Total_data!AR138</f>
        <v>1.82738067558713</v>
      </c>
    </row>
    <row r="4" spans="1:64" x14ac:dyDescent="0.2">
      <c r="A4" t="s">
        <v>9</v>
      </c>
      <c r="B4" t="s">
        <v>7</v>
      </c>
      <c r="C4" s="18" t="s">
        <v>99</v>
      </c>
      <c r="D4">
        <f>Comparison_data!D6</f>
        <v>1580.8000000000002</v>
      </c>
      <c r="E4" s="18">
        <f>Comparison_data!D77</f>
        <v>1580.8000000000002</v>
      </c>
      <c r="F4">
        <f>Comparison_data!D148</f>
        <v>1580.8000000000002</v>
      </c>
      <c r="G4">
        <f>Comparison_data!D219</f>
        <v>1580.8000000000002</v>
      </c>
      <c r="H4">
        <f>Comparison_data!D290</f>
        <v>1580.8000000000002</v>
      </c>
      <c r="J4" s="18">
        <f>Comparison_data!X6</f>
        <v>908.96480651890795</v>
      </c>
      <c r="K4" s="18">
        <f>Comparison_data!X77</f>
        <v>792.8</v>
      </c>
      <c r="L4">
        <f>Comparison_data!X148</f>
        <v>792.8</v>
      </c>
      <c r="M4">
        <f>Comparison_data!X219</f>
        <v>883.52423048650405</v>
      </c>
      <c r="N4">
        <f>Comparison_data!X290</f>
        <v>792.8</v>
      </c>
      <c r="P4" s="18">
        <f>Comparison_data!AR6</f>
        <v>1985.78646163396</v>
      </c>
      <c r="Q4" s="18">
        <f>Comparison_data!AR77</f>
        <v>408.54996629051897</v>
      </c>
      <c r="R4">
        <f>Comparison_data!AR148</f>
        <v>1584.5593187643901</v>
      </c>
      <c r="S4">
        <f>Comparison_data!AR219</f>
        <v>1809.7424941541201</v>
      </c>
      <c r="T4">
        <f>Comparison_data!AR290</f>
        <v>408.54996629051897</v>
      </c>
      <c r="W4" t="s">
        <v>52</v>
      </c>
      <c r="X4" t="s">
        <v>3</v>
      </c>
      <c r="Y4" t="s">
        <v>99</v>
      </c>
      <c r="Z4">
        <f>Comparison_data!D40</f>
        <v>139.24760000000001</v>
      </c>
      <c r="AA4">
        <f>Comparison_data!D111</f>
        <v>139.24760000000001</v>
      </c>
      <c r="AB4">
        <f>Comparison_data!D182</f>
        <v>139.24760000000001</v>
      </c>
      <c r="AC4">
        <f>Comparison_data!D253</f>
        <v>139.24760000000001</v>
      </c>
      <c r="AD4">
        <f>Comparison_data!D324</f>
        <v>139.24760000000001</v>
      </c>
      <c r="AF4">
        <f>Comparison_data!S40</f>
        <v>121.99999999999901</v>
      </c>
      <c r="AG4">
        <f>Comparison_data!S111</f>
        <v>122</v>
      </c>
      <c r="AH4">
        <f>Comparison_data!S182</f>
        <v>121.99999999999901</v>
      </c>
      <c r="AI4">
        <f>Comparison_data!X253</f>
        <v>118.055485490915</v>
      </c>
      <c r="AJ4">
        <f>Comparison_data!S324</f>
        <v>121.99999999999901</v>
      </c>
      <c r="AL4">
        <f>Comparison_data!AR40</f>
        <v>219.16040462338501</v>
      </c>
      <c r="AM4">
        <f>Comparison_data!AR111</f>
        <v>39.8260679408247</v>
      </c>
      <c r="AN4">
        <f>Comparison_data!AR182</f>
        <v>188.97806339796199</v>
      </c>
      <c r="AO4">
        <f>Comparison_data!AR253</f>
        <v>202.36202938316001</v>
      </c>
      <c r="AP4">
        <f>Comparison_data!AR324</f>
        <v>82</v>
      </c>
      <c r="AS4" t="s">
        <v>158</v>
      </c>
      <c r="AT4" t="s">
        <v>3</v>
      </c>
      <c r="AU4" t="s">
        <v>135</v>
      </c>
      <c r="AV4">
        <f>Baseline_data!D139</f>
        <v>0</v>
      </c>
      <c r="AW4">
        <f>'2Degree_data'!D139</f>
        <v>0</v>
      </c>
      <c r="AX4">
        <f>Food_data!D139</f>
        <v>0</v>
      </c>
      <c r="AY4">
        <f>Materials_data!D139</f>
        <v>0</v>
      </c>
      <c r="AZ4">
        <f>Total_data!D139</f>
        <v>0</v>
      </c>
      <c r="BB4">
        <f>Baseline_data!X139</f>
        <v>0</v>
      </c>
      <c r="BC4">
        <f>'2Degree_data'!X139</f>
        <v>4.5240404985945997</v>
      </c>
      <c r="BD4">
        <f>Food_data!X139</f>
        <v>0</v>
      </c>
      <c r="BE4">
        <f>Materials_data!X139</f>
        <v>0</v>
      </c>
      <c r="BF4">
        <f>Total_data!X139</f>
        <v>3.5589640254354702</v>
      </c>
      <c r="BH4">
        <f>Baseline_data!AR139</f>
        <v>0</v>
      </c>
      <c r="BI4">
        <f>'2Degree_data'!AR139</f>
        <v>10</v>
      </c>
      <c r="BJ4">
        <f>Food_data!AR139</f>
        <v>0</v>
      </c>
      <c r="BK4">
        <f>Materials_data!AR139</f>
        <v>0</v>
      </c>
      <c r="BL4">
        <f>Total_data!AR139</f>
        <v>10</v>
      </c>
    </row>
    <row r="5" spans="1:64" x14ac:dyDescent="0.2">
      <c r="A5" t="s">
        <v>10</v>
      </c>
      <c r="B5" t="s">
        <v>7</v>
      </c>
      <c r="C5" s="18" t="s">
        <v>100</v>
      </c>
      <c r="D5">
        <f>Comparison_data!D7</f>
        <v>1403.7741192377712</v>
      </c>
      <c r="E5" s="18">
        <f>Comparison_data!D78</f>
        <v>1403.7741192377712</v>
      </c>
      <c r="F5">
        <f>Comparison_data!D149</f>
        <v>1403.7741192377712</v>
      </c>
      <c r="G5">
        <f>Comparison_data!D220</f>
        <v>1403.7741192377712</v>
      </c>
      <c r="H5">
        <f>Comparison_data!D291</f>
        <v>1403.7741192377712</v>
      </c>
      <c r="J5" s="18">
        <f>Comparison_data!X7</f>
        <v>2903.8650239575913</v>
      </c>
      <c r="K5" s="18">
        <f>Comparison_data!X78</f>
        <v>2534.9465105874092</v>
      </c>
      <c r="L5">
        <f>Comparison_data!X149</f>
        <v>2900.0197443786669</v>
      </c>
      <c r="M5">
        <f>Comparison_data!X220</f>
        <v>2932.4962206230084</v>
      </c>
      <c r="N5">
        <f>Comparison_data!X291</f>
        <v>2658.6882749802844</v>
      </c>
      <c r="P5" s="18">
        <f>Comparison_data!AR7</f>
        <v>3377.2637290479952</v>
      </c>
      <c r="Q5" s="18">
        <f>Comparison_data!AR78</f>
        <v>1803.7391016437462</v>
      </c>
      <c r="R5">
        <f>Comparison_data!AR149</f>
        <v>3368.146802297108</v>
      </c>
      <c r="S5">
        <f>Comparison_data!AR220</f>
        <v>3532.510964416289</v>
      </c>
      <c r="T5">
        <f>Comparison_data!AR291</f>
        <v>2992.9582504297477</v>
      </c>
      <c r="W5" t="s">
        <v>54</v>
      </c>
      <c r="X5" t="s">
        <v>3</v>
      </c>
      <c r="Y5" t="s">
        <v>100</v>
      </c>
      <c r="Z5">
        <f>Comparison_data!D42</f>
        <v>108.035399999999</v>
      </c>
      <c r="AA5">
        <f>Comparison_data!D113</f>
        <v>108.035399999999</v>
      </c>
      <c r="AB5">
        <f>Comparison_data!D184</f>
        <v>108.035399999999</v>
      </c>
      <c r="AC5">
        <f>Comparison_data!D255</f>
        <v>108.035399999999</v>
      </c>
      <c r="AD5">
        <f>Comparison_data!D326</f>
        <v>108.0354</v>
      </c>
      <c r="AF5">
        <f>Comparison_data!S42</f>
        <v>135</v>
      </c>
      <c r="AG5">
        <f>Comparison_data!S113</f>
        <v>135</v>
      </c>
      <c r="AH5">
        <f>Comparison_data!S184</f>
        <v>135</v>
      </c>
      <c r="AI5">
        <f>Comparison_data!X255</f>
        <v>136</v>
      </c>
      <c r="AJ5">
        <f>Comparison_data!S326</f>
        <v>135</v>
      </c>
      <c r="AL5">
        <f>Comparison_data!AR42</f>
        <v>124.37914535847899</v>
      </c>
      <c r="AM5">
        <f>Comparison_data!AR113</f>
        <v>123</v>
      </c>
      <c r="AN5">
        <f>Comparison_data!AR184</f>
        <v>123.221022787815</v>
      </c>
      <c r="AO5">
        <f>Comparison_data!AR255</f>
        <v>123.60470689903499</v>
      </c>
      <c r="AP5">
        <f>Comparison_data!AR326</f>
        <v>123</v>
      </c>
      <c r="AS5" t="s">
        <v>150</v>
      </c>
      <c r="AT5" t="s">
        <v>3</v>
      </c>
      <c r="AU5" t="s">
        <v>99</v>
      </c>
      <c r="AV5">
        <f>Baseline_data!D130</f>
        <v>30.029407019999997</v>
      </c>
      <c r="AW5">
        <f>'2Degree_data'!D130</f>
        <v>30.029407019999898</v>
      </c>
      <c r="AX5">
        <f>Food_data!D130</f>
        <v>30.029407019999997</v>
      </c>
      <c r="AY5">
        <f>Materials_data!D130</f>
        <v>30.029407019999997</v>
      </c>
      <c r="AZ5">
        <f>Total_data!D130</f>
        <v>30.029407019999997</v>
      </c>
      <c r="BB5">
        <f>Baseline_data!X130</f>
        <v>22.416119256213399</v>
      </c>
      <c r="BC5">
        <f>'2Degree_data'!X130</f>
        <v>19.551361305599997</v>
      </c>
      <c r="BD5">
        <f>Food_data!X130</f>
        <v>19.551361305599997</v>
      </c>
      <c r="BE5">
        <f>Materials_data!X130</f>
        <v>21.788725343710698</v>
      </c>
      <c r="BF5">
        <f>Total_data!X130</f>
        <v>19.551361305599997</v>
      </c>
      <c r="BH5">
        <f>Baseline_data!AR130</f>
        <v>48.915717857497299</v>
      </c>
      <c r="BI5">
        <f>'2Degree_data'!AR130</f>
        <v>6.1652879999999903E-2</v>
      </c>
      <c r="BJ5">
        <f>Food_data!AR130</f>
        <v>39.020994300665095</v>
      </c>
      <c r="BK5">
        <f>Materials_data!AR130</f>
        <v>44.574270816793799</v>
      </c>
      <c r="BL5">
        <f>Total_data!AR130</f>
        <v>6.165288E-2</v>
      </c>
    </row>
    <row r="6" spans="1:64" x14ac:dyDescent="0.2">
      <c r="A6" t="s">
        <v>11</v>
      </c>
      <c r="B6" t="s">
        <v>7</v>
      </c>
      <c r="C6" s="18" t="s">
        <v>101</v>
      </c>
      <c r="D6">
        <f>Comparison_data!D8</f>
        <v>1006.6999999999999</v>
      </c>
      <c r="E6" s="18">
        <f>Comparison_data!D79</f>
        <v>1006.6999999999999</v>
      </c>
      <c r="F6">
        <f>Comparison_data!D150</f>
        <v>1006.6999999999999</v>
      </c>
      <c r="G6">
        <f>Comparison_data!D221</f>
        <v>1006.6999999999999</v>
      </c>
      <c r="H6">
        <f>Comparison_data!D292</f>
        <v>1006.6999999999999</v>
      </c>
      <c r="J6" s="18">
        <f>Comparison_data!X8</f>
        <v>1552.2729211247699</v>
      </c>
      <c r="K6" s="18">
        <f>Comparison_data!X79</f>
        <v>755</v>
      </c>
      <c r="L6">
        <f>Comparison_data!X150</f>
        <v>1504.99999999999</v>
      </c>
      <c r="M6">
        <f>Comparison_data!X221</f>
        <v>1505.1789229631499</v>
      </c>
      <c r="N6">
        <f>Comparison_data!X292</f>
        <v>755</v>
      </c>
      <c r="P6" s="18">
        <f>Comparison_data!AR8</f>
        <v>1915.4174545100902</v>
      </c>
      <c r="Q6" s="18">
        <f>Comparison_data!AR79</f>
        <v>1915.4174545100902</v>
      </c>
      <c r="R6">
        <f>Comparison_data!AR150</f>
        <v>1915.4174545100902</v>
      </c>
      <c r="S6">
        <f>Comparison_data!AR221</f>
        <v>1915.4174545100902</v>
      </c>
      <c r="T6">
        <f>Comparison_data!AR292</f>
        <v>1915.4174545100902</v>
      </c>
      <c r="W6" t="s">
        <v>55</v>
      </c>
      <c r="X6" t="s">
        <v>3</v>
      </c>
      <c r="Y6" t="s">
        <v>101</v>
      </c>
      <c r="Z6">
        <f>Comparison_data!D43</f>
        <v>12.561203813760001</v>
      </c>
      <c r="AA6">
        <f>Comparison_data!D114</f>
        <v>12.561203813760001</v>
      </c>
      <c r="AB6">
        <f>Comparison_data!D185</f>
        <v>12.561203813760001</v>
      </c>
      <c r="AC6">
        <f>Comparison_data!D256</f>
        <v>12.561203813760001</v>
      </c>
      <c r="AD6">
        <f>Comparison_data!D327</f>
        <v>12.561203813760001</v>
      </c>
      <c r="AF6">
        <f>Comparison_data!S43</f>
        <v>12.3010908757383</v>
      </c>
      <c r="AG6">
        <f>Comparison_data!S114</f>
        <v>11.629038758399899</v>
      </c>
      <c r="AH6">
        <f>Comparison_data!S185</f>
        <v>11.629038758399899</v>
      </c>
      <c r="AI6">
        <f>Comparison_data!X256</f>
        <v>21.398268989566301</v>
      </c>
      <c r="AJ6">
        <f>Comparison_data!S327</f>
        <v>11.629038758399899</v>
      </c>
      <c r="AL6">
        <f>Comparison_data!AR43</f>
        <v>27.230395864319998</v>
      </c>
      <c r="AM6">
        <f>Comparison_data!AR114</f>
        <v>27.230395864319899</v>
      </c>
      <c r="AN6">
        <f>Comparison_data!AR185</f>
        <v>27.230395864319998</v>
      </c>
      <c r="AO6">
        <f>Comparison_data!AR256</f>
        <v>27.230395864319998</v>
      </c>
      <c r="AP6">
        <f>Comparison_data!AR327</f>
        <v>27.230395864319998</v>
      </c>
      <c r="AS6" t="s">
        <v>159</v>
      </c>
      <c r="AT6" t="s">
        <v>3</v>
      </c>
      <c r="AU6" t="s">
        <v>131</v>
      </c>
      <c r="AV6">
        <f>Baseline_data!D131</f>
        <v>0</v>
      </c>
      <c r="AW6">
        <f>'2Degree_data'!D131</f>
        <v>0</v>
      </c>
      <c r="AX6">
        <f>Food_data!D131</f>
        <v>0</v>
      </c>
      <c r="AY6">
        <f>Materials_data!D131</f>
        <v>0</v>
      </c>
      <c r="AZ6">
        <f>Total_data!D131</f>
        <v>0</v>
      </c>
      <c r="BB6">
        <f>Baseline_data!X131</f>
        <v>0</v>
      </c>
      <c r="BC6">
        <f>'2Degree_data'!X131</f>
        <v>0</v>
      </c>
      <c r="BD6">
        <f>Food_data!X131</f>
        <v>0</v>
      </c>
      <c r="BE6">
        <f>Materials_data!X131</f>
        <v>0</v>
      </c>
      <c r="BF6">
        <f>Total_data!X131</f>
        <v>0</v>
      </c>
      <c r="BH6">
        <f>Baseline_data!AR131</f>
        <v>0</v>
      </c>
      <c r="BI6">
        <f>'2Degree_data'!AR131</f>
        <v>10</v>
      </c>
      <c r="BJ6">
        <f>Food_data!AR131</f>
        <v>0</v>
      </c>
      <c r="BK6">
        <f>Materials_data!AR131</f>
        <v>0</v>
      </c>
      <c r="BL6">
        <f>Total_data!AR131</f>
        <v>10</v>
      </c>
    </row>
    <row r="7" spans="1:64" x14ac:dyDescent="0.2">
      <c r="A7" t="s">
        <v>12</v>
      </c>
      <c r="B7" t="s">
        <v>7</v>
      </c>
      <c r="C7" s="18" t="s">
        <v>102</v>
      </c>
      <c r="D7">
        <f>Comparison_data!D9</f>
        <v>393.29999999999995</v>
      </c>
      <c r="E7" s="18">
        <f>Comparison_data!D80</f>
        <v>393.29999999999995</v>
      </c>
      <c r="F7">
        <f>Comparison_data!D151</f>
        <v>393.29999999999995</v>
      </c>
      <c r="G7">
        <f>Comparison_data!D222</f>
        <v>393.29999999999995</v>
      </c>
      <c r="H7">
        <f>Comparison_data!D293</f>
        <v>393.29999999999995</v>
      </c>
      <c r="J7" s="44">
        <f>Comparison_data!X9</f>
        <v>236</v>
      </c>
      <c r="K7" s="18">
        <f>Comparison_data!X80</f>
        <v>236</v>
      </c>
      <c r="L7">
        <f>Comparison_data!X151</f>
        <v>236</v>
      </c>
      <c r="M7">
        <f>Comparison_data!X222</f>
        <v>236</v>
      </c>
      <c r="N7">
        <f>Comparison_data!X293</f>
        <v>236</v>
      </c>
      <c r="P7" s="18">
        <f>Comparison_data!AR9</f>
        <v>78.7</v>
      </c>
      <c r="Q7" s="18">
        <f>Comparison_data!AR80</f>
        <v>468.54594617179004</v>
      </c>
      <c r="R7">
        <f>Comparison_data!AR151</f>
        <v>78.7</v>
      </c>
      <c r="S7">
        <f>Comparison_data!AR222</f>
        <v>78.7</v>
      </c>
      <c r="T7">
        <f>Comparison_data!AR293</f>
        <v>78.7</v>
      </c>
      <c r="W7" t="s">
        <v>56</v>
      </c>
      <c r="X7" t="s">
        <v>3</v>
      </c>
      <c r="Y7" t="s">
        <v>102</v>
      </c>
      <c r="Z7">
        <f>Comparison_data!D44</f>
        <v>28.5514195636651</v>
      </c>
      <c r="AA7">
        <f>Comparison_data!D115</f>
        <v>25.2242661327954</v>
      </c>
      <c r="AB7">
        <f>Comparison_data!D186</f>
        <v>29.7589671635989</v>
      </c>
      <c r="AC7">
        <f>Comparison_data!D257</f>
        <v>29.633998827789299</v>
      </c>
      <c r="AD7">
        <f>Comparison_data!D328</f>
        <v>25.2222544124782</v>
      </c>
      <c r="AF7">
        <f>Comparison_data!S44</f>
        <v>20.639214042623902</v>
      </c>
      <c r="AG7">
        <f>Comparison_data!S115</f>
        <v>1.8119057380577199</v>
      </c>
      <c r="AH7">
        <f>Comparison_data!S186</f>
        <v>16.175544044478801</v>
      </c>
      <c r="AI7">
        <f>Comparison_data!X257</f>
        <v>17.562802060799999</v>
      </c>
      <c r="AJ7">
        <f>Comparison_data!S328</f>
        <v>1.8119057380577199</v>
      </c>
      <c r="AL7">
        <f>Comparison_data!AR44</f>
        <v>5.8567479753599896</v>
      </c>
      <c r="AM7">
        <f>Comparison_data!AR115</f>
        <v>34.868558089005901</v>
      </c>
      <c r="AN7">
        <f>Comparison_data!AR186</f>
        <v>5.8567479753599896</v>
      </c>
      <c r="AO7">
        <f>Comparison_data!AR257</f>
        <v>5.8567479753599896</v>
      </c>
      <c r="AP7">
        <f>Comparison_data!AR328</f>
        <v>5.8567479753599896</v>
      </c>
      <c r="AS7" t="s">
        <v>151</v>
      </c>
      <c r="AT7" t="s">
        <v>3</v>
      </c>
      <c r="AU7" t="s">
        <v>100</v>
      </c>
      <c r="AV7">
        <f>Baseline_data!D133</f>
        <v>17.659962047794931</v>
      </c>
      <c r="AW7">
        <f>'2Degree_data'!D133</f>
        <v>18.85677982868329</v>
      </c>
      <c r="AX7">
        <f>Food_data!D133</f>
        <v>17.224868767129053</v>
      </c>
      <c r="AY7">
        <f>Materials_data!D133</f>
        <v>17.270545046311376</v>
      </c>
      <c r="AZ7">
        <f>Total_data!D133</f>
        <v>18.85677982868329</v>
      </c>
      <c r="BB7">
        <f>Baseline_data!X133</f>
        <v>69.225233368064806</v>
      </c>
      <c r="BC7">
        <f>'2Degree_data'!X133</f>
        <v>60.51697004527739</v>
      </c>
      <c r="BD7">
        <f>Food_data!X133</f>
        <v>68.931641273943669</v>
      </c>
      <c r="BE7">
        <f>Materials_data!X133</f>
        <v>69.279825249899773</v>
      </c>
      <c r="BF7">
        <f>Total_data!X133</f>
        <v>64.294956121009633</v>
      </c>
      <c r="BH7">
        <f>Baseline_data!AR133</f>
        <v>73.203962463373301</v>
      </c>
      <c r="BI7">
        <f>'2Degree_data'!AR133</f>
        <v>25.674480364236793</v>
      </c>
      <c r="BJ7">
        <f>Food_data!AR133</f>
        <v>73.16209978626344</v>
      </c>
      <c r="BK7">
        <f>Materials_data!AR133</f>
        <v>73.146507777835325</v>
      </c>
      <c r="BL7">
        <f>Total_data!AR133</f>
        <v>47.525849613893989</v>
      </c>
    </row>
    <row r="8" spans="1:64" x14ac:dyDescent="0.2">
      <c r="A8" t="s">
        <v>13</v>
      </c>
      <c r="B8" t="s">
        <v>7</v>
      </c>
      <c r="C8" s="18" t="s">
        <v>103</v>
      </c>
      <c r="D8">
        <f>Comparison_data!D10</f>
        <v>461.80000000000007</v>
      </c>
      <c r="E8" s="18">
        <f>Comparison_data!D81</f>
        <v>461.80000000000007</v>
      </c>
      <c r="F8">
        <f>Comparison_data!D152</f>
        <v>461.80000000000007</v>
      </c>
      <c r="G8">
        <f>Comparison_data!D223</f>
        <v>461.80000000000007</v>
      </c>
      <c r="H8">
        <f>Comparison_data!D294</f>
        <v>461.80000000000007</v>
      </c>
      <c r="J8" s="18">
        <f>Comparison_data!X10</f>
        <v>729.80549439991591</v>
      </c>
      <c r="K8" s="18">
        <f>Comparison_data!X81</f>
        <v>613.56031645439282</v>
      </c>
      <c r="L8">
        <f>Comparison_data!X152</f>
        <v>735.44031072395205</v>
      </c>
      <c r="M8">
        <f>Comparison_data!X223</f>
        <v>765.97091557827787</v>
      </c>
      <c r="N8">
        <f>Comparison_data!X294</f>
        <v>401.42103249418705</v>
      </c>
      <c r="P8" s="18">
        <f>Comparison_data!AR10</f>
        <v>216.40425767151899</v>
      </c>
      <c r="Q8" s="18">
        <f>Comparison_data!AR81</f>
        <v>107.97354730424701</v>
      </c>
      <c r="R8">
        <f>Comparison_data!AR152</f>
        <v>212.051283284692</v>
      </c>
      <c r="S8">
        <f>Comparison_data!AR223</f>
        <v>237.942347332216</v>
      </c>
      <c r="T8">
        <f>Comparison_data!AR294</f>
        <v>322.70125538289903</v>
      </c>
      <c r="W8" t="s">
        <v>57</v>
      </c>
      <c r="X8" t="s">
        <v>3</v>
      </c>
      <c r="Y8" t="s">
        <v>103</v>
      </c>
      <c r="Z8">
        <f>Comparison_data!D45</f>
        <v>167.54559999999901</v>
      </c>
      <c r="AA8">
        <f>Comparison_data!D116</f>
        <v>167.54559999999901</v>
      </c>
      <c r="AB8">
        <f>Comparison_data!D187</f>
        <v>167.54559999999901</v>
      </c>
      <c r="AC8">
        <f>Comparison_data!D258</f>
        <v>167.54559999999901</v>
      </c>
      <c r="AD8">
        <f>Comparison_data!D329</f>
        <v>167.54559999999901</v>
      </c>
      <c r="AF8">
        <f>Comparison_data!S45</f>
        <v>165</v>
      </c>
      <c r="AG8">
        <f>Comparison_data!S116</f>
        <v>165</v>
      </c>
      <c r="AH8">
        <f>Comparison_data!S187</f>
        <v>165</v>
      </c>
      <c r="AI8">
        <f>Comparison_data!X258</f>
        <v>156</v>
      </c>
      <c r="AJ8">
        <f>Comparison_data!S329</f>
        <v>165</v>
      </c>
      <c r="AL8">
        <f>Comparison_data!AR45</f>
        <v>117</v>
      </c>
      <c r="AM8">
        <f>Comparison_data!AR116</f>
        <v>106.330334245215</v>
      </c>
      <c r="AN8">
        <f>Comparison_data!AR187</f>
        <v>117</v>
      </c>
      <c r="AO8">
        <f>Comparison_data!AR258</f>
        <v>117</v>
      </c>
      <c r="AP8">
        <f>Comparison_data!AR329</f>
        <v>117</v>
      </c>
      <c r="AS8" t="s">
        <v>160</v>
      </c>
      <c r="AT8" t="s">
        <v>3</v>
      </c>
      <c r="AU8" t="s">
        <v>133</v>
      </c>
      <c r="AV8">
        <f>Baseline_data!D134</f>
        <v>0</v>
      </c>
      <c r="AW8">
        <f>'2Degree_data'!D134</f>
        <v>0</v>
      </c>
      <c r="AX8">
        <f>Food_data!D134</f>
        <v>0</v>
      </c>
      <c r="AY8">
        <f>Materials_data!D134</f>
        <v>0</v>
      </c>
      <c r="AZ8">
        <f>Total_data!D134</f>
        <v>0</v>
      </c>
      <c r="BB8">
        <f>Baseline_data!X134</f>
        <v>0</v>
      </c>
      <c r="BC8">
        <f>'2Degree_data'!X134</f>
        <v>0</v>
      </c>
      <c r="BD8">
        <f>Food_data!X134</f>
        <v>0</v>
      </c>
      <c r="BE8">
        <f>Materials_data!X134</f>
        <v>0</v>
      </c>
      <c r="BF8">
        <f>Total_data!X134</f>
        <v>0</v>
      </c>
      <c r="BH8">
        <f>Baseline_data!AR134</f>
        <v>0</v>
      </c>
      <c r="BI8">
        <f>'2Degree_data'!AR134</f>
        <v>10</v>
      </c>
      <c r="BJ8">
        <f>Food_data!AR134</f>
        <v>0</v>
      </c>
      <c r="BK8">
        <f>Materials_data!AR134</f>
        <v>0</v>
      </c>
      <c r="BL8">
        <f>Total_data!AR134</f>
        <v>10</v>
      </c>
    </row>
    <row r="9" spans="1:64" x14ac:dyDescent="0.2">
      <c r="A9" t="s">
        <v>14</v>
      </c>
      <c r="B9" t="s">
        <v>7</v>
      </c>
      <c r="C9" s="18" t="s">
        <v>104</v>
      </c>
      <c r="D9">
        <f>Comparison_data!D11</f>
        <v>11.299999999999999</v>
      </c>
      <c r="E9" s="18">
        <f>Comparison_data!D82</f>
        <v>11.299999999999999</v>
      </c>
      <c r="F9">
        <f>Comparison_data!D153</f>
        <v>11.299999999999999</v>
      </c>
      <c r="G9">
        <f>Comparison_data!D224</f>
        <v>11.299999999999999</v>
      </c>
      <c r="H9">
        <f>Comparison_data!D295</f>
        <v>11.299999999999999</v>
      </c>
      <c r="J9" s="18">
        <f>Comparison_data!X11</f>
        <v>50.4</v>
      </c>
      <c r="K9" s="18">
        <f>Comparison_data!X82</f>
        <v>5.6</v>
      </c>
      <c r="L9">
        <f>Comparison_data!X153</f>
        <v>50.4</v>
      </c>
      <c r="M9">
        <f>Comparison_data!X224</f>
        <v>50.4</v>
      </c>
      <c r="N9">
        <f>Comparison_data!X295</f>
        <v>5.6</v>
      </c>
      <c r="P9" s="18">
        <f>Comparison_data!AR11</f>
        <v>139.099999999999</v>
      </c>
      <c r="Q9" s="18">
        <f>Comparison_data!AR82</f>
        <v>139.1</v>
      </c>
      <c r="R9">
        <f>Comparison_data!AR153</f>
        <v>139.1</v>
      </c>
      <c r="S9">
        <f>Comparison_data!AR224</f>
        <v>139.1</v>
      </c>
      <c r="T9">
        <f>Comparison_data!AR295</f>
        <v>139.1</v>
      </c>
      <c r="W9" t="s">
        <v>58</v>
      </c>
      <c r="X9" t="s">
        <v>3</v>
      </c>
      <c r="Y9" t="s">
        <v>104</v>
      </c>
      <c r="Z9">
        <f>Comparison_data!D46</f>
        <v>0.256576896</v>
      </c>
      <c r="AA9">
        <f>Comparison_data!D117</f>
        <v>0.256576896</v>
      </c>
      <c r="AB9">
        <f>Comparison_data!D188</f>
        <v>0.256576896</v>
      </c>
      <c r="AC9">
        <f>Comparison_data!D259</f>
        <v>0.256576896</v>
      </c>
      <c r="AD9">
        <f>Comparison_data!D330</f>
        <v>0.256576896</v>
      </c>
      <c r="AF9">
        <f>Comparison_data!S46</f>
        <v>0.16247347200000001</v>
      </c>
      <c r="AG9">
        <f>Comparison_data!S117</f>
        <v>0.16247347200000001</v>
      </c>
      <c r="AH9">
        <f>Comparison_data!S188</f>
        <v>0.16247347200000001</v>
      </c>
      <c r="AI9">
        <f>Comparison_data!X259</f>
        <v>1.1698089984</v>
      </c>
      <c r="AJ9">
        <f>Comparison_data!S330</f>
        <v>0.16247347200000001</v>
      </c>
      <c r="AL9">
        <f>Comparison_data!AR46</f>
        <v>3.2285799935999901</v>
      </c>
      <c r="AM9">
        <f>Comparison_data!AR117</f>
        <v>3.2285799935999901</v>
      </c>
      <c r="AN9">
        <f>Comparison_data!AR188</f>
        <v>3.2285799935999901</v>
      </c>
      <c r="AO9">
        <f>Comparison_data!AR259</f>
        <v>3.2285799935999901</v>
      </c>
      <c r="AP9">
        <f>Comparison_data!AR330</f>
        <v>3.2285799935999799</v>
      </c>
      <c r="AS9" t="s">
        <v>152</v>
      </c>
      <c r="AT9" t="s">
        <v>3</v>
      </c>
      <c r="AU9" t="s">
        <v>101</v>
      </c>
      <c r="AV9">
        <f>Baseline_data!D137</f>
        <v>12.561203813760001</v>
      </c>
      <c r="AW9">
        <f>'2Degree_data'!D137</f>
        <v>12.561203813760001</v>
      </c>
      <c r="AX9">
        <f>Food_data!D137</f>
        <v>12.561203813760001</v>
      </c>
      <c r="AY9">
        <f>Materials_data!D137</f>
        <v>12.561203813760001</v>
      </c>
      <c r="AZ9">
        <f>Total_data!D137</f>
        <v>12.561203813760001</v>
      </c>
      <c r="BB9">
        <f>Baseline_data!X137</f>
        <v>22.067777461338302</v>
      </c>
      <c r="BC9">
        <f>'2Degree_data'!X137</f>
        <v>10.733403744</v>
      </c>
      <c r="BD9">
        <f>Food_data!X137</f>
        <v>21.395725343999999</v>
      </c>
      <c r="BE9">
        <f>Materials_data!X137</f>
        <v>21.398268989566301</v>
      </c>
      <c r="BF9">
        <f>Total_data!X137</f>
        <v>10.733403744</v>
      </c>
      <c r="BH9">
        <f>Baseline_data!AR137</f>
        <v>27.230395864319998</v>
      </c>
      <c r="BI9">
        <f>'2Degree_data'!AR137</f>
        <v>27.230395864319899</v>
      </c>
      <c r="BJ9">
        <f>Food_data!AR137</f>
        <v>27.230395864319998</v>
      </c>
      <c r="BK9">
        <f>Materials_data!AR137</f>
        <v>27.230395864319998</v>
      </c>
      <c r="BL9">
        <f>Total_data!AR137</f>
        <v>27.230395864319998</v>
      </c>
    </row>
    <row r="10" spans="1:64" x14ac:dyDescent="0.2">
      <c r="A10" t="s">
        <v>15</v>
      </c>
      <c r="B10" t="s">
        <v>7</v>
      </c>
      <c r="C10" s="18" t="s">
        <v>105</v>
      </c>
      <c r="D10">
        <f>Comparison_data!D12</f>
        <v>40.6</v>
      </c>
      <c r="E10" s="18">
        <f>Comparison_data!D83</f>
        <v>40.6</v>
      </c>
      <c r="F10">
        <f>Comparison_data!D154</f>
        <v>40.6</v>
      </c>
      <c r="G10">
        <f>Comparison_data!D225</f>
        <v>40.6</v>
      </c>
      <c r="H10">
        <f>Comparison_data!D296</f>
        <v>40.6</v>
      </c>
      <c r="J10" s="18">
        <f>Comparison_data!X12</f>
        <v>108.764975617063</v>
      </c>
      <c r="K10" s="18">
        <f>Comparison_data!X83</f>
        <v>71.3</v>
      </c>
      <c r="L10">
        <f>Comparison_data!X154</f>
        <v>71.3</v>
      </c>
      <c r="M10">
        <f>Comparison_data!X225</f>
        <v>71.3</v>
      </c>
      <c r="N10">
        <f>Comparison_data!X296</f>
        <v>71.3</v>
      </c>
      <c r="P10" s="18">
        <f>Comparison_data!AR12</f>
        <v>1975.8466270079803</v>
      </c>
      <c r="Q10" s="18">
        <f>Comparison_data!AR83</f>
        <v>3119.9999999999991</v>
      </c>
      <c r="R10">
        <f>Comparison_data!AR154</f>
        <v>1720</v>
      </c>
      <c r="S10">
        <f>Comparison_data!AR225</f>
        <v>1803.22776416785</v>
      </c>
      <c r="T10">
        <f>Comparison_data!AR296</f>
        <v>1690</v>
      </c>
      <c r="W10" t="s">
        <v>59</v>
      </c>
      <c r="X10" t="s">
        <v>3</v>
      </c>
      <c r="Y10" t="s">
        <v>105</v>
      </c>
      <c r="Z10">
        <f>Comparison_data!D47</f>
        <v>0.2330439759359989</v>
      </c>
      <c r="AA10">
        <f>Comparison_data!D118</f>
        <v>0.2330439759359989</v>
      </c>
      <c r="AB10">
        <f>Comparison_data!D189</f>
        <v>0.2330439759359989</v>
      </c>
      <c r="AC10">
        <f>Comparison_data!D260</f>
        <v>0.2330439759359989</v>
      </c>
      <c r="AD10">
        <f>Comparison_data!D331</f>
        <v>0.2330439759359989</v>
      </c>
      <c r="AF10">
        <f>Comparison_data!S47</f>
        <v>0.47260159661951895</v>
      </c>
      <c r="AG10">
        <f>Comparison_data!S118</f>
        <v>0.47260159661951895</v>
      </c>
      <c r="AH10">
        <f>Comparison_data!S189</f>
        <v>0.47260159661951895</v>
      </c>
      <c r="AI10">
        <f>Comparison_data!X260</f>
        <v>0.437124864272112</v>
      </c>
      <c r="AJ10">
        <f>Comparison_data!S331</f>
        <v>0.47260159661951895</v>
      </c>
      <c r="AL10">
        <f>Comparison_data!AR47</f>
        <v>23.965152395550319</v>
      </c>
      <c r="AM10">
        <f>Comparison_data!AR118</f>
        <v>29.916062113737588</v>
      </c>
      <c r="AN10">
        <f>Comparison_data!AR189</f>
        <v>21.9870981038592</v>
      </c>
      <c r="AO10">
        <f>Comparison_data!AR260</f>
        <v>22.538330697987529</v>
      </c>
      <c r="AP10">
        <f>Comparison_data!AR331</f>
        <v>18.562506982113597</v>
      </c>
      <c r="AS10" t="s">
        <v>153</v>
      </c>
      <c r="AT10" t="s">
        <v>3</v>
      </c>
      <c r="AU10" t="s">
        <v>102</v>
      </c>
      <c r="AV10">
        <f>Baseline_data!D141</f>
        <v>10.2702948070737</v>
      </c>
      <c r="AW10">
        <f>'2Degree_data'!D141</f>
        <v>9.0734770261854099</v>
      </c>
      <c r="AX10">
        <f>Food_data!D141</f>
        <v>10.7046644473377</v>
      </c>
      <c r="AY10">
        <f>Materials_data!D141</f>
        <v>10.659711808557301</v>
      </c>
      <c r="AZ10">
        <f>Total_data!D141</f>
        <v>9.0727533857835301</v>
      </c>
      <c r="BB10">
        <f>Baseline_data!X141</f>
        <v>6.5047415040000001</v>
      </c>
      <c r="BC10">
        <f>'2Degree_data'!X141</f>
        <v>4.9124333348362796</v>
      </c>
      <c r="BD10">
        <f>Food_data!X141</f>
        <v>6.5047415040000001</v>
      </c>
      <c r="BE10">
        <f>Materials_data!X141</f>
        <v>6.5047415040000001</v>
      </c>
      <c r="BF10">
        <f>Total_data!X141</f>
        <v>2.0084376366299401</v>
      </c>
      <c r="BH10">
        <f>Baseline_data!AR141</f>
        <v>2.1691659167999999</v>
      </c>
      <c r="BI10">
        <f>'2Degree_data'!AR141</f>
        <v>12.9142807737058</v>
      </c>
      <c r="BJ10">
        <f>Food_data!AR141</f>
        <v>2.1691659167999999</v>
      </c>
      <c r="BK10">
        <f>Materials_data!AR141</f>
        <v>2.1691659167999999</v>
      </c>
      <c r="BL10">
        <f>Total_data!AR141</f>
        <v>2.1691659167999999</v>
      </c>
    </row>
    <row r="11" spans="1:64" x14ac:dyDescent="0.2">
      <c r="A11" t="s">
        <v>16</v>
      </c>
      <c r="B11" t="s">
        <v>7</v>
      </c>
      <c r="C11" s="18" t="s">
        <v>106</v>
      </c>
      <c r="D11">
        <f>Comparison_data!D13</f>
        <v>159.20000000000002</v>
      </c>
      <c r="E11" s="18">
        <f>Comparison_data!D84</f>
        <v>159.20000000000002</v>
      </c>
      <c r="F11">
        <f>Comparison_data!D155</f>
        <v>159.20000000000002</v>
      </c>
      <c r="G11">
        <f>Comparison_data!D226</f>
        <v>159.20000000000002</v>
      </c>
      <c r="H11">
        <f>Comparison_data!D297</f>
        <v>159.20000000000002</v>
      </c>
      <c r="J11" s="18">
        <f>Comparison_data!X13</f>
        <v>511.8</v>
      </c>
      <c r="K11" s="18">
        <f>Comparison_data!X84</f>
        <v>31.8</v>
      </c>
      <c r="L11">
        <f>Comparison_data!X155</f>
        <v>431.79999999999995</v>
      </c>
      <c r="M11">
        <f>Comparison_data!X226</f>
        <v>431.79999999999995</v>
      </c>
      <c r="N11">
        <f>Comparison_data!X297</f>
        <v>31.8</v>
      </c>
      <c r="P11" s="18">
        <f>Comparison_data!AR13</f>
        <v>2000</v>
      </c>
      <c r="Q11" s="18">
        <f>Comparison_data!AR84</f>
        <v>2380</v>
      </c>
      <c r="R11">
        <f>Comparison_data!AR155</f>
        <v>2000</v>
      </c>
      <c r="S11">
        <f>Comparison_data!AR226</f>
        <v>2000</v>
      </c>
      <c r="T11">
        <f>Comparison_data!AR297</f>
        <v>1580</v>
      </c>
      <c r="W11" t="s">
        <v>60</v>
      </c>
      <c r="X11" t="s">
        <v>3</v>
      </c>
      <c r="Y11" t="s">
        <v>106</v>
      </c>
      <c r="Z11">
        <f>Comparison_data!D48</f>
        <v>1.3084917119999999</v>
      </c>
      <c r="AA11">
        <f>Comparison_data!D119</f>
        <v>1.3084917119999999</v>
      </c>
      <c r="AB11">
        <f>Comparison_data!D190</f>
        <v>1.3084917119999999</v>
      </c>
      <c r="AC11">
        <f>Comparison_data!D261</f>
        <v>1.3084917119999999</v>
      </c>
      <c r="AD11">
        <f>Comparison_data!D332</f>
        <v>1.3084917119999999</v>
      </c>
      <c r="AF11">
        <f>Comparison_data!S48</f>
        <v>1.2929286959999999</v>
      </c>
      <c r="AG11">
        <f>Comparison_data!S119</f>
        <v>0.57390789599999903</v>
      </c>
      <c r="AH11">
        <f>Comparison_data!S190</f>
        <v>0.57390789599999903</v>
      </c>
      <c r="AI11">
        <f>Comparison_data!X261</f>
        <v>3.9496947839999899</v>
      </c>
      <c r="AJ11">
        <f>Comparison_data!S332</f>
        <v>0.57390789600000003</v>
      </c>
      <c r="AL11">
        <f>Comparison_data!AR48</f>
        <v>19.552320000000002</v>
      </c>
      <c r="AM11">
        <f>Comparison_data!AR119</f>
        <v>25.9730495999999</v>
      </c>
      <c r="AN11">
        <f>Comparison_data!AR190</f>
        <v>19.552320000000002</v>
      </c>
      <c r="AO11">
        <f>Comparison_data!AR261</f>
        <v>19.552320000000002</v>
      </c>
      <c r="AP11">
        <f>Comparison_data!AR332</f>
        <v>16.487020799999989</v>
      </c>
      <c r="AS11" t="s">
        <v>154</v>
      </c>
      <c r="AT11" t="s">
        <v>3</v>
      </c>
      <c r="AU11" t="s">
        <v>103</v>
      </c>
      <c r="AV11">
        <f>Baseline_data!D136</f>
        <v>1.235544150528</v>
      </c>
      <c r="AW11">
        <f>'2Degree_data'!D136</f>
        <v>1.235544150528</v>
      </c>
      <c r="AX11">
        <f>Food_data!D136</f>
        <v>1.235544150528</v>
      </c>
      <c r="AY11">
        <f>Materials_data!D136</f>
        <v>1.235544150528</v>
      </c>
      <c r="AZ11">
        <f>Total_data!D136</f>
        <v>1.2355441505279989</v>
      </c>
      <c r="BB11">
        <f>Baseline_data!X136</f>
        <v>14.22603445466927</v>
      </c>
      <c r="BC11">
        <f>'2Degree_data'!X136</f>
        <v>12.502418770055931</v>
      </c>
      <c r="BD11">
        <f>Food_data!X136</f>
        <v>14.51790566884911</v>
      </c>
      <c r="BE11">
        <f>Materials_data!X136</f>
        <v>14.774763515143741</v>
      </c>
      <c r="BF11">
        <f>Total_data!X136</f>
        <v>7.130274305640949</v>
      </c>
      <c r="BH11">
        <f>Baseline_data!AR136</f>
        <v>0.56916535747208197</v>
      </c>
      <c r="BI11">
        <f>'2Degree_data'!AR136</f>
        <v>0.62547752007073498</v>
      </c>
      <c r="BJ11">
        <f>Food_data!AR136</f>
        <v>0.55771658909014898</v>
      </c>
      <c r="BK11">
        <f>Materials_data!AR136</f>
        <v>0.62581273878009402</v>
      </c>
      <c r="BL11">
        <f>Total_data!AR136</f>
        <v>1.820399904216226</v>
      </c>
    </row>
    <row r="12" spans="1:64" x14ac:dyDescent="0.2">
      <c r="C12" s="18"/>
      <c r="E12" s="18"/>
      <c r="J12" s="18"/>
      <c r="K12" s="18"/>
      <c r="P12" s="18"/>
      <c r="Q12" s="18"/>
      <c r="AS12" t="s">
        <v>155</v>
      </c>
      <c r="AT12" t="s">
        <v>3</v>
      </c>
      <c r="AU12" t="s">
        <v>104</v>
      </c>
      <c r="AV12">
        <f>Baseline_data!D148</f>
        <v>0.256576896</v>
      </c>
      <c r="AW12">
        <f>'2Degree_data'!D148</f>
        <v>0.256576896</v>
      </c>
      <c r="AX12">
        <f>Food_data!D148</f>
        <v>0.256576896</v>
      </c>
      <c r="AY12">
        <f>Materials_data!D148</f>
        <v>0.256576896</v>
      </c>
      <c r="AZ12">
        <f>Total_data!D148</f>
        <v>0.256576896</v>
      </c>
      <c r="BB12">
        <f>Baseline_data!X148</f>
        <v>1.16980899839999</v>
      </c>
      <c r="BC12">
        <f>'2Degree_data'!X148</f>
        <v>0.12997877760000001</v>
      </c>
      <c r="BD12">
        <f>Food_data!X148</f>
        <v>1.1698089984</v>
      </c>
      <c r="BE12">
        <f>Materials_data!X148</f>
        <v>1.1698089984</v>
      </c>
      <c r="BF12">
        <f>Total_data!X148</f>
        <v>0.12997877760000001</v>
      </c>
      <c r="BH12">
        <f>Baseline_data!AR148</f>
        <v>3.2285799935999901</v>
      </c>
      <c r="BI12">
        <f>'2Degree_data'!AR148</f>
        <v>3.2285799935999901</v>
      </c>
      <c r="BJ12">
        <f>Food_data!AR148</f>
        <v>3.2285799935999901</v>
      </c>
      <c r="BK12">
        <f>Materials_data!AR148</f>
        <v>3.2285799935999901</v>
      </c>
      <c r="BL12">
        <f>Total_data!AR148</f>
        <v>3.2285799935999799</v>
      </c>
    </row>
    <row r="13" spans="1:64" x14ac:dyDescent="0.2">
      <c r="C13" s="24" t="s">
        <v>178</v>
      </c>
      <c r="D13">
        <f>D4+D5+D8</f>
        <v>3446.3741192377715</v>
      </c>
      <c r="E13">
        <f t="shared" ref="E13:T13" si="0">E4+E5+E8</f>
        <v>3446.3741192377715</v>
      </c>
      <c r="F13">
        <f t="shared" si="0"/>
        <v>3446.3741192377715</v>
      </c>
      <c r="G13">
        <f t="shared" ref="G13" si="1">G4+G5+G8</f>
        <v>3446.3741192377715</v>
      </c>
      <c r="H13">
        <f t="shared" si="0"/>
        <v>3446.3741192377715</v>
      </c>
      <c r="J13">
        <f t="shared" si="0"/>
        <v>4542.6353248764153</v>
      </c>
      <c r="K13">
        <f t="shared" si="0"/>
        <v>3941.3068270418016</v>
      </c>
      <c r="L13">
        <f t="shared" si="0"/>
        <v>4428.2600551026189</v>
      </c>
      <c r="M13">
        <f t="shared" ref="M13" si="2">M4+M5+M8</f>
        <v>4581.9913666877901</v>
      </c>
      <c r="N13">
        <f t="shared" si="0"/>
        <v>3852.9093074744715</v>
      </c>
      <c r="P13">
        <f t="shared" si="0"/>
        <v>5579.4544483534746</v>
      </c>
      <c r="Q13">
        <f t="shared" si="0"/>
        <v>2320.2626152385119</v>
      </c>
      <c r="R13">
        <f t="shared" si="0"/>
        <v>5164.75740434619</v>
      </c>
      <c r="S13">
        <f t="shared" ref="S13" si="3">S4+S5+S8</f>
        <v>5580.1958059026247</v>
      </c>
      <c r="T13">
        <f t="shared" si="0"/>
        <v>3724.2094721031658</v>
      </c>
      <c r="Y13" s="24" t="s">
        <v>178</v>
      </c>
      <c r="Z13">
        <f>Z4+Z5+Z8</f>
        <v>414.828599999998</v>
      </c>
      <c r="AA13">
        <f t="shared" ref="AA13:AP13" si="4">AA4+AA5+AA8</f>
        <v>414.828599999998</v>
      </c>
      <c r="AB13">
        <f t="shared" si="4"/>
        <v>414.828599999998</v>
      </c>
      <c r="AC13">
        <f t="shared" ref="AC13" si="5">AC4+AC5+AC8</f>
        <v>414.828599999998</v>
      </c>
      <c r="AD13">
        <f t="shared" si="4"/>
        <v>414.82859999999903</v>
      </c>
      <c r="AF13">
        <f t="shared" si="4"/>
        <v>421.99999999999898</v>
      </c>
      <c r="AG13">
        <f>AG4+AG5+AG8</f>
        <v>422</v>
      </c>
      <c r="AH13">
        <f>AH4+AH5+AH8</f>
        <v>421.99999999999898</v>
      </c>
      <c r="AI13">
        <f>AI4+AI5+AI8</f>
        <v>410.05548549091498</v>
      </c>
      <c r="AJ13">
        <f t="shared" si="4"/>
        <v>421.99999999999898</v>
      </c>
      <c r="AL13">
        <f t="shared" si="4"/>
        <v>460.53954998186401</v>
      </c>
      <c r="AM13">
        <f t="shared" si="4"/>
        <v>269.15640218603971</v>
      </c>
      <c r="AN13">
        <f t="shared" si="4"/>
        <v>429.19908618577699</v>
      </c>
      <c r="AO13">
        <f t="shared" ref="AO13" si="6">AO4+AO5+AO8</f>
        <v>442.96673628219503</v>
      </c>
      <c r="AP13">
        <f t="shared" si="4"/>
        <v>322</v>
      </c>
      <c r="AS13" t="s">
        <v>156</v>
      </c>
      <c r="AT13" t="s">
        <v>3</v>
      </c>
      <c r="AU13" t="s">
        <v>105</v>
      </c>
      <c r="AV13">
        <f>Baseline_data!D144</f>
        <v>0.23304397593599893</v>
      </c>
      <c r="AW13">
        <f>'2Degree_data'!D144</f>
        <v>0.23304397593599893</v>
      </c>
      <c r="AX13">
        <f>Food_data!D144</f>
        <v>0.23304397593599893</v>
      </c>
      <c r="AY13">
        <f>Materials_data!D144</f>
        <v>0.23304397593599893</v>
      </c>
      <c r="AZ13">
        <f>Total_data!D144</f>
        <v>0.23304397593599893</v>
      </c>
      <c r="BB13">
        <f>Baseline_data!X144</f>
        <v>0.96879782624897892</v>
      </c>
      <c r="BC13">
        <f>'2Degree_data'!X144</f>
        <v>0.437124864272112</v>
      </c>
      <c r="BD13">
        <f>Food_data!X144</f>
        <v>0.437124864272112</v>
      </c>
      <c r="BE13">
        <f>Materials_data!X144</f>
        <v>0.437124864272112</v>
      </c>
      <c r="BF13">
        <f>Total_data!X144</f>
        <v>0.437124864272112</v>
      </c>
      <c r="BH13">
        <f>Baseline_data!AR144</f>
        <v>23.965152395550319</v>
      </c>
      <c r="BI13">
        <f>'2Degree_data'!AR144</f>
        <v>29.916062113737588</v>
      </c>
      <c r="BJ13">
        <f>Food_data!AR144</f>
        <v>21.9870981038592</v>
      </c>
      <c r="BK13">
        <f>Materials_data!AR144</f>
        <v>22.538330697987529</v>
      </c>
      <c r="BL13">
        <f>Total_data!AR144</f>
        <v>18.562506982113597</v>
      </c>
    </row>
    <row r="14" spans="1:64" x14ac:dyDescent="0.2">
      <c r="C14" s="24"/>
      <c r="E14" s="18"/>
      <c r="J14" s="18"/>
      <c r="K14" s="36">
        <f>K13/$J13-1</f>
        <v>-0.13237437188532697</v>
      </c>
      <c r="L14" s="36">
        <f>L13/$J13-1</f>
        <v>-2.5178175572988182E-2</v>
      </c>
      <c r="M14" s="36">
        <f>M13/$J13-1</f>
        <v>8.6637026740519207E-3</v>
      </c>
      <c r="N14" s="36">
        <f t="shared" ref="N14" si="7">N13/$J13-1</f>
        <v>-0.15183389554183691</v>
      </c>
      <c r="P14" s="18"/>
      <c r="Q14" s="36">
        <f>Q13/$P13-1</f>
        <v>-0.58414166891832353</v>
      </c>
      <c r="R14" s="36">
        <f>R13/$P13-1</f>
        <v>-7.4325733428949103E-2</v>
      </c>
      <c r="S14" s="36">
        <f>S13/$P13-1</f>
        <v>1.3287276668583203E-4</v>
      </c>
      <c r="T14" s="36">
        <f t="shared" ref="T14" si="8">T13/$P13-1</f>
        <v>-0.3325136881075893</v>
      </c>
      <c r="Y14" s="24"/>
      <c r="AG14" s="33">
        <f>AG13/$AF13-1</f>
        <v>2.4424906541753444E-15</v>
      </c>
      <c r="AH14" s="33">
        <f t="shared" ref="AH14:AJ14" si="9">AH13/$AF13-1</f>
        <v>0</v>
      </c>
      <c r="AI14" s="33">
        <f t="shared" ref="AI14" si="10">AI13/$AF13-1</f>
        <v>-2.8304536751384002E-2</v>
      </c>
      <c r="AJ14" s="33">
        <f t="shared" si="9"/>
        <v>0</v>
      </c>
      <c r="AM14" s="33">
        <f>AM13/$AL13-1</f>
        <v>-0.41556289313992889</v>
      </c>
      <c r="AN14" s="33">
        <f t="shared" ref="AN14:AP14" si="11">AN13/$AL13-1</f>
        <v>-6.8051622922116417E-2</v>
      </c>
      <c r="AO14" s="33">
        <f t="shared" ref="AO14" si="12">AO13/$AL13-1</f>
        <v>-3.8157013225815217E-2</v>
      </c>
      <c r="AP14" s="33">
        <f t="shared" si="11"/>
        <v>-0.30082009240535301</v>
      </c>
      <c r="AS14" t="s">
        <v>157</v>
      </c>
      <c r="AT14" t="s">
        <v>3</v>
      </c>
      <c r="AU14" t="s">
        <v>106</v>
      </c>
      <c r="AV14">
        <f>Baseline_data!D145</f>
        <v>1.3084917119999999</v>
      </c>
      <c r="AW14">
        <f>'2Degree_data'!D145</f>
        <v>1.3084917119999999</v>
      </c>
      <c r="AX14">
        <f>Food_data!D145</f>
        <v>1.3084917119999999</v>
      </c>
      <c r="AY14">
        <f>Materials_data!D145</f>
        <v>1.3084917119999999</v>
      </c>
      <c r="AZ14">
        <f>Total_data!D145</f>
        <v>1.3084917119999999</v>
      </c>
      <c r="BB14">
        <f>Baseline_data!X145</f>
        <v>4.6813299839999898</v>
      </c>
      <c r="BC14">
        <f>'2Degree_data'!X145</f>
        <v>0.29151878399999903</v>
      </c>
      <c r="BD14">
        <f>Food_data!X145</f>
        <v>3.9496947839999899</v>
      </c>
      <c r="BE14">
        <f>Materials_data!X145</f>
        <v>3.9496947839999899</v>
      </c>
      <c r="BF14">
        <f>Total_data!X145</f>
        <v>0.29151878399999903</v>
      </c>
      <c r="BH14">
        <f>Baseline_data!AR145</f>
        <v>19.552320000000002</v>
      </c>
      <c r="BI14">
        <f>'2Degree_data'!AR145</f>
        <v>25.9730495999999</v>
      </c>
      <c r="BJ14">
        <f>Food_data!AR145</f>
        <v>19.552320000000002</v>
      </c>
      <c r="BK14">
        <f>Materials_data!AR145</f>
        <v>19.552320000000002</v>
      </c>
      <c r="BL14">
        <f>Total_data!AR145</f>
        <v>16.487020799999989</v>
      </c>
    </row>
    <row r="15" spans="1:64" x14ac:dyDescent="0.2">
      <c r="C15" s="24"/>
      <c r="E15" s="18"/>
      <c r="J15" s="18"/>
      <c r="K15" s="36"/>
      <c r="L15" s="36"/>
      <c r="M15" s="36"/>
      <c r="N15" s="36"/>
      <c r="P15" s="18"/>
      <c r="Q15" s="36"/>
      <c r="R15" s="36"/>
      <c r="S15" s="36"/>
      <c r="T15" s="36">
        <f>T13/Q13-1</f>
        <v>0.6050810143835097</v>
      </c>
      <c r="Y15" s="24"/>
      <c r="AJ15" s="33">
        <f>AJ13/AG13-1</f>
        <v>-2.4424906541753444E-15</v>
      </c>
      <c r="AP15" s="33">
        <f>AP13/AM13-1</f>
        <v>0.19633045093772283</v>
      </c>
    </row>
    <row r="16" spans="1:64" x14ac:dyDescent="0.2">
      <c r="C16" s="24" t="s">
        <v>102</v>
      </c>
      <c r="D16">
        <f>D7</f>
        <v>393.29999999999995</v>
      </c>
      <c r="E16">
        <f t="shared" ref="E16:T16" si="13">E7</f>
        <v>393.29999999999995</v>
      </c>
      <c r="F16">
        <f t="shared" si="13"/>
        <v>393.29999999999995</v>
      </c>
      <c r="G16">
        <f t="shared" ref="G16" si="14">G7</f>
        <v>393.29999999999995</v>
      </c>
      <c r="H16">
        <f t="shared" si="13"/>
        <v>393.29999999999995</v>
      </c>
      <c r="J16">
        <f t="shared" si="13"/>
        <v>236</v>
      </c>
      <c r="K16">
        <f t="shared" si="13"/>
        <v>236</v>
      </c>
      <c r="L16">
        <f t="shared" si="13"/>
        <v>236</v>
      </c>
      <c r="M16">
        <f t="shared" ref="M16" si="15">M7</f>
        <v>236</v>
      </c>
      <c r="N16">
        <f t="shared" si="13"/>
        <v>236</v>
      </c>
      <c r="P16">
        <f t="shared" si="13"/>
        <v>78.7</v>
      </c>
      <c r="Q16">
        <f t="shared" si="13"/>
        <v>468.54594617179004</v>
      </c>
      <c r="R16">
        <f t="shared" si="13"/>
        <v>78.7</v>
      </c>
      <c r="S16">
        <f t="shared" ref="S16" si="16">S7</f>
        <v>78.7</v>
      </c>
      <c r="T16">
        <f t="shared" si="13"/>
        <v>78.7</v>
      </c>
      <c r="Y16" s="24" t="s">
        <v>102</v>
      </c>
      <c r="Z16">
        <f>Z7</f>
        <v>28.5514195636651</v>
      </c>
      <c r="AA16">
        <f t="shared" ref="AA16:AP16" si="17">AA7</f>
        <v>25.2242661327954</v>
      </c>
      <c r="AB16">
        <f t="shared" si="17"/>
        <v>29.7589671635989</v>
      </c>
      <c r="AC16">
        <f t="shared" ref="AC16" si="18">AC7</f>
        <v>29.633998827789299</v>
      </c>
      <c r="AD16">
        <f t="shared" si="17"/>
        <v>25.2222544124782</v>
      </c>
      <c r="AF16">
        <f t="shared" si="17"/>
        <v>20.639214042623902</v>
      </c>
      <c r="AG16">
        <f t="shared" si="17"/>
        <v>1.8119057380577199</v>
      </c>
      <c r="AH16">
        <f t="shared" si="17"/>
        <v>16.175544044478801</v>
      </c>
      <c r="AI16">
        <f t="shared" ref="AI16" si="19">AI7</f>
        <v>17.562802060799999</v>
      </c>
      <c r="AJ16">
        <f t="shared" si="17"/>
        <v>1.8119057380577199</v>
      </c>
      <c r="AL16">
        <f t="shared" si="17"/>
        <v>5.8567479753599896</v>
      </c>
      <c r="AM16">
        <f t="shared" si="17"/>
        <v>34.868558089005901</v>
      </c>
      <c r="AN16">
        <f>AN7</f>
        <v>5.8567479753599896</v>
      </c>
      <c r="AO16">
        <f>AO7</f>
        <v>5.8567479753599896</v>
      </c>
      <c r="AP16">
        <f t="shared" si="17"/>
        <v>5.8567479753599896</v>
      </c>
    </row>
    <row r="17" spans="3:42" x14ac:dyDescent="0.2">
      <c r="C17" s="24"/>
      <c r="E17" s="18"/>
      <c r="J17" s="18"/>
      <c r="K17" s="36"/>
      <c r="L17" s="36"/>
      <c r="M17" s="36"/>
      <c r="N17" s="36"/>
      <c r="P17" s="18"/>
      <c r="Q17" s="36">
        <f>Q16/$P16-1</f>
        <v>4.9535698369986028</v>
      </c>
      <c r="R17" s="36">
        <f t="shared" ref="R17:T17" si="20">R16/$P16-1</f>
        <v>0</v>
      </c>
      <c r="S17" s="36">
        <f t="shared" ref="S17" si="21">S16/$P16-1</f>
        <v>0</v>
      </c>
      <c r="T17" s="36">
        <f t="shared" si="20"/>
        <v>0</v>
      </c>
      <c r="Y17" s="24"/>
      <c r="AG17" s="34">
        <f>AG16/$AF16-1</f>
        <v>-0.91221052631578947</v>
      </c>
      <c r="AH17" s="34">
        <f t="shared" ref="AH17:AI17" si="22">AH16/$AF16-1</f>
        <v>-0.21627131677237188</v>
      </c>
      <c r="AI17" s="34">
        <f t="shared" si="22"/>
        <v>-0.14905664408879749</v>
      </c>
      <c r="AJ17" s="34">
        <f>AJ16/$AF16-1</f>
        <v>-0.91221052631578947</v>
      </c>
      <c r="AM17" s="33">
        <f>AM16/$AL16-1</f>
        <v>4.9535698369986081</v>
      </c>
      <c r="AN17" s="33">
        <f t="shared" ref="AN17:AP17" si="23">AN16/$AL16-1</f>
        <v>0</v>
      </c>
      <c r="AO17" s="33">
        <f t="shared" ref="AO17" si="24">AO16/$AL16-1</f>
        <v>0</v>
      </c>
      <c r="AP17" s="33">
        <f t="shared" si="23"/>
        <v>0</v>
      </c>
    </row>
    <row r="18" spans="3:42" x14ac:dyDescent="0.2">
      <c r="C18" s="24"/>
      <c r="E18" s="18"/>
      <c r="J18" s="18"/>
      <c r="K18" s="36"/>
      <c r="L18" s="36"/>
      <c r="M18" s="36"/>
      <c r="N18" s="36"/>
      <c r="P18" s="18"/>
      <c r="Q18" s="36"/>
      <c r="R18" s="36"/>
      <c r="S18" s="36"/>
      <c r="T18" s="36"/>
      <c r="Y18" s="24"/>
      <c r="AJ18" s="34">
        <f>AJ16/AG16-1</f>
        <v>0</v>
      </c>
      <c r="AP18" s="33">
        <f>AP16/AM16-1</f>
        <v>-0.83203354837874333</v>
      </c>
    </row>
    <row r="19" spans="3:42" x14ac:dyDescent="0.2">
      <c r="C19" s="24" t="s">
        <v>177</v>
      </c>
      <c r="D19">
        <f>D3+D6+D9+D10+D11</f>
        <v>1304.0999999999999</v>
      </c>
      <c r="E19">
        <f>E3+E6+E9+E10+E11</f>
        <v>1304.0999999999999</v>
      </c>
      <c r="F19">
        <f>F3+F6+F9+F10+F11</f>
        <v>1304.0999999999999</v>
      </c>
      <c r="G19">
        <f>G3+G6+G9+G10+G11</f>
        <v>1304.0999999999999</v>
      </c>
      <c r="H19">
        <f>H3+H6+H9+H10+H11</f>
        <v>1304.0999999999999</v>
      </c>
      <c r="J19">
        <f>J3+J6+J9+J10+J11</f>
        <v>2519.2938306604533</v>
      </c>
      <c r="K19">
        <f>K3+K6+K9+K10+K11</f>
        <v>1071.6986491951279</v>
      </c>
      <c r="L19">
        <f>L3+L6+L9+L10+L11</f>
        <v>2538.5950634901965</v>
      </c>
      <c r="M19">
        <f>M3+M6+M9+M10+M11</f>
        <v>2373.8209437987421</v>
      </c>
      <c r="N19">
        <f>N3+N6+N9+N10+N11</f>
        <v>1095.8828433178171</v>
      </c>
      <c r="P19">
        <f>P3+P6+P9+P10+P11</f>
        <v>6388.9133294542708</v>
      </c>
      <c r="Q19">
        <f>Q3+Q6+Q9+Q10+Q11</f>
        <v>7960.5674208006076</v>
      </c>
      <c r="R19">
        <f>R3+R6+R9+R10+R11</f>
        <v>6533.4487512608002</v>
      </c>
      <c r="S19">
        <f>S3+S6+S9+S10+S11</f>
        <v>6231.4279005413237</v>
      </c>
      <c r="T19">
        <f>T3+T6+T9+T10+T11</f>
        <v>5804.666987422117</v>
      </c>
      <c r="Y19" s="24" t="s">
        <v>177</v>
      </c>
      <c r="Z19">
        <f>Z3+Z6+Z9+Z10+Z11</f>
        <v>50.783990718934213</v>
      </c>
      <c r="AA19">
        <f>AA3+AA6+AA9+AA10+AA11</f>
        <v>50.783990718934213</v>
      </c>
      <c r="AB19">
        <f>AB3+AB6+AB9+AB10+AB11</f>
        <v>50.782736215001215</v>
      </c>
      <c r="AC19">
        <f>AC3+AC6+AC9+AC10+AC11</f>
        <v>50.783990718934213</v>
      </c>
      <c r="AD19">
        <f>AD3+AD6+AD9+AD10+AD11</f>
        <v>50.782736215001215</v>
      </c>
      <c r="AF19">
        <f>AF3+AF6+AF9+AF10+AF11</f>
        <v>46.094287933480096</v>
      </c>
      <c r="AG19">
        <f>AG3+AG6+AG9+AG10+AG11</f>
        <v>40.92195532451246</v>
      </c>
      <c r="AH19">
        <f>AH3+AH6+AH9+AH10+AH11</f>
        <v>52.617034166721304</v>
      </c>
      <c r="AI19">
        <f>AI3+AI6+AI9+AI10+AI11</f>
        <v>57.41521877801376</v>
      </c>
      <c r="AJ19">
        <f>AJ3+AJ6+AJ9+AJ10+AJ11</f>
        <v>52.101312449944501</v>
      </c>
      <c r="AL19">
        <f>AL3+AL6+AL9+AL10+AL11</f>
        <v>103.33234732610799</v>
      </c>
      <c r="AM19">
        <f>AM3+AM6+AM9+AM10+AM11</f>
        <v>112.66408757165738</v>
      </c>
      <c r="AN19">
        <f>AN3+AN6+AN9+AN10+AN11</f>
        <v>131.09140468743269</v>
      </c>
      <c r="AO19">
        <f>AO3+AO6+AO9+AO10+AO11</f>
        <v>101.90552562854523</v>
      </c>
      <c r="AP19">
        <f>AP3+AP6+AP9+AP10+AP11</f>
        <v>100.27989229805326</v>
      </c>
    </row>
    <row r="20" spans="3:42" x14ac:dyDescent="0.2">
      <c r="C20" s="18"/>
      <c r="E20" s="18"/>
      <c r="J20" s="18"/>
      <c r="K20" s="36">
        <f>K19/$J19-1</f>
        <v>-0.57460355114108563</v>
      </c>
      <c r="L20" s="36">
        <f>L19/$J19-1</f>
        <v>7.6613662903637358E-3</v>
      </c>
      <c r="M20" s="36">
        <f>M19/$J19-1</f>
        <v>-5.774351728697491E-2</v>
      </c>
      <c r="N20" s="36">
        <f t="shared" ref="N20" si="25">N19/$J19-1</f>
        <v>-0.56500395865673103</v>
      </c>
      <c r="P20" s="18"/>
      <c r="Q20" s="36">
        <f>Q19/$P19-1</f>
        <v>0.24599709063209096</v>
      </c>
      <c r="R20" s="36">
        <f>R19/$P19-1</f>
        <v>2.2622849043856919E-2</v>
      </c>
      <c r="S20" s="36">
        <f>S19/$P19-1</f>
        <v>-2.4649798923849109E-2</v>
      </c>
      <c r="T20" s="36">
        <f>T19/$P19-1</f>
        <v>-9.1446903707184779E-2</v>
      </c>
      <c r="AG20" s="33">
        <f>AG19/$AF19-1</f>
        <v>-0.11221200805687614</v>
      </c>
      <c r="AH20" s="33">
        <f t="shared" ref="AH20:AI20" si="26">AH19/$AF19-1</f>
        <v>0.14150877528804351</v>
      </c>
      <c r="AI20" s="33">
        <f t="shared" si="26"/>
        <v>0.24560376897179115</v>
      </c>
      <c r="AJ20" s="33">
        <f>AJ19/$AF19-1</f>
        <v>0.13032036692123983</v>
      </c>
      <c r="AM20" s="33">
        <f>AM19/$AL19-1</f>
        <v>9.0308025386273361E-2</v>
      </c>
      <c r="AN20" s="33">
        <f t="shared" ref="AN20:AP20" si="27">AN19/$AL19-1</f>
        <v>0.26863860233155745</v>
      </c>
      <c r="AO20" s="33">
        <f t="shared" ref="AO20" si="28">AO19/$AL19-1</f>
        <v>-1.3808083668706672E-2</v>
      </c>
      <c r="AP20" s="33">
        <f t="shared" si="27"/>
        <v>-2.9540169240726222E-2</v>
      </c>
    </row>
    <row r="21" spans="3:42" x14ac:dyDescent="0.2">
      <c r="C21" s="18"/>
      <c r="E21" s="18"/>
      <c r="J21" s="18"/>
      <c r="K21" s="36"/>
      <c r="L21" s="36"/>
      <c r="M21" s="36"/>
      <c r="N21" s="36"/>
      <c r="P21" s="18"/>
      <c r="Q21" s="36"/>
      <c r="R21" s="36"/>
      <c r="S21" s="36"/>
      <c r="T21" s="36">
        <f>T19/Q19-1</f>
        <v>-0.27082245767371038</v>
      </c>
      <c r="AM21" s="33"/>
      <c r="AN21" s="33"/>
      <c r="AO21" s="33"/>
      <c r="AP21" s="33">
        <f>AP19/AM19-1</f>
        <v>-0.10992140921327254</v>
      </c>
    </row>
    <row r="22" spans="3:42" x14ac:dyDescent="0.2">
      <c r="C22" s="18"/>
      <c r="E22" s="18"/>
      <c r="J22" s="18"/>
      <c r="K22" s="36"/>
      <c r="L22" s="36"/>
      <c r="M22" s="36"/>
      <c r="N22" s="36"/>
      <c r="P22" s="18"/>
      <c r="Q22" s="36"/>
      <c r="R22" s="36"/>
      <c r="S22" s="36"/>
      <c r="T22" s="36"/>
      <c r="Y22" t="s">
        <v>125</v>
      </c>
      <c r="Z22">
        <f>SUM(Z3:Z11)</f>
        <v>494.1640102825973</v>
      </c>
      <c r="AA22">
        <f t="shared" ref="AA22:AP22" si="29">SUM(AA3:AA11)</f>
        <v>490.83685685172759</v>
      </c>
      <c r="AB22">
        <f t="shared" si="29"/>
        <v>495.37030337859812</v>
      </c>
      <c r="AC22">
        <f t="shared" ref="AC22" si="30">SUM(AC3:AC11)</f>
        <v>495.24658954672151</v>
      </c>
      <c r="AD22">
        <f t="shared" si="29"/>
        <v>490.83359062747843</v>
      </c>
      <c r="AF22">
        <f t="shared" si="29"/>
        <v>488.73350197610296</v>
      </c>
      <c r="AG22">
        <f t="shared" si="29"/>
        <v>464.73386106257016</v>
      </c>
      <c r="AH22">
        <f t="shared" si="29"/>
        <v>490.79257821119904</v>
      </c>
      <c r="AI22">
        <f t="shared" ref="AI22" si="31">SUM(AI3:AI11)</f>
        <v>485.03350632972871</v>
      </c>
      <c r="AJ22">
        <f t="shared" si="29"/>
        <v>475.91321818800117</v>
      </c>
      <c r="AL22">
        <f t="shared" si="29"/>
        <v>569.72864528333184</v>
      </c>
      <c r="AM22">
        <f>SUM(AM3:AM11)</f>
        <v>416.68904784670298</v>
      </c>
      <c r="AN22">
        <f t="shared" si="29"/>
        <v>566.14723884856971</v>
      </c>
      <c r="AO22">
        <f t="shared" ref="AO22" si="32">SUM(AO3:AO11)</f>
        <v>550.72900988610013</v>
      </c>
      <c r="AP22">
        <f t="shared" si="29"/>
        <v>428.13664027341321</v>
      </c>
    </row>
    <row r="23" spans="3:42" x14ac:dyDescent="0.2">
      <c r="C23" s="18"/>
      <c r="E23" s="18"/>
      <c r="J23" s="18"/>
      <c r="K23" s="36"/>
      <c r="L23" s="36"/>
      <c r="M23" s="36"/>
      <c r="N23" s="36"/>
      <c r="P23" s="18"/>
      <c r="Q23" s="36"/>
      <c r="R23" s="36"/>
      <c r="S23" s="36"/>
      <c r="T23" s="36"/>
      <c r="AG23" s="33">
        <f>AG22/$AF$22-1</f>
        <v>-4.9105782223839212E-2</v>
      </c>
      <c r="AH23" s="33">
        <f>AH22/$AF$22-1</f>
        <v>4.2130859185436353E-3</v>
      </c>
      <c r="AI23" s="33">
        <f>AI22/$AF$22-1</f>
        <v>-7.5705791221882812E-3</v>
      </c>
      <c r="AJ23" s="33">
        <f t="shared" ref="AJ23" si="33">AJ22/$AF$22-1</f>
        <v>-2.623164513229681E-2</v>
      </c>
      <c r="AM23" s="33">
        <f>AM22/$AL$22-1</f>
        <v>-0.26861840053789243</v>
      </c>
      <c r="AN23" s="33">
        <f t="shared" ref="AN23:AO23" si="34">AN22/$AL$22-1</f>
        <v>-6.2861617796680092E-3</v>
      </c>
      <c r="AO23" s="33">
        <f t="shared" si="34"/>
        <v>-3.3348569629640057E-2</v>
      </c>
      <c r="AP23" s="33">
        <f>AP22/$AL$22-1</f>
        <v>-0.24852533953160016</v>
      </c>
    </row>
    <row r="24" spans="3:42" x14ac:dyDescent="0.2">
      <c r="T24" s="33"/>
    </row>
    <row r="45" spans="1:46" x14ac:dyDescent="0.2">
      <c r="A45" s="48" t="s">
        <v>6</v>
      </c>
      <c r="B45" s="48" t="s">
        <v>1</v>
      </c>
      <c r="D45" s="20">
        <v>2010</v>
      </c>
      <c r="E45" s="20"/>
      <c r="I45" t="s">
        <v>162</v>
      </c>
      <c r="J45" s="19">
        <v>2030</v>
      </c>
      <c r="K45" s="19"/>
      <c r="O45" t="s">
        <v>162</v>
      </c>
      <c r="P45" s="19">
        <v>2050</v>
      </c>
      <c r="Q45" s="19"/>
      <c r="W45" s="48" t="s">
        <v>112</v>
      </c>
      <c r="X45" s="48" t="s">
        <v>1</v>
      </c>
      <c r="Z45" s="20">
        <v>2010</v>
      </c>
      <c r="AA45" s="20"/>
      <c r="AE45" t="s">
        <v>162</v>
      </c>
      <c r="AF45" s="19">
        <v>2030</v>
      </c>
      <c r="AG45" s="19"/>
      <c r="AK45" t="s">
        <v>162</v>
      </c>
      <c r="AL45" s="19">
        <v>2050</v>
      </c>
      <c r="AM45" s="19"/>
    </row>
    <row r="46" spans="1:46" ht="17" x14ac:dyDescent="0.2">
      <c r="A46" s="48"/>
      <c r="B46" s="48"/>
      <c r="C46" s="14"/>
      <c r="D46" s="20" t="s">
        <v>93</v>
      </c>
      <c r="E46" s="17" t="s">
        <v>94</v>
      </c>
      <c r="F46" s="14" t="s">
        <v>91</v>
      </c>
      <c r="G46" s="14" t="s">
        <v>180</v>
      </c>
      <c r="H46" s="14" t="s">
        <v>92</v>
      </c>
      <c r="I46" s="14" t="s">
        <v>162</v>
      </c>
      <c r="J46" s="20" t="s">
        <v>93</v>
      </c>
      <c r="K46" s="17" t="s">
        <v>94</v>
      </c>
      <c r="L46" s="14" t="s">
        <v>91</v>
      </c>
      <c r="M46" s="14" t="s">
        <v>180</v>
      </c>
      <c r="N46" s="14" t="s">
        <v>92</v>
      </c>
      <c r="O46" s="14" t="s">
        <v>163</v>
      </c>
      <c r="P46" s="20" t="s">
        <v>93</v>
      </c>
      <c r="Q46" s="17" t="s">
        <v>94</v>
      </c>
      <c r="R46" s="14" t="s">
        <v>91</v>
      </c>
      <c r="S46" s="14" t="s">
        <v>180</v>
      </c>
      <c r="T46" s="14" t="s">
        <v>92</v>
      </c>
      <c r="W46" s="48"/>
      <c r="X46" s="48"/>
      <c r="Z46" s="20" t="s">
        <v>93</v>
      </c>
      <c r="AA46" s="17" t="s">
        <v>94</v>
      </c>
      <c r="AB46" s="14" t="s">
        <v>91</v>
      </c>
      <c r="AC46" s="14" t="s">
        <v>180</v>
      </c>
      <c r="AD46" s="14" t="s">
        <v>92</v>
      </c>
      <c r="AE46" s="14"/>
      <c r="AF46" s="20" t="s">
        <v>93</v>
      </c>
      <c r="AG46" s="17" t="s">
        <v>94</v>
      </c>
      <c r="AH46" s="14" t="s">
        <v>91</v>
      </c>
      <c r="AI46" s="14" t="s">
        <v>180</v>
      </c>
      <c r="AJ46" s="14" t="s">
        <v>92</v>
      </c>
      <c r="AK46" s="14"/>
      <c r="AL46" s="20" t="s">
        <v>93</v>
      </c>
      <c r="AM46" s="17" t="s">
        <v>94</v>
      </c>
      <c r="AN46" s="14" t="s">
        <v>91</v>
      </c>
      <c r="AO46" s="14" t="s">
        <v>180</v>
      </c>
      <c r="AP46" s="14" t="s">
        <v>92</v>
      </c>
      <c r="AS46">
        <v>2025</v>
      </c>
      <c r="AT46">
        <v>2050</v>
      </c>
    </row>
    <row r="47" spans="1:46" x14ac:dyDescent="0.2">
      <c r="A47" t="s">
        <v>8</v>
      </c>
      <c r="B47" t="s">
        <v>7</v>
      </c>
      <c r="C47" s="18" t="s">
        <v>98</v>
      </c>
      <c r="D47">
        <f>Baseline_data!D113</f>
        <v>86.3</v>
      </c>
      <c r="E47" s="18">
        <f>'2Degree_data'!D113</f>
        <v>86.3</v>
      </c>
      <c r="F47">
        <f>Food_data!D113</f>
        <v>86.3</v>
      </c>
      <c r="G47">
        <f>Materials_data!D113</f>
        <v>86.3</v>
      </c>
      <c r="H47">
        <f>Total_data!D113</f>
        <v>86.3</v>
      </c>
      <c r="J47" s="18">
        <f>Baseline_data!X113</f>
        <v>296.05593391861998</v>
      </c>
      <c r="K47" s="18">
        <f>'2Degree_data'!X113</f>
        <v>24.299999999999997</v>
      </c>
      <c r="L47">
        <f>Food_data!X113</f>
        <v>480.09506349020597</v>
      </c>
      <c r="M47">
        <f>Materials_data!X113</f>
        <v>315.14202083559201</v>
      </c>
      <c r="N47">
        <f>Total_data!S113</f>
        <v>103.17112106209301</v>
      </c>
      <c r="P47" s="18">
        <f>Baseline_data!AR113</f>
        <v>358.54924793620103</v>
      </c>
      <c r="Q47" s="18">
        <f>'2Degree_data'!AR113</f>
        <v>0</v>
      </c>
      <c r="R47">
        <f>Food_data!AR113</f>
        <v>758.93129675070998</v>
      </c>
      <c r="S47">
        <f>Materials_data!AR113</f>
        <v>373.682681863384</v>
      </c>
      <c r="T47">
        <f>Total_data!AR113</f>
        <v>74.099566621507904</v>
      </c>
      <c r="V47" s="33">
        <f>T47/(T47+T48)</f>
        <v>0.15432602042140162</v>
      </c>
      <c r="W47" t="s">
        <v>25</v>
      </c>
      <c r="X47" t="s">
        <v>3</v>
      </c>
      <c r="Y47" t="s">
        <v>113</v>
      </c>
      <c r="Z47">
        <f>Comparison_data!D19</f>
        <v>12.938010363412401</v>
      </c>
      <c r="AA47">
        <f>Comparison_data!D90</f>
        <v>12.93801036341241</v>
      </c>
      <c r="AB47">
        <f>Comparison_data!D161</f>
        <v>12.938010363412401</v>
      </c>
      <c r="AC47">
        <f>Comparison_data!D232</f>
        <v>12.938010363412401</v>
      </c>
      <c r="AD47">
        <f>Comparison_data!D303</f>
        <v>12.93801036341241</v>
      </c>
      <c r="AF47">
        <f>Comparison_data!X19</f>
        <v>17.28326014483968</v>
      </c>
      <c r="AG47">
        <f>Comparison_data!X90</f>
        <v>17.28326014483968</v>
      </c>
      <c r="AH47">
        <f>Comparison_data!X161</f>
        <v>17.28326014483968</v>
      </c>
      <c r="AI47">
        <f>Comparison_data!X232</f>
        <v>16.040415802282382</v>
      </c>
      <c r="AJ47">
        <f>Comparison_data!X303</f>
        <v>16.040415884345212</v>
      </c>
      <c r="AL47">
        <f>Comparison_data!AR19</f>
        <v>20.17146763373454</v>
      </c>
      <c r="AM47">
        <f>Comparison_data!AR90</f>
        <v>20.17146763373454</v>
      </c>
      <c r="AN47">
        <f>Comparison_data!AR161</f>
        <v>20.17146763373454</v>
      </c>
      <c r="AO47">
        <f>Comparison_data!AR232</f>
        <v>16.29377449822865</v>
      </c>
      <c r="AP47">
        <f>Comparison_data!AR303</f>
        <v>16.293774402977881</v>
      </c>
    </row>
    <row r="48" spans="1:46" x14ac:dyDescent="0.2">
      <c r="A48" t="s">
        <v>146</v>
      </c>
      <c r="B48" t="s">
        <v>7</v>
      </c>
      <c r="C48" s="18" t="s">
        <v>135</v>
      </c>
      <c r="D48">
        <f>Baseline_data!D114</f>
        <v>0</v>
      </c>
      <c r="E48" s="18">
        <f>'2Degree_data'!D114</f>
        <v>0</v>
      </c>
      <c r="F48">
        <f>Food_data!D114</f>
        <v>0</v>
      </c>
      <c r="G48">
        <f>Materials_data!D114</f>
        <v>0</v>
      </c>
      <c r="H48">
        <f>Total_data!D114</f>
        <v>0</v>
      </c>
      <c r="J48" s="18">
        <f>Baseline_data!X114</f>
        <v>0</v>
      </c>
      <c r="K48" s="18">
        <f>'2Degree_data'!X114</f>
        <v>183.69864919512798</v>
      </c>
      <c r="L48">
        <f>Food_data!X114</f>
        <v>0</v>
      </c>
      <c r="M48">
        <f>Materials_data!X114</f>
        <v>0</v>
      </c>
      <c r="N48">
        <f>Total_data!S114</f>
        <v>144.51172225572401</v>
      </c>
      <c r="P48" s="18">
        <f>Baseline_data!AR114</f>
        <v>0</v>
      </c>
      <c r="Q48" s="18">
        <f>'2Degree_data'!AR114</f>
        <v>406.04996629051897</v>
      </c>
      <c r="R48">
        <f>Food_data!AR114</f>
        <v>0</v>
      </c>
      <c r="S48">
        <f>Materials_data!AR114</f>
        <v>0</v>
      </c>
      <c r="T48">
        <f>Total_data!AR114</f>
        <v>406.04996629051897</v>
      </c>
      <c r="V48" s="33">
        <f>T48/(T47+T48)</f>
        <v>0.84567397957859836</v>
      </c>
      <c r="W48" t="s">
        <v>26</v>
      </c>
      <c r="X48" t="s">
        <v>3</v>
      </c>
      <c r="Y48" t="s">
        <v>114</v>
      </c>
      <c r="Z48">
        <f>Comparison_data!D20</f>
        <v>118.40359817200446</v>
      </c>
      <c r="AA48">
        <f>Comparison_data!D91</f>
        <v>118.40359817200448</v>
      </c>
      <c r="AB48">
        <f>Comparison_data!D162</f>
        <v>118.40359816553709</v>
      </c>
      <c r="AC48">
        <f>Comparison_data!D233</f>
        <v>118.40359817200448</v>
      </c>
      <c r="AD48">
        <f>Comparison_data!D304</f>
        <v>118.40359816553709</v>
      </c>
      <c r="AF48">
        <f>Comparison_data!X20</f>
        <v>144.91932478040749</v>
      </c>
      <c r="AG48">
        <f>Comparison_data!X91</f>
        <v>136.7129246928335</v>
      </c>
      <c r="AH48">
        <f>Comparison_data!X162</f>
        <v>144.91932277176733</v>
      </c>
      <c r="AI48">
        <f>Comparison_data!X233</f>
        <v>136.36317240428809</v>
      </c>
      <c r="AJ48">
        <f>Comparison_data!X304</f>
        <v>128.15677092315877</v>
      </c>
      <c r="AL48">
        <f>Comparison_data!AR20</f>
        <v>165.87851961715634</v>
      </c>
      <c r="AM48">
        <f>Comparison_data!AR91</f>
        <v>150.16571941033175</v>
      </c>
      <c r="AN48">
        <f>Comparison_data!AR162</f>
        <v>165.8785162070568</v>
      </c>
      <c r="AO48">
        <f>Comparison_data!AR233</f>
        <v>141.77138189778708</v>
      </c>
      <c r="AP48">
        <f>Comparison_data!AR304</f>
        <v>126.05857773181086</v>
      </c>
      <c r="AR48" t="str">
        <f>AM46</f>
        <v>2DEGREE</v>
      </c>
      <c r="AS48" s="38">
        <f>AG56</f>
        <v>-5.0593522238600586E-2</v>
      </c>
      <c r="AT48" s="38">
        <f>AL56</f>
        <v>-8.4454723373002305E-2</v>
      </c>
    </row>
    <row r="49" spans="1:46" x14ac:dyDescent="0.2">
      <c r="A49" t="s">
        <v>9</v>
      </c>
      <c r="B49" t="s">
        <v>7</v>
      </c>
      <c r="C49" s="18" t="s">
        <v>99</v>
      </c>
      <c r="D49">
        <f>Baseline_data!D105</f>
        <v>1580.8000000000002</v>
      </c>
      <c r="E49" s="18">
        <f>'2Degree_data'!D105</f>
        <v>1580.8000000000002</v>
      </c>
      <c r="F49">
        <f>Food_data!D105</f>
        <v>1580.8000000000002</v>
      </c>
      <c r="G49">
        <f>Materials_data!D105</f>
        <v>1580.8000000000002</v>
      </c>
      <c r="H49">
        <f>Total_data!D105</f>
        <v>1580.8000000000002</v>
      </c>
      <c r="J49" s="18">
        <f>Baseline_data!X105</f>
        <v>908.96480651890795</v>
      </c>
      <c r="K49" s="18">
        <f>'2Degree_data'!X105</f>
        <v>792.8</v>
      </c>
      <c r="L49">
        <f>Food_data!X105</f>
        <v>792.8</v>
      </c>
      <c r="M49">
        <f>Materials_data!X105</f>
        <v>883.52423048650405</v>
      </c>
      <c r="N49">
        <f>Total_data!S105</f>
        <v>990.5</v>
      </c>
      <c r="P49" s="18">
        <f>Baseline_data!AR105</f>
        <v>1985.78646163396</v>
      </c>
      <c r="Q49" s="18">
        <f>'2Degree_data'!AR105</f>
        <v>2.5</v>
      </c>
      <c r="R49">
        <f>Food_data!AR105</f>
        <v>1584.5593187643901</v>
      </c>
      <c r="S49">
        <f>Materials_data!AR105</f>
        <v>1809.7424941541201</v>
      </c>
      <c r="T49">
        <f>Total_data!AR105</f>
        <v>2.5</v>
      </c>
      <c r="U49" s="33">
        <f>Q49/(Q49+Q50)</f>
        <v>6.1192025609476015E-3</v>
      </c>
      <c r="V49" s="33">
        <f>T49/(T49+T50)</f>
        <v>6.1192025609476015E-3</v>
      </c>
      <c r="W49" t="s">
        <v>27</v>
      </c>
      <c r="X49" t="s">
        <v>3</v>
      </c>
      <c r="Y49" t="s">
        <v>115</v>
      </c>
      <c r="Z49">
        <f>Comparison_data!D21</f>
        <v>47.76347049999994</v>
      </c>
      <c r="AA49">
        <f>Comparison_data!D92</f>
        <v>47.763470500000025</v>
      </c>
      <c r="AB49">
        <f>Comparison_data!D163</f>
        <v>47.763470499999997</v>
      </c>
      <c r="AC49">
        <f>Comparison_data!D234</f>
        <v>47.76347049999994</v>
      </c>
      <c r="AD49">
        <f>Comparison_data!D305</f>
        <v>47.763470499999983</v>
      </c>
      <c r="AF49">
        <f>Comparison_data!X21</f>
        <v>100.25399230989377</v>
      </c>
      <c r="AG49">
        <f>Comparison_data!X92</f>
        <v>74.064224843870946</v>
      </c>
      <c r="AH49">
        <f>Comparison_data!X163</f>
        <v>100.2521811318789</v>
      </c>
      <c r="AI49">
        <f>Comparison_data!X234</f>
        <v>100.24842469319707</v>
      </c>
      <c r="AJ49">
        <f>Comparison_data!X305</f>
        <v>72.240651963329483</v>
      </c>
      <c r="AL49">
        <f>Comparison_data!AR21</f>
        <v>140.49224063888943</v>
      </c>
      <c r="AM49">
        <f>Comparison_data!AR92</f>
        <v>100.24411663382601</v>
      </c>
      <c r="AN49">
        <f>Comparison_data!AR163</f>
        <v>139.37056338707205</v>
      </c>
      <c r="AO49">
        <f>Comparison_data!AR234</f>
        <v>139.62996577936329</v>
      </c>
      <c r="AP49">
        <f>Comparison_data!AR305</f>
        <v>101.15759309679429</v>
      </c>
      <c r="AR49" t="str">
        <f>AN46</f>
        <v>FOOD</v>
      </c>
      <c r="AS49" s="38">
        <f>AH56</f>
        <v>-1.238352742571891E-8</v>
      </c>
      <c r="AT49" s="38">
        <f>AM56</f>
        <v>-1.8328942585910113E-8</v>
      </c>
    </row>
    <row r="50" spans="1:46" x14ac:dyDescent="0.2">
      <c r="A50" t="s">
        <v>147</v>
      </c>
      <c r="B50" t="s">
        <v>7</v>
      </c>
      <c r="C50" s="24" t="s">
        <v>131</v>
      </c>
      <c r="D50">
        <f>Baseline_data!D106</f>
        <v>0</v>
      </c>
      <c r="E50" s="18">
        <f>'2Degree_data'!D106</f>
        <v>0</v>
      </c>
      <c r="F50">
        <f>Food_data!D106</f>
        <v>0</v>
      </c>
      <c r="G50">
        <f>Materials_data!D106</f>
        <v>0</v>
      </c>
      <c r="H50">
        <f>Total_data!D106</f>
        <v>0</v>
      </c>
      <c r="J50" s="18">
        <f>Baseline_data!X106</f>
        <v>0</v>
      </c>
      <c r="K50" s="18">
        <f>'2Degree_data'!X106</f>
        <v>0</v>
      </c>
      <c r="L50">
        <f>Food_data!X106</f>
        <v>0</v>
      </c>
      <c r="M50">
        <f>Materials_data!X106</f>
        <v>0</v>
      </c>
      <c r="N50">
        <f>Total_data!S106</f>
        <v>0</v>
      </c>
      <c r="P50" s="18">
        <f>Baseline_data!AR106</f>
        <v>0</v>
      </c>
      <c r="Q50" s="18">
        <f>'2Degree_data'!AR106</f>
        <v>406.04996629051897</v>
      </c>
      <c r="R50">
        <f>Food_data!AR106</f>
        <v>0</v>
      </c>
      <c r="S50">
        <f>Materials_data!AR106</f>
        <v>0</v>
      </c>
      <c r="T50">
        <f>Total_data!AR106</f>
        <v>406.04996629051897</v>
      </c>
      <c r="U50" s="33">
        <f>Q50/(Q49+Q50)</f>
        <v>0.99388079743905244</v>
      </c>
      <c r="V50" s="33">
        <f>T50/(T49+T50)</f>
        <v>0.99388079743905244</v>
      </c>
      <c r="W50" t="s">
        <v>28</v>
      </c>
      <c r="X50" t="s">
        <v>3</v>
      </c>
      <c r="Y50" t="s">
        <v>116</v>
      </c>
      <c r="Z50">
        <f>Comparison_data!D22</f>
        <v>77.894399999999919</v>
      </c>
      <c r="AA50">
        <f>Comparison_data!D93</f>
        <v>77.894399999999891</v>
      </c>
      <c r="AB50">
        <f>Comparison_data!D164</f>
        <v>77.894399999999806</v>
      </c>
      <c r="AC50">
        <f>Comparison_data!D235</f>
        <v>77.894399999999905</v>
      </c>
      <c r="AD50">
        <f>Comparison_data!D306</f>
        <v>77.894399999999877</v>
      </c>
      <c r="AF50">
        <f>Comparison_data!X22</f>
        <v>100.99529999999983</v>
      </c>
      <c r="AG50">
        <f>Comparison_data!X93</f>
        <v>77.027499999999904</v>
      </c>
      <c r="AH50">
        <f>Comparison_data!X164</f>
        <v>100.99529999999994</v>
      </c>
      <c r="AI50">
        <f>Comparison_data!X235</f>
        <v>100.9952999999999</v>
      </c>
      <c r="AJ50">
        <f>Comparison_data!X306</f>
        <v>77.027499999999833</v>
      </c>
      <c r="AL50">
        <f>Comparison_data!AR22</f>
        <v>125.42849999999999</v>
      </c>
      <c r="AM50">
        <f>Comparison_data!AR93</f>
        <v>79.53719999999997</v>
      </c>
      <c r="AN50">
        <f>Comparison_data!AR164</f>
        <v>125.42849999999909</v>
      </c>
      <c r="AO50">
        <f>Comparison_data!AR235</f>
        <v>125.4284999999999</v>
      </c>
      <c r="AP50">
        <f>Comparison_data!AR306</f>
        <v>79.537199999999899</v>
      </c>
      <c r="AR50" t="str">
        <f>AP46</f>
        <v>TOTAL</v>
      </c>
      <c r="AS50" s="38">
        <f>AJ56</f>
        <v>-0.11100561761109529</v>
      </c>
      <c r="AT50" s="38">
        <f>AO56</f>
        <v>-0.23487040102386736</v>
      </c>
    </row>
    <row r="51" spans="1:46" x14ac:dyDescent="0.2">
      <c r="A51" t="s">
        <v>10</v>
      </c>
      <c r="B51" t="s">
        <v>7</v>
      </c>
      <c r="C51" s="18" t="s">
        <v>100</v>
      </c>
      <c r="D51">
        <f>Baseline_data!D108</f>
        <v>1403.7741192377712</v>
      </c>
      <c r="E51" s="18">
        <f>'2Degree_data'!D108</f>
        <v>1403.7741192377712</v>
      </c>
      <c r="F51">
        <f>Food_data!D108</f>
        <v>1403.7741192377712</v>
      </c>
      <c r="G51">
        <f>Materials_data!D108</f>
        <v>1403.7741192377712</v>
      </c>
      <c r="H51">
        <f>Total_data!D108</f>
        <v>1403.7741192377712</v>
      </c>
      <c r="J51" s="18">
        <f>Baseline_data!X108</f>
        <v>2903.8650239575913</v>
      </c>
      <c r="K51" s="18">
        <f>'2Degree_data'!X108</f>
        <v>2534.9465105874092</v>
      </c>
      <c r="L51">
        <f>Food_data!X108</f>
        <v>2900.0197443786669</v>
      </c>
      <c r="M51">
        <f>Materials_data!X108</f>
        <v>2932.4962206230084</v>
      </c>
      <c r="N51">
        <f>Total_data!S108</f>
        <v>2329.2800189364534</v>
      </c>
      <c r="P51" s="18">
        <f>Baseline_data!AR108</f>
        <v>3377.2637290479952</v>
      </c>
      <c r="Q51" s="18">
        <f>'2Degree_data'!AR108</f>
        <v>1397.6891353532271</v>
      </c>
      <c r="R51">
        <f>Food_data!AR108</f>
        <v>3368.146802297108</v>
      </c>
      <c r="S51">
        <f>Materials_data!AR108</f>
        <v>3532.510964416289</v>
      </c>
      <c r="T51">
        <f>Total_data!AR108</f>
        <v>2586.9082841392287</v>
      </c>
      <c r="U51" s="33">
        <f>Q51/(Q51+Q52)</f>
        <v>0.77488431341290653</v>
      </c>
      <c r="V51" s="33">
        <f>T51/(T51+T52)</f>
        <v>0.86433156351839657</v>
      </c>
      <c r="W51" t="s">
        <v>29</v>
      </c>
      <c r="X51" t="s">
        <v>3</v>
      </c>
      <c r="Y51" t="s">
        <v>117</v>
      </c>
      <c r="Z51">
        <f>Comparison_data!D23</f>
        <v>86.553998699999994</v>
      </c>
      <c r="AA51">
        <f>Comparison_data!D94</f>
        <v>83.277010699999906</v>
      </c>
      <c r="AB51">
        <f>Comparison_data!D165</f>
        <v>86.553998699999894</v>
      </c>
      <c r="AC51">
        <f>Comparison_data!D236</f>
        <v>86.553998700000093</v>
      </c>
      <c r="AD51">
        <f>Comparison_data!D307</f>
        <v>83.277010699999906</v>
      </c>
      <c r="AF51">
        <f>Comparison_data!X23</f>
        <v>106.53435487213932</v>
      </c>
      <c r="AG51">
        <f>Comparison_data!X94</f>
        <v>95.244516672139341</v>
      </c>
      <c r="AH51">
        <f>Comparison_data!X165</f>
        <v>106.53435487213932</v>
      </c>
      <c r="AI51">
        <f>Comparison_data!X236</f>
        <v>106.53435487213932</v>
      </c>
      <c r="AJ51">
        <f>Comparison_data!X307</f>
        <v>95.244516672139227</v>
      </c>
      <c r="AL51">
        <f>Comparison_data!AR23</f>
        <v>111.52371197919659</v>
      </c>
      <c r="AM51">
        <f>Comparison_data!AR94</f>
        <v>85.070866399999787</v>
      </c>
      <c r="AN51">
        <f>Comparison_data!AR165</f>
        <v>111.97147840408958</v>
      </c>
      <c r="AO51">
        <f>Comparison_data!AR236</f>
        <v>111.0814590456297</v>
      </c>
      <c r="AP51">
        <f>Comparison_data!AR307</f>
        <v>91.695666399999809</v>
      </c>
      <c r="AS51" s="38"/>
      <c r="AT51" s="38"/>
    </row>
    <row r="52" spans="1:46" x14ac:dyDescent="0.2">
      <c r="A52" t="s">
        <v>148</v>
      </c>
      <c r="B52" t="s">
        <v>7</v>
      </c>
      <c r="C52" s="24" t="s">
        <v>133</v>
      </c>
      <c r="D52">
        <f>Baseline_data!D109</f>
        <v>0</v>
      </c>
      <c r="E52" s="18">
        <f>'2Degree_data'!D109</f>
        <v>0</v>
      </c>
      <c r="F52">
        <f>Food_data!D109</f>
        <v>0</v>
      </c>
      <c r="G52">
        <f>Materials_data!D109</f>
        <v>0</v>
      </c>
      <c r="H52">
        <f>Total_data!D109</f>
        <v>0</v>
      </c>
      <c r="J52" s="18">
        <f>Baseline_data!X109</f>
        <v>0</v>
      </c>
      <c r="K52" s="18">
        <f>'2Degree_data'!X109</f>
        <v>0</v>
      </c>
      <c r="L52">
        <f>Food_data!X109</f>
        <v>0</v>
      </c>
      <c r="M52">
        <f>Materials_data!X109</f>
        <v>0</v>
      </c>
      <c r="N52">
        <f>Total_data!S109</f>
        <v>0</v>
      </c>
      <c r="P52" s="18">
        <f>Baseline_data!AR109</f>
        <v>0</v>
      </c>
      <c r="Q52" s="18">
        <f>'2Degree_data'!AR109</f>
        <v>406.04996629051897</v>
      </c>
      <c r="R52">
        <f>Food_data!AR109</f>
        <v>0</v>
      </c>
      <c r="S52">
        <f>Materials_data!AR109</f>
        <v>0</v>
      </c>
      <c r="T52">
        <f>Total_data!AR109</f>
        <v>406.04996629051897</v>
      </c>
      <c r="U52" s="33">
        <f>Q52/(Q51+Q52)</f>
        <v>0.22511568658709341</v>
      </c>
      <c r="V52" s="33">
        <f>T52/(T51+T52)</f>
        <v>0.13566843648160337</v>
      </c>
    </row>
    <row r="53" spans="1:46" x14ac:dyDescent="0.2">
      <c r="A53" t="s">
        <v>11</v>
      </c>
      <c r="B53" t="s">
        <v>7</v>
      </c>
      <c r="C53" s="18" t="s">
        <v>101</v>
      </c>
      <c r="D53">
        <f>Baseline_data!D112</f>
        <v>1006.6999999999999</v>
      </c>
      <c r="E53" s="18">
        <f>'2Degree_data'!D112</f>
        <v>1006.6999999999999</v>
      </c>
      <c r="F53">
        <f>Food_data!D112</f>
        <v>1006.6999999999999</v>
      </c>
      <c r="G53">
        <f>Materials_data!D112</f>
        <v>1006.6999999999999</v>
      </c>
      <c r="H53">
        <f>Total_data!D112</f>
        <v>1006.6999999999999</v>
      </c>
      <c r="J53" s="18">
        <f>Baseline_data!X112</f>
        <v>1552.2729211247699</v>
      </c>
      <c r="K53" s="18">
        <f>'2Degree_data'!X112</f>
        <v>755</v>
      </c>
      <c r="L53">
        <f>Food_data!X112</f>
        <v>1504.99999999999</v>
      </c>
      <c r="M53">
        <f>Materials_data!X112</f>
        <v>1505.1789229631499</v>
      </c>
      <c r="N53">
        <f>Total_data!S112</f>
        <v>818.00000000000011</v>
      </c>
      <c r="P53" s="18">
        <f>Baseline_data!AR112</f>
        <v>1915.4174545100902</v>
      </c>
      <c r="Q53" s="18">
        <f>'2Degree_data'!AR112</f>
        <v>1915.4174545100902</v>
      </c>
      <c r="R53">
        <f>Food_data!AR112</f>
        <v>1915.4174545100902</v>
      </c>
      <c r="S53">
        <f>Materials_data!AR112</f>
        <v>1915.4174545100902</v>
      </c>
      <c r="T53">
        <f>Total_data!AR112</f>
        <v>1915.4174545100902</v>
      </c>
      <c r="Y53" t="s">
        <v>184</v>
      </c>
      <c r="Z53" s="42">
        <f>Z47+Z48</f>
        <v>131.34160853541687</v>
      </c>
      <c r="AA53" s="42">
        <f t="shared" ref="AA53:AP53" si="35">AA47+AA48</f>
        <v>131.3416085354169</v>
      </c>
      <c r="AB53" s="42">
        <f t="shared" si="35"/>
        <v>131.34160852894948</v>
      </c>
      <c r="AC53" s="42">
        <f t="shared" si="35"/>
        <v>131.34160853541687</v>
      </c>
      <c r="AD53" s="42">
        <f t="shared" si="35"/>
        <v>131.34160852894951</v>
      </c>
      <c r="AE53" s="42"/>
      <c r="AF53" s="42">
        <f t="shared" si="35"/>
        <v>162.20258492524718</v>
      </c>
      <c r="AG53" s="42">
        <f t="shared" si="35"/>
        <v>153.99618483767318</v>
      </c>
      <c r="AH53" s="42">
        <f t="shared" si="35"/>
        <v>162.20258291660701</v>
      </c>
      <c r="AI53" s="42">
        <f t="shared" si="35"/>
        <v>152.40358820657048</v>
      </c>
      <c r="AJ53" s="42">
        <f t="shared" si="35"/>
        <v>144.19718680750398</v>
      </c>
      <c r="AK53" s="42"/>
      <c r="AL53" s="42">
        <f t="shared" si="35"/>
        <v>186.04998725089089</v>
      </c>
      <c r="AM53" s="42">
        <f t="shared" si="35"/>
        <v>170.3371870440663</v>
      </c>
      <c r="AN53" s="42">
        <f t="shared" si="35"/>
        <v>186.04998384079136</v>
      </c>
      <c r="AO53" s="42">
        <f t="shared" si="35"/>
        <v>158.06515639601574</v>
      </c>
      <c r="AP53" s="42">
        <f t="shared" si="35"/>
        <v>142.35235213478873</v>
      </c>
      <c r="AQ53" s="42"/>
    </row>
    <row r="54" spans="1:46" x14ac:dyDescent="0.2">
      <c r="A54" t="s">
        <v>12</v>
      </c>
      <c r="B54" t="s">
        <v>7</v>
      </c>
      <c r="C54" s="18" t="s">
        <v>102</v>
      </c>
      <c r="D54">
        <f>Baseline_data!D116</f>
        <v>393.29999999999995</v>
      </c>
      <c r="E54" s="18">
        <f>'2Degree_data'!D116</f>
        <v>393.29999999999995</v>
      </c>
      <c r="F54">
        <f>Food_data!D116</f>
        <v>393.29999999999995</v>
      </c>
      <c r="G54">
        <f>Materials_data!D116</f>
        <v>393.29999999999995</v>
      </c>
      <c r="H54">
        <f>Total_data!D116</f>
        <v>393.29999999999995</v>
      </c>
      <c r="J54" s="18">
        <f>Baseline_data!X116</f>
        <v>236</v>
      </c>
      <c r="K54" s="18">
        <f>'2Degree_data'!X116</f>
        <v>236</v>
      </c>
      <c r="L54">
        <f>Food_data!X116</f>
        <v>236</v>
      </c>
      <c r="M54">
        <f>Materials_data!X116</f>
        <v>236</v>
      </c>
      <c r="N54">
        <f>Total_data!S116</f>
        <v>275.3</v>
      </c>
      <c r="P54" s="18">
        <f>Baseline_data!AR116</f>
        <v>78.7</v>
      </c>
      <c r="Q54" s="18">
        <f>'2Degree_data'!AR116</f>
        <v>468.54594617179004</v>
      </c>
      <c r="R54">
        <f>Food_data!AR116</f>
        <v>78.7</v>
      </c>
      <c r="S54">
        <f>Materials_data!AR116</f>
        <v>78.7</v>
      </c>
      <c r="T54">
        <f>Total_data!AR116</f>
        <v>78.7</v>
      </c>
      <c r="Z54" s="20">
        <v>2010</v>
      </c>
      <c r="AA54" s="20"/>
      <c r="AE54" t="s">
        <v>162</v>
      </c>
      <c r="AF54" s="19">
        <v>2030</v>
      </c>
      <c r="AG54" s="19">
        <v>2030</v>
      </c>
      <c r="AK54" t="s">
        <v>162</v>
      </c>
      <c r="AL54" s="19">
        <v>2050</v>
      </c>
    </row>
    <row r="55" spans="1:46" ht="17" x14ac:dyDescent="0.2">
      <c r="A55" t="s">
        <v>13</v>
      </c>
      <c r="B55" t="s">
        <v>7</v>
      </c>
      <c r="C55" s="18" t="s">
        <v>103</v>
      </c>
      <c r="D55">
        <f>Baseline_data!D111</f>
        <v>461.80000000000007</v>
      </c>
      <c r="E55" s="18">
        <f>'2Degree_data'!D111</f>
        <v>461.80000000000007</v>
      </c>
      <c r="F55">
        <f>Food_data!D111</f>
        <v>461.80000000000007</v>
      </c>
      <c r="G55">
        <f>Materials_data!D111</f>
        <v>461.80000000000007</v>
      </c>
      <c r="H55">
        <f>Total_data!D111</f>
        <v>461.80000000000007</v>
      </c>
      <c r="J55" s="18">
        <f>Baseline_data!X111</f>
        <v>729.80549439991591</v>
      </c>
      <c r="K55" s="18">
        <f>'2Degree_data'!X111</f>
        <v>613.56031645439282</v>
      </c>
      <c r="L55">
        <f>Food_data!X111</f>
        <v>735.44031072395205</v>
      </c>
      <c r="M55">
        <f>Materials_data!X111</f>
        <v>765.97091557827787</v>
      </c>
      <c r="N55">
        <f>Total_data!S111</f>
        <v>439.81694520676893</v>
      </c>
      <c r="P55" s="18">
        <f>Baseline_data!AR111</f>
        <v>216.40425767151899</v>
      </c>
      <c r="Q55" s="18">
        <f>'2Degree_data'!AR111</f>
        <v>107.97354730424701</v>
      </c>
      <c r="R55">
        <f>Food_data!AR111</f>
        <v>212.051283284692</v>
      </c>
      <c r="S55">
        <f>Materials_data!AR111</f>
        <v>237.942347332216</v>
      </c>
      <c r="T55">
        <f>Total_data!AR111</f>
        <v>322.70125538289903</v>
      </c>
      <c r="Z55" s="20" t="s">
        <v>93</v>
      </c>
      <c r="AA55" s="17" t="s">
        <v>94</v>
      </c>
      <c r="AB55" s="14" t="s">
        <v>91</v>
      </c>
      <c r="AC55" s="14" t="s">
        <v>180</v>
      </c>
      <c r="AD55" s="14" t="s">
        <v>92</v>
      </c>
      <c r="AE55" s="14"/>
      <c r="AF55" s="20" t="s">
        <v>93</v>
      </c>
      <c r="AG55" s="17" t="s">
        <v>94</v>
      </c>
      <c r="AH55" s="14" t="s">
        <v>91</v>
      </c>
      <c r="AI55" s="14" t="s">
        <v>180</v>
      </c>
      <c r="AJ55" s="14" t="s">
        <v>92</v>
      </c>
      <c r="AK55" s="14"/>
      <c r="AL55" s="17" t="s">
        <v>94</v>
      </c>
      <c r="AM55" s="14" t="s">
        <v>91</v>
      </c>
      <c r="AN55" s="14" t="s">
        <v>180</v>
      </c>
      <c r="AO55" s="14" t="s">
        <v>92</v>
      </c>
    </row>
    <row r="56" spans="1:46" x14ac:dyDescent="0.2">
      <c r="A56" t="s">
        <v>14</v>
      </c>
      <c r="B56" t="s">
        <v>7</v>
      </c>
      <c r="C56" s="18" t="s">
        <v>104</v>
      </c>
      <c r="D56">
        <f>Baseline_data!D123</f>
        <v>11.299999999999999</v>
      </c>
      <c r="E56" s="18">
        <f>'2Degree_data'!D123</f>
        <v>11.299999999999999</v>
      </c>
      <c r="F56">
        <f>Food_data!D123</f>
        <v>11.299999999999999</v>
      </c>
      <c r="G56">
        <f>Materials_data!D123</f>
        <v>11.299999999999999</v>
      </c>
      <c r="H56">
        <f>Total_data!D123</f>
        <v>11.299999999999999</v>
      </c>
      <c r="J56" s="18">
        <f>Baseline_data!X123</f>
        <v>50.4</v>
      </c>
      <c r="K56" s="18">
        <f>'2Degree_data'!X123</f>
        <v>5.6</v>
      </c>
      <c r="L56">
        <f>Food_data!X123</f>
        <v>50.4</v>
      </c>
      <c r="M56">
        <f>Materials_data!X123</f>
        <v>50.4</v>
      </c>
      <c r="N56">
        <f>Total_data!S123</f>
        <v>7</v>
      </c>
      <c r="P56" s="18">
        <f>Baseline_data!AR123</f>
        <v>139.099999999999</v>
      </c>
      <c r="Q56" s="18">
        <f>'2Degree_data'!AR123</f>
        <v>139.1</v>
      </c>
      <c r="R56">
        <f>Food_data!AR123</f>
        <v>139.1</v>
      </c>
      <c r="S56">
        <f>Materials_data!AR123</f>
        <v>139.1</v>
      </c>
      <c r="T56">
        <f>Total_data!AR123</f>
        <v>139.1</v>
      </c>
      <c r="Y56" t="s">
        <v>184</v>
      </c>
      <c r="AG56" s="33">
        <f>AG53/$AF$53-1</f>
        <v>-5.0593522238600586E-2</v>
      </c>
      <c r="AH56" s="33">
        <f>AH53/$AF$53-1</f>
        <v>-1.238352742571891E-8</v>
      </c>
      <c r="AI56" s="33">
        <f>AI53/$AF$53-1</f>
        <v>-6.0412087286973115E-2</v>
      </c>
      <c r="AJ56" s="33">
        <f>AJ53/$AF$53-1</f>
        <v>-0.11100561761109529</v>
      </c>
      <c r="AL56" s="33">
        <f>AM53/$AL$53-1</f>
        <v>-8.4454723373002305E-2</v>
      </c>
      <c r="AM56" s="33">
        <f>AN53/$AL$53-1</f>
        <v>-1.8328942585910113E-8</v>
      </c>
      <c r="AN56" s="33">
        <f>AO53/$AL$53-1</f>
        <v>-0.1504156558588593</v>
      </c>
      <c r="AO56" s="33">
        <f>AP53/$AL$53-1</f>
        <v>-0.23487040102386736</v>
      </c>
      <c r="AP56" s="33"/>
    </row>
    <row r="57" spans="1:46" x14ac:dyDescent="0.2">
      <c r="A57" t="s">
        <v>15</v>
      </c>
      <c r="B57" t="s">
        <v>7</v>
      </c>
      <c r="C57" s="18" t="s">
        <v>105</v>
      </c>
      <c r="D57">
        <f>Baseline_data!D119</f>
        <v>40.6</v>
      </c>
      <c r="E57" s="18">
        <f>'2Degree_data'!D119</f>
        <v>40.6</v>
      </c>
      <c r="F57">
        <f>Food_data!D119</f>
        <v>40.6</v>
      </c>
      <c r="G57">
        <f>Materials_data!D119</f>
        <v>40.6</v>
      </c>
      <c r="H57">
        <f>Total_data!D119</f>
        <v>40.6</v>
      </c>
      <c r="J57" s="18">
        <f>Baseline_data!X119</f>
        <v>108.764975617063</v>
      </c>
      <c r="K57" s="18">
        <f>'2Degree_data'!X119</f>
        <v>71.3</v>
      </c>
      <c r="L57">
        <f>Food_data!X119</f>
        <v>71.3</v>
      </c>
      <c r="M57">
        <f>Materials_data!X119</f>
        <v>71.3</v>
      </c>
      <c r="N57">
        <f>Total_data!S119</f>
        <v>79.399999999999991</v>
      </c>
      <c r="P57" s="18">
        <f>Baseline_data!AR119</f>
        <v>1975.8466270079803</v>
      </c>
      <c r="Q57" s="18">
        <f>'2Degree_data'!AR119</f>
        <v>3119.9999999999991</v>
      </c>
      <c r="R57">
        <f>Food_data!AR119</f>
        <v>1720</v>
      </c>
      <c r="S57">
        <f>Materials_data!AR119</f>
        <v>1803.22776416785</v>
      </c>
      <c r="T57">
        <f>Total_data!AR119</f>
        <v>1690</v>
      </c>
    </row>
    <row r="58" spans="1:46" x14ac:dyDescent="0.2">
      <c r="A58" t="s">
        <v>16</v>
      </c>
      <c r="B58" t="s">
        <v>7</v>
      </c>
      <c r="C58" s="18" t="s">
        <v>106</v>
      </c>
      <c r="D58">
        <f>Baseline_data!D120</f>
        <v>159.20000000000002</v>
      </c>
      <c r="E58" s="18">
        <f>'2Degree_data'!D120</f>
        <v>159.20000000000002</v>
      </c>
      <c r="F58">
        <f>Food_data!D120</f>
        <v>159.20000000000002</v>
      </c>
      <c r="G58">
        <f>Materials_data!D120</f>
        <v>159.20000000000002</v>
      </c>
      <c r="H58">
        <f>Total_data!D120</f>
        <v>159.20000000000002</v>
      </c>
      <c r="J58" s="18">
        <f>Baseline_data!X120</f>
        <v>511.8</v>
      </c>
      <c r="K58" s="18">
        <f>'2Degree_data'!X120</f>
        <v>31.8</v>
      </c>
      <c r="L58">
        <f>Food_data!X120</f>
        <v>431.79999999999995</v>
      </c>
      <c r="M58">
        <f>Materials_data!X120</f>
        <v>431.79999999999995</v>
      </c>
      <c r="N58">
        <f>Total_data!S120</f>
        <v>63.699999999999996</v>
      </c>
      <c r="P58" s="18">
        <f>Baseline_data!AR120</f>
        <v>2000</v>
      </c>
      <c r="Q58" s="18">
        <f>'2Degree_data'!AR120</f>
        <v>2380</v>
      </c>
      <c r="R58">
        <f>Food_data!AR120</f>
        <v>2000</v>
      </c>
      <c r="S58">
        <f>Materials_data!AR120</f>
        <v>2000</v>
      </c>
      <c r="T58">
        <f>Total_data!AR120</f>
        <v>1580</v>
      </c>
    </row>
    <row r="59" spans="1:46" x14ac:dyDescent="0.2">
      <c r="C59" s="18"/>
      <c r="E59" s="18"/>
      <c r="J59" s="18"/>
      <c r="K59" s="18"/>
      <c r="P59" s="18"/>
      <c r="Q59" s="18"/>
    </row>
    <row r="60" spans="1:46" x14ac:dyDescent="0.2">
      <c r="C60" s="24" t="s">
        <v>178</v>
      </c>
      <c r="D60">
        <f>D49+D50+D51+D52+D55</f>
        <v>3446.3741192377715</v>
      </c>
      <c r="E60">
        <f t="shared" ref="E60:T60" si="36">E49+E50+E51+E52+E55</f>
        <v>3446.3741192377715</v>
      </c>
      <c r="F60">
        <f>F49+F50+F51+F52+F55</f>
        <v>3446.3741192377715</v>
      </c>
      <c r="G60">
        <f>G49+G50+G51+G52+G55</f>
        <v>3446.3741192377715</v>
      </c>
      <c r="H60">
        <f>H49+H50+H51+H52+H55</f>
        <v>3446.3741192377715</v>
      </c>
      <c r="J60">
        <f>J49+J50+J51+J52+J55</f>
        <v>4542.6353248764153</v>
      </c>
      <c r="K60">
        <f t="shared" si="36"/>
        <v>3941.3068270418016</v>
      </c>
      <c r="L60">
        <f>L49+L50+L51+L52+L55</f>
        <v>4428.2600551026189</v>
      </c>
      <c r="M60">
        <f>M49+M50+M51+M52+M55</f>
        <v>4581.9913666877901</v>
      </c>
      <c r="N60">
        <f t="shared" si="36"/>
        <v>3759.5969641432225</v>
      </c>
      <c r="P60">
        <f t="shared" si="36"/>
        <v>5579.4544483534746</v>
      </c>
      <c r="Q60">
        <f t="shared" si="36"/>
        <v>2320.2626152385119</v>
      </c>
      <c r="R60">
        <f t="shared" si="36"/>
        <v>5164.75740434619</v>
      </c>
      <c r="S60">
        <f t="shared" ref="S60" si="37">S49+S50+S51+S52+S55</f>
        <v>5580.1958059026247</v>
      </c>
      <c r="T60">
        <f t="shared" si="36"/>
        <v>3724.2094721031658</v>
      </c>
    </row>
    <row r="61" spans="1:46" x14ac:dyDescent="0.2">
      <c r="K61" s="33">
        <f>K60/$J60-1</f>
        <v>-0.13237437188532697</v>
      </c>
      <c r="L61" s="33">
        <f>L60/$J60-1</f>
        <v>-2.5178175572988182E-2</v>
      </c>
      <c r="M61" s="33">
        <f>M60/$J60-1</f>
        <v>8.6637026740519207E-3</v>
      </c>
      <c r="N61" s="33">
        <f t="shared" ref="N61" si="38">N60/$J60-1</f>
        <v>-0.17237535147166927</v>
      </c>
      <c r="Q61" s="33">
        <f>Q60/$P60-1</f>
        <v>-0.58414166891832353</v>
      </c>
      <c r="R61" s="33">
        <f>R60/$P60-1</f>
        <v>-7.4325733428949103E-2</v>
      </c>
      <c r="S61" s="33">
        <f>S60/$P60-1</f>
        <v>1.3287276668583203E-4</v>
      </c>
      <c r="T61" s="33">
        <f>T60/$P60-1</f>
        <v>-0.3325136881075893</v>
      </c>
    </row>
    <row r="62" spans="1:46" x14ac:dyDescent="0.2">
      <c r="K62" s="33"/>
      <c r="L62" s="33"/>
      <c r="M62" s="33"/>
      <c r="N62" s="33"/>
      <c r="Q62" s="33"/>
      <c r="R62" s="33"/>
      <c r="S62" s="33"/>
      <c r="T62" s="33">
        <f>T60/Q60-1</f>
        <v>0.6050810143835097</v>
      </c>
    </row>
    <row r="63" spans="1:46" x14ac:dyDescent="0.2">
      <c r="C63" t="s">
        <v>102</v>
      </c>
      <c r="D63">
        <f>D54</f>
        <v>393.29999999999995</v>
      </c>
      <c r="E63">
        <f>E54</f>
        <v>393.29999999999995</v>
      </c>
      <c r="F63">
        <f>F54</f>
        <v>393.29999999999995</v>
      </c>
      <c r="G63">
        <f>G54</f>
        <v>393.29999999999995</v>
      </c>
      <c r="H63">
        <f>H54</f>
        <v>393.29999999999995</v>
      </c>
      <c r="J63">
        <f>J54</f>
        <v>236</v>
      </c>
      <c r="K63">
        <f>K54</f>
        <v>236</v>
      </c>
      <c r="L63">
        <f>L54</f>
        <v>236</v>
      </c>
      <c r="M63">
        <f>M54</f>
        <v>236</v>
      </c>
      <c r="N63">
        <f>N54</f>
        <v>275.3</v>
      </c>
      <c r="P63">
        <f>P54</f>
        <v>78.7</v>
      </c>
      <c r="Q63">
        <f>Q54</f>
        <v>468.54594617179004</v>
      </c>
      <c r="R63">
        <f>R54</f>
        <v>78.7</v>
      </c>
      <c r="S63">
        <f>S54</f>
        <v>78.7</v>
      </c>
      <c r="T63">
        <f>T54</f>
        <v>78.7</v>
      </c>
    </row>
    <row r="64" spans="1:46" x14ac:dyDescent="0.2">
      <c r="K64" s="33">
        <f>K63/$J63-1</f>
        <v>0</v>
      </c>
      <c r="L64" s="33">
        <f t="shared" ref="L64:N64" si="39">L63/$J63-1</f>
        <v>0</v>
      </c>
      <c r="M64" s="33">
        <f>M63/$J63-1</f>
        <v>0</v>
      </c>
      <c r="N64" s="33">
        <f t="shared" si="39"/>
        <v>0.16652542372881363</v>
      </c>
      <c r="Q64" s="33">
        <f>Q63/$P63-1</f>
        <v>4.9535698369986028</v>
      </c>
      <c r="R64" s="33">
        <f>R63/$P63-1</f>
        <v>0</v>
      </c>
      <c r="S64" s="33">
        <f>S63/$P63-1</f>
        <v>0</v>
      </c>
      <c r="T64" s="33">
        <f t="shared" ref="T64" si="40">T63/$P63-1</f>
        <v>0</v>
      </c>
    </row>
    <row r="65" spans="3:20" x14ac:dyDescent="0.2">
      <c r="K65" s="33"/>
      <c r="L65" s="33"/>
      <c r="M65" s="33"/>
      <c r="N65" s="33"/>
      <c r="Q65" s="33"/>
      <c r="R65" s="33"/>
      <c r="S65" s="33"/>
      <c r="T65" s="33">
        <f>T63/Q63-1</f>
        <v>-0.8320335483787431</v>
      </c>
    </row>
    <row r="66" spans="3:20" x14ac:dyDescent="0.2">
      <c r="C66" s="24" t="s">
        <v>177</v>
      </c>
      <c r="D66">
        <f>D58+D57+D56+D53+D47+D48</f>
        <v>1304.0999999999999</v>
      </c>
      <c r="E66">
        <f>E58+E57+E56+E53+E47+E48</f>
        <v>1304.0999999999999</v>
      </c>
      <c r="F66">
        <f>F58+F57+F56+F53+F47+F48</f>
        <v>1304.0999999999999</v>
      </c>
      <c r="G66">
        <f>G58+G57+G56+G53+G47+G48</f>
        <v>1304.0999999999999</v>
      </c>
      <c r="H66">
        <f>H58+H57+H56+H53+H47+H48</f>
        <v>1304.0999999999999</v>
      </c>
      <c r="J66">
        <f>J58+J57+J56+J53+J47+J48</f>
        <v>2519.2938306604528</v>
      </c>
      <c r="K66">
        <f>K58+K57+K56+K53+K47+K48</f>
        <v>1071.6986491951279</v>
      </c>
      <c r="L66">
        <f>L58+L57+L56+L53+L47+L48</f>
        <v>2538.595063490196</v>
      </c>
      <c r="M66">
        <f>M58+M57+M56+M53+M47+M48</f>
        <v>2373.8209437987421</v>
      </c>
      <c r="N66">
        <f>N58+N57+N56+N53+N47+N48</f>
        <v>1215.7828433178172</v>
      </c>
      <c r="P66">
        <f>P58+P57+P56+P53+P47+P48</f>
        <v>6388.9133294542708</v>
      </c>
      <c r="Q66">
        <f>Q58+Q57+Q56+Q53+Q47+Q48</f>
        <v>7960.5674208006085</v>
      </c>
      <c r="R66">
        <f>R58+R57+R56+R53+R47+R48</f>
        <v>6533.4487512608002</v>
      </c>
      <c r="S66">
        <f>S58+S57+S56+S53+S47+S48</f>
        <v>6231.4279005413246</v>
      </c>
      <c r="T66">
        <f>T58+T57+T56+T53+T47+T48</f>
        <v>5804.6669874221161</v>
      </c>
    </row>
    <row r="67" spans="3:20" x14ac:dyDescent="0.2">
      <c r="C67" s="18"/>
      <c r="E67" s="37"/>
      <c r="F67" s="37"/>
      <c r="G67" s="37"/>
      <c r="H67" s="37"/>
      <c r="J67" s="18"/>
      <c r="K67" s="36">
        <f>K66/$J66-1</f>
        <v>-0.57460355114108563</v>
      </c>
      <c r="L67" s="36">
        <f t="shared" ref="L67:N67" si="41">L66/$J66-1</f>
        <v>7.6613662903637358E-3</v>
      </c>
      <c r="M67" s="36">
        <f t="shared" ref="M67" si="42">M66/$J66-1</f>
        <v>-5.7743517286974799E-2</v>
      </c>
      <c r="N67" s="36">
        <f t="shared" si="41"/>
        <v>-0.51741125686832246</v>
      </c>
      <c r="P67" s="18"/>
      <c r="Q67" s="36">
        <f>Q66/$P66-1</f>
        <v>0.24599709063209119</v>
      </c>
      <c r="R67" s="36">
        <f t="shared" ref="R67:T67" si="43">R66/$P66-1</f>
        <v>2.2622849043856919E-2</v>
      </c>
      <c r="S67" s="36">
        <f t="shared" ref="S67" si="44">S66/$P66-1</f>
        <v>-2.4649798923848998E-2</v>
      </c>
      <c r="T67" s="36">
        <f t="shared" si="43"/>
        <v>-9.144690370718489E-2</v>
      </c>
    </row>
    <row r="68" spans="3:20" x14ac:dyDescent="0.2">
      <c r="C68" s="18"/>
      <c r="E68" s="37"/>
      <c r="F68" s="37"/>
      <c r="G68" s="37"/>
      <c r="H68" s="37"/>
      <c r="J68" s="18"/>
      <c r="K68" s="36"/>
      <c r="L68" s="36"/>
      <c r="M68" s="36"/>
      <c r="N68" s="36"/>
      <c r="P68" s="18"/>
      <c r="Q68" s="36"/>
      <c r="R68" s="36"/>
      <c r="S68" s="36"/>
      <c r="T68" s="36">
        <f>T66/Q66-1</f>
        <v>-0.2708224576737106</v>
      </c>
    </row>
    <row r="69" spans="3:20" x14ac:dyDescent="0.2">
      <c r="P69">
        <f>SUM(P47:P58)</f>
        <v>12047.067777807746</v>
      </c>
      <c r="Q69">
        <f t="shared" ref="Q69:T69" si="45">SUM(Q47:Q58)</f>
        <v>10749.375982210911</v>
      </c>
      <c r="R69">
        <f t="shared" si="45"/>
        <v>11776.90615560699</v>
      </c>
      <c r="S69">
        <f>SUM(S47:S58)</f>
        <v>11890.323706443949</v>
      </c>
      <c r="T69">
        <f t="shared" si="45"/>
        <v>9607.576459525284</v>
      </c>
    </row>
    <row r="70" spans="3:20" x14ac:dyDescent="0.2">
      <c r="Q70" s="33">
        <f>Q69/$P$69-1</f>
        <v>-0.10771847718723315</v>
      </c>
      <c r="R70" s="33">
        <f t="shared" ref="R70" si="46">R69/$P$69-1</f>
        <v>-2.2425508612014977E-2</v>
      </c>
      <c r="S70" s="33">
        <f>S69/$P$69-1</f>
        <v>-1.3010972815521105E-2</v>
      </c>
      <c r="T70" s="33">
        <f>T69/$P$69-1</f>
        <v>-0.20249668743263149</v>
      </c>
    </row>
    <row r="83" spans="23:88" x14ac:dyDescent="0.2">
      <c r="W83" s="48" t="s">
        <v>121</v>
      </c>
      <c r="X83" s="48" t="s">
        <v>1</v>
      </c>
      <c r="Z83" s="20">
        <v>2010</v>
      </c>
      <c r="AA83" s="20"/>
      <c r="AE83" t="s">
        <v>162</v>
      </c>
      <c r="AF83" s="19">
        <v>2030</v>
      </c>
      <c r="AG83" s="19"/>
      <c r="AK83" t="s">
        <v>162</v>
      </c>
      <c r="AL83" s="19">
        <v>2050</v>
      </c>
      <c r="AM83" s="19"/>
    </row>
    <row r="84" spans="23:88" ht="17" x14ac:dyDescent="0.2">
      <c r="W84" s="48"/>
      <c r="X84" s="48"/>
      <c r="Z84" s="20" t="s">
        <v>93</v>
      </c>
      <c r="AA84" s="17" t="s">
        <v>94</v>
      </c>
      <c r="AB84" s="14" t="s">
        <v>91</v>
      </c>
      <c r="AC84" s="14" t="s">
        <v>180</v>
      </c>
      <c r="AD84" s="14" t="s">
        <v>92</v>
      </c>
      <c r="AE84" s="14"/>
      <c r="AF84" s="20" t="s">
        <v>93</v>
      </c>
      <c r="AG84" s="17" t="s">
        <v>94</v>
      </c>
      <c r="AH84" s="14" t="s">
        <v>91</v>
      </c>
      <c r="AI84" s="14" t="s">
        <v>180</v>
      </c>
      <c r="AJ84" s="14" t="s">
        <v>92</v>
      </c>
      <c r="AK84" s="14"/>
      <c r="AL84" s="20" t="s">
        <v>93</v>
      </c>
      <c r="AM84" s="17" t="s">
        <v>94</v>
      </c>
      <c r="AN84" s="14" t="s">
        <v>91</v>
      </c>
      <c r="AO84" s="14" t="s">
        <v>180</v>
      </c>
      <c r="AP84" s="14" t="s">
        <v>92</v>
      </c>
      <c r="AS84" s="14" t="s">
        <v>95</v>
      </c>
      <c r="AT84" s="14" t="s">
        <v>1</v>
      </c>
      <c r="AU84" s="14" t="s">
        <v>90</v>
      </c>
      <c r="AV84" s="14">
        <v>2010</v>
      </c>
      <c r="AW84" s="14">
        <v>2011</v>
      </c>
      <c r="AX84" s="14">
        <v>2012</v>
      </c>
      <c r="AY84" s="14">
        <v>2013</v>
      </c>
      <c r="AZ84" s="14">
        <v>2014</v>
      </c>
      <c r="BA84" s="14">
        <v>2015</v>
      </c>
      <c r="BB84" s="14">
        <v>2016</v>
      </c>
      <c r="BC84" s="14">
        <v>2017</v>
      </c>
      <c r="BD84" s="14">
        <v>2018</v>
      </c>
      <c r="BE84" s="14">
        <v>2019</v>
      </c>
      <c r="BF84" s="14">
        <v>2020</v>
      </c>
      <c r="BG84" s="14">
        <v>2021</v>
      </c>
      <c r="BH84" s="14">
        <v>2022</v>
      </c>
      <c r="BI84" s="14">
        <v>2023</v>
      </c>
      <c r="BJ84" s="14">
        <v>2024</v>
      </c>
      <c r="BK84" s="14">
        <v>2025</v>
      </c>
      <c r="BL84" s="14">
        <v>2026</v>
      </c>
      <c r="BM84" s="14">
        <v>2027</v>
      </c>
      <c r="BN84" s="14">
        <v>2028</v>
      </c>
      <c r="BO84" s="14">
        <v>2029</v>
      </c>
      <c r="BP84" s="14">
        <v>2030</v>
      </c>
      <c r="BQ84" s="14">
        <v>2031</v>
      </c>
      <c r="BR84" s="14">
        <v>2032</v>
      </c>
      <c r="BS84" s="14">
        <v>2033</v>
      </c>
      <c r="BT84" s="14">
        <v>2034</v>
      </c>
      <c r="BU84" s="14">
        <v>2035</v>
      </c>
      <c r="BV84" s="14">
        <v>2036</v>
      </c>
      <c r="BW84" s="14">
        <v>2037</v>
      </c>
      <c r="BX84" s="14">
        <v>2038</v>
      </c>
      <c r="BY84" s="14">
        <v>2039</v>
      </c>
      <c r="BZ84" s="14">
        <v>2040</v>
      </c>
      <c r="CA84" s="14">
        <v>2041</v>
      </c>
      <c r="CB84" s="14">
        <v>2042</v>
      </c>
      <c r="CC84" s="14">
        <v>2043</v>
      </c>
      <c r="CD84" s="14">
        <v>2044</v>
      </c>
      <c r="CE84" s="14">
        <v>2045</v>
      </c>
      <c r="CF84" s="14">
        <v>2046</v>
      </c>
      <c r="CG84" s="14">
        <v>2047</v>
      </c>
      <c r="CH84" s="14">
        <v>2048</v>
      </c>
      <c r="CI84" s="14">
        <v>2049</v>
      </c>
      <c r="CJ84" s="14">
        <v>2050</v>
      </c>
    </row>
    <row r="85" spans="23:88" x14ac:dyDescent="0.2">
      <c r="W85" t="s">
        <v>20</v>
      </c>
      <c r="X85" t="s">
        <v>19</v>
      </c>
      <c r="Y85" t="s">
        <v>118</v>
      </c>
      <c r="Z85">
        <f>Comparison_data!D15</f>
        <v>5564.2293816707506</v>
      </c>
      <c r="AA85">
        <f>Comparison_data!D86</f>
        <v>5564.2293816707506</v>
      </c>
      <c r="AB85">
        <f>Comparison_data!D157</f>
        <v>5562.6038264183098</v>
      </c>
      <c r="AC85">
        <f>Comparison_data!D228</f>
        <v>5564.2293816707506</v>
      </c>
      <c r="AD85">
        <f>Comparison_data!D299</f>
        <v>5562.6038264183098</v>
      </c>
      <c r="AF85">
        <f>Comparison_data!X15</f>
        <v>6353.3666566992633</v>
      </c>
      <c r="AG85">
        <f>Comparison_data!X86</f>
        <v>6261.3061457343747</v>
      </c>
      <c r="AH85">
        <f>Comparison_data!X157</f>
        <v>5046.4219839345824</v>
      </c>
      <c r="AI85">
        <f>Comparison_data!X228</f>
        <v>6353.3666566992633</v>
      </c>
      <c r="AJ85">
        <f>Comparison_data!X299</f>
        <v>5045.9246161655828</v>
      </c>
      <c r="AL85">
        <f>Comparison_data!AR15</f>
        <v>6572.6854795198506</v>
      </c>
      <c r="AM85">
        <f>Comparison_data!AR86</f>
        <v>6431.9450376636632</v>
      </c>
      <c r="AN85">
        <f>Comparison_data!AR157</f>
        <v>3754.159748691176</v>
      </c>
      <c r="AO85">
        <f>Comparison_data!AR228</f>
        <v>6572.6854795198497</v>
      </c>
      <c r="AP85">
        <f>Comparison_data!AR299</f>
        <v>3504.8401451275167</v>
      </c>
      <c r="AS85" t="str">
        <f>Comparison_data!B16</f>
        <v>Emissions|CO2eq|Energy</v>
      </c>
      <c r="AT85" t="str">
        <f>Comparison_data!C16</f>
        <v>Mt CO2eq/yr</v>
      </c>
      <c r="AU85" t="str">
        <f>Comparison_data!A16</f>
        <v>BASELINE</v>
      </c>
      <c r="AV85">
        <f>Comparison_data!D16</f>
        <v>29761.899099999988</v>
      </c>
      <c r="AW85">
        <f>Comparison_data!E16</f>
        <v>29987.735049999992</v>
      </c>
      <c r="AX85">
        <f>Comparison_data!F16</f>
        <v>30213.571000000004</v>
      </c>
      <c r="AY85">
        <f>Comparison_data!G16</f>
        <v>30439.398009999997</v>
      </c>
      <c r="AZ85">
        <f>Comparison_data!H16</f>
        <v>30665.226869999991</v>
      </c>
      <c r="BA85">
        <f>Comparison_data!I16</f>
        <v>30891.057789999999</v>
      </c>
      <c r="BB85">
        <f>Comparison_data!J16</f>
        <v>31116.8848</v>
      </c>
      <c r="BC85">
        <f>Comparison_data!K16</f>
        <v>31342.72075</v>
      </c>
      <c r="BD85">
        <f>Comparison_data!L16</f>
        <v>31568.549609999893</v>
      </c>
      <c r="BE85">
        <f>Comparison_data!M16</f>
        <v>31794.376620000003</v>
      </c>
      <c r="BF85">
        <f>Comparison_data!N16</f>
        <v>32034.099999999897</v>
      </c>
      <c r="BG85">
        <f>Comparison_data!O16</f>
        <v>31506.440000000002</v>
      </c>
      <c r="BH85">
        <f>Comparison_data!P16</f>
        <v>30978.779999999992</v>
      </c>
      <c r="BI85">
        <f>Comparison_data!Q16</f>
        <v>30451.119999999901</v>
      </c>
      <c r="BJ85">
        <f>Comparison_data!R16</f>
        <v>29923.46</v>
      </c>
      <c r="BK85">
        <f>Comparison_data!S16</f>
        <v>29395.799999999897</v>
      </c>
      <c r="BL85">
        <f>Comparison_data!T16</f>
        <v>29042.314340587091</v>
      </c>
      <c r="BM85">
        <f>Comparison_data!U16</f>
        <v>29297.5064781646</v>
      </c>
      <c r="BN85">
        <f>Comparison_data!V16</f>
        <v>29401.598532686294</v>
      </c>
      <c r="BO85">
        <f>Comparison_data!W16</f>
        <v>29529.630875139497</v>
      </c>
      <c r="BP85">
        <f>Comparison_data!X16</f>
        <v>28890.768954787887</v>
      </c>
      <c r="BQ85">
        <f>Comparison_data!Y16</f>
        <v>28656.494983953402</v>
      </c>
      <c r="BR85">
        <f>Comparison_data!Z16</f>
        <v>28387.9276213208</v>
      </c>
      <c r="BS85">
        <f>Comparison_data!AA16</f>
        <v>28816.864964652701</v>
      </c>
      <c r="BT85">
        <f>Comparison_data!AB16</f>
        <v>28933.4286458188</v>
      </c>
      <c r="BU85">
        <f>Comparison_data!AC16</f>
        <v>29357.143612956301</v>
      </c>
      <c r="BV85">
        <f>Comparison_data!AD16</f>
        <v>29659.558233486492</v>
      </c>
      <c r="BW85">
        <f>Comparison_data!AE16</f>
        <v>29992.665280828896</v>
      </c>
      <c r="BX85">
        <f>Comparison_data!AF16</f>
        <v>30356.366957968101</v>
      </c>
      <c r="BY85">
        <f>Comparison_data!AG16</f>
        <v>30666.892072121791</v>
      </c>
      <c r="BZ85">
        <f>Comparison_data!AH16</f>
        <v>30960.640837401999</v>
      </c>
      <c r="CA85">
        <f>Comparison_data!AI16</f>
        <v>31345.983311481494</v>
      </c>
      <c r="CB85">
        <f>Comparison_data!AJ16</f>
        <v>31886.148939414241</v>
      </c>
      <c r="CC85">
        <f>Comparison_data!AK16</f>
        <v>31496.796582764091</v>
      </c>
      <c r="CD85">
        <f>Comparison_data!AL16</f>
        <v>31904.167804659486</v>
      </c>
      <c r="CE85">
        <f>Comparison_data!AM16</f>
        <v>32331.591818379893</v>
      </c>
      <c r="CF85">
        <f>Comparison_data!AN16</f>
        <v>32738.649188709089</v>
      </c>
      <c r="CG85">
        <f>Comparison_data!AO16</f>
        <v>33067.2501780436</v>
      </c>
      <c r="CH85">
        <f>Comparison_data!AP16</f>
        <v>33431.156075428888</v>
      </c>
      <c r="CI85">
        <f>Comparison_data!AQ16</f>
        <v>33839.566122550583</v>
      </c>
      <c r="CJ85">
        <f>Comparison_data!AR16</f>
        <v>34144.511184862116</v>
      </c>
    </row>
    <row r="86" spans="23:88" x14ac:dyDescent="0.2">
      <c r="W86" t="s">
        <v>21</v>
      </c>
      <c r="X86" t="s">
        <v>19</v>
      </c>
      <c r="Y86" t="s">
        <v>119</v>
      </c>
      <c r="Z86">
        <f>Comparison_data!D16</f>
        <v>29761.899099999988</v>
      </c>
      <c r="AA86">
        <f>Comparison_data!D87</f>
        <v>29761.899099999988</v>
      </c>
      <c r="AB86">
        <f>Comparison_data!D158</f>
        <v>29761.899099999988</v>
      </c>
      <c r="AC86">
        <f>Comparison_data!D229</f>
        <v>29761.899099999988</v>
      </c>
      <c r="AD86">
        <f>Comparison_data!D300</f>
        <v>29761.899100000002</v>
      </c>
      <c r="AF86">
        <f>Comparison_data!X16</f>
        <v>28890.768954787887</v>
      </c>
      <c r="AG86">
        <f>Comparison_data!X87</f>
        <v>26573</v>
      </c>
      <c r="AH86">
        <f>Comparison_data!X158</f>
        <v>27558.335386638391</v>
      </c>
      <c r="AI86">
        <f>Comparison_data!X229</f>
        <v>28455.3604028878</v>
      </c>
      <c r="AJ86">
        <f>Comparison_data!X300</f>
        <v>26573</v>
      </c>
      <c r="AL86">
        <f>Comparison_data!AR16</f>
        <v>34144.511184862116</v>
      </c>
      <c r="AM86">
        <f>Comparison_data!AR87</f>
        <v>17286.171171895523</v>
      </c>
      <c r="AN86">
        <f>Comparison_data!AR158</f>
        <v>31387.956314004918</v>
      </c>
      <c r="AO86">
        <f>Comparison_data!AR229</f>
        <v>32603.782183875963</v>
      </c>
      <c r="AP86">
        <f>Comparison_data!AR300</f>
        <v>21812.999999999989</v>
      </c>
      <c r="AS86" t="str">
        <f>Comparison_data!B87</f>
        <v>Emissions|CO2eq|Energy</v>
      </c>
      <c r="AT86" t="str">
        <f>Comparison_data!C87</f>
        <v>Mt CO2eq/yr</v>
      </c>
      <c r="AU86" t="str">
        <f>Comparison_data!A87</f>
        <v>2DEGREE</v>
      </c>
      <c r="AV86">
        <f>Comparison_data!D87</f>
        <v>29761.899099999988</v>
      </c>
      <c r="AW86">
        <f>Comparison_data!E87</f>
        <v>29987.735049999992</v>
      </c>
      <c r="AX86">
        <f>Comparison_data!F87</f>
        <v>30213.571000000004</v>
      </c>
      <c r="AY86">
        <f>Comparison_data!G87</f>
        <v>30439.398009999997</v>
      </c>
      <c r="AZ86">
        <f>Comparison_data!H87</f>
        <v>30665.226869999999</v>
      </c>
      <c r="BA86">
        <f>Comparison_data!I87</f>
        <v>30891.057789999999</v>
      </c>
      <c r="BB86">
        <f>Comparison_data!J87</f>
        <v>30948.873178990405</v>
      </c>
      <c r="BC86">
        <f>Comparison_data!K87</f>
        <v>30942.029249752901</v>
      </c>
      <c r="BD86">
        <f>Comparison_data!L87</f>
        <v>30935.071822425591</v>
      </c>
      <c r="BE86">
        <f>Comparison_data!M87</f>
        <v>30926.697813366503</v>
      </c>
      <c r="BF86">
        <f>Comparison_data!N87</f>
        <v>30919.374663819402</v>
      </c>
      <c r="BG86">
        <f>Comparison_data!O87</f>
        <v>31506.440000000002</v>
      </c>
      <c r="BH86">
        <f>Comparison_data!P87</f>
        <v>30978.779999999992</v>
      </c>
      <c r="BI86">
        <f>Comparison_data!Q87</f>
        <v>30451.119999999901</v>
      </c>
      <c r="BJ86">
        <f>Comparison_data!R87</f>
        <v>29923.459999999901</v>
      </c>
      <c r="BK86">
        <f>Comparison_data!S87</f>
        <v>29395.8</v>
      </c>
      <c r="BL86">
        <f>Comparison_data!T87</f>
        <v>28831.239999999896</v>
      </c>
      <c r="BM86">
        <f>Comparison_data!U87</f>
        <v>28266.679999999902</v>
      </c>
      <c r="BN86">
        <f>Comparison_data!V87</f>
        <v>27702.119999999988</v>
      </c>
      <c r="BO86">
        <f>Comparison_data!W87</f>
        <v>27137.56</v>
      </c>
      <c r="BP86">
        <f>Comparison_data!X87</f>
        <v>26573</v>
      </c>
      <c r="BQ86">
        <f>Comparison_data!Y87</f>
        <v>26162.999999999989</v>
      </c>
      <c r="BR86">
        <f>Comparison_data!Z87</f>
        <v>25753</v>
      </c>
      <c r="BS86">
        <f>Comparison_data!AA87</f>
        <v>25343</v>
      </c>
      <c r="BT86">
        <f>Comparison_data!AB87</f>
        <v>24932.999999999978</v>
      </c>
      <c r="BU86">
        <f>Comparison_data!AC87</f>
        <v>24522.999999999989</v>
      </c>
      <c r="BV86">
        <f>Comparison_data!AD87</f>
        <v>24327.199999999997</v>
      </c>
      <c r="BW86">
        <f>Comparison_data!AE87</f>
        <v>24131.399999999991</v>
      </c>
      <c r="BX86">
        <f>Comparison_data!AF87</f>
        <v>23935.599999999991</v>
      </c>
      <c r="BY86">
        <f>Comparison_data!AG87</f>
        <v>23739.800000000003</v>
      </c>
      <c r="BZ86">
        <f>Comparison_data!AH87</f>
        <v>23544</v>
      </c>
      <c r="CA86">
        <f>Comparison_data!AI87</f>
        <v>23365.660000000003</v>
      </c>
      <c r="CB86">
        <f>Comparison_data!AJ87</f>
        <v>23185.206276322682</v>
      </c>
      <c r="CC86">
        <f>Comparison_data!AK87</f>
        <v>22442.686022949467</v>
      </c>
      <c r="CD86">
        <f>Comparison_data!AL87</f>
        <v>21702.71851331443</v>
      </c>
      <c r="CE86">
        <f>Comparison_data!AM87</f>
        <v>20964.156590627121</v>
      </c>
      <c r="CF86">
        <f>Comparison_data!AN87</f>
        <v>20224.576693690269</v>
      </c>
      <c r="CG86">
        <f>Comparison_data!AO87</f>
        <v>19487.856623707252</v>
      </c>
      <c r="CH86">
        <f>Comparison_data!AP87</f>
        <v>18752.535223428433</v>
      </c>
      <c r="CI86">
        <f>Comparison_data!AQ87</f>
        <v>18017.876253275939</v>
      </c>
      <c r="CJ86">
        <f>Comparison_data!AR87</f>
        <v>17286.171171895523</v>
      </c>
    </row>
    <row r="87" spans="23:88" x14ac:dyDescent="0.2">
      <c r="W87" t="s">
        <v>22</v>
      </c>
      <c r="X87" t="s">
        <v>19</v>
      </c>
      <c r="Y87" t="s">
        <v>120</v>
      </c>
      <c r="Z87">
        <f>Comparison_data!D17</f>
        <v>1104.1238937562985</v>
      </c>
      <c r="AA87">
        <f>Comparison_data!D88</f>
        <v>1104.1238937563085</v>
      </c>
      <c r="AB87">
        <f>Comparison_data!D159</f>
        <v>1104.1238937562985</v>
      </c>
      <c r="AC87">
        <f>Comparison_data!D230</f>
        <v>1104.1238937562985</v>
      </c>
      <c r="AD87">
        <f>Comparison_data!D301</f>
        <v>1104.1238937563085</v>
      </c>
      <c r="AF87">
        <f>Comparison_data!X17</f>
        <v>1296.1432822715631</v>
      </c>
      <c r="AG87">
        <f>Comparison_data!X88</f>
        <v>1296.1432822715631</v>
      </c>
      <c r="AH87">
        <f>Comparison_data!X159</f>
        <v>1296.1432822715631</v>
      </c>
      <c r="AI87">
        <f>Comparison_data!X230</f>
        <v>1097.9419632387107</v>
      </c>
      <c r="AJ87">
        <f>Comparison_data!X301</f>
        <v>1097.9419766256808</v>
      </c>
      <c r="AL87">
        <f>Comparison_data!AR17</f>
        <v>1487.7236433466542</v>
      </c>
      <c r="AM87">
        <f>Comparison_data!AR88</f>
        <v>1487.7236433466542</v>
      </c>
      <c r="AN87">
        <f>Comparison_data!AR159</f>
        <v>1487.7236433466542</v>
      </c>
      <c r="AO87">
        <f>Comparison_data!AR230</f>
        <v>893.31908667207188</v>
      </c>
      <c r="AP87">
        <f>Comparison_data!AR301</f>
        <v>893.31908667207188</v>
      </c>
      <c r="AS87" t="str">
        <f>Comparison_data!B158</f>
        <v>Emissions|CO2eq|Energy</v>
      </c>
      <c r="AT87" t="str">
        <f>Comparison_data!C158</f>
        <v>Mt CO2eq/yr</v>
      </c>
      <c r="AU87" t="str">
        <f>Comparison_data!A158</f>
        <v>FOOD</v>
      </c>
      <c r="AV87">
        <f>Comparison_data!D158</f>
        <v>29761.899099999988</v>
      </c>
      <c r="AW87">
        <f>Comparison_data!E158</f>
        <v>29987.735049999992</v>
      </c>
      <c r="AX87">
        <f>Comparison_data!F158</f>
        <v>30213.571000000004</v>
      </c>
      <c r="AY87">
        <f>Comparison_data!G158</f>
        <v>30439.398009999997</v>
      </c>
      <c r="AZ87">
        <f>Comparison_data!H158</f>
        <v>30665.226869999999</v>
      </c>
      <c r="BA87">
        <f>Comparison_data!I158</f>
        <v>30891.057789999999</v>
      </c>
      <c r="BB87">
        <f>Comparison_data!J158</f>
        <v>31116.884799999985</v>
      </c>
      <c r="BC87">
        <f>Comparison_data!K158</f>
        <v>31342.720749999891</v>
      </c>
      <c r="BD87">
        <f>Comparison_data!L158</f>
        <v>31568.549609999998</v>
      </c>
      <c r="BE87">
        <f>Comparison_data!M158</f>
        <v>31794.376620000003</v>
      </c>
      <c r="BF87">
        <f>Comparison_data!N158</f>
        <v>32034.099999999897</v>
      </c>
      <c r="BG87">
        <f>Comparison_data!O158</f>
        <v>31506.440000000002</v>
      </c>
      <c r="BH87">
        <f>Comparison_data!P158</f>
        <v>30978.78</v>
      </c>
      <c r="BI87">
        <f>Comparison_data!Q158</f>
        <v>30451.119999999901</v>
      </c>
      <c r="BJ87">
        <f>Comparison_data!R158</f>
        <v>29923.459999999988</v>
      </c>
      <c r="BK87">
        <f>Comparison_data!S158</f>
        <v>29395.799999999897</v>
      </c>
      <c r="BL87">
        <f>Comparison_data!T158</f>
        <v>28831.239999999896</v>
      </c>
      <c r="BM87">
        <f>Comparison_data!U158</f>
        <v>28266.679999999902</v>
      </c>
      <c r="BN87">
        <f>Comparison_data!V158</f>
        <v>28431.562748271888</v>
      </c>
      <c r="BO87">
        <f>Comparison_data!W158</f>
        <v>28382.469245911998</v>
      </c>
      <c r="BP87">
        <f>Comparison_data!X158</f>
        <v>27558.335386638391</v>
      </c>
      <c r="BQ87">
        <f>Comparison_data!Y158</f>
        <v>27654.607501120088</v>
      </c>
      <c r="BR87">
        <f>Comparison_data!Z158</f>
        <v>27241.070488250549</v>
      </c>
      <c r="BS87">
        <f>Comparison_data!AA158</f>
        <v>26764.848052199108</v>
      </c>
      <c r="BT87">
        <f>Comparison_data!AB158</f>
        <v>26861.28816259138</v>
      </c>
      <c r="BU87">
        <f>Comparison_data!AC158</f>
        <v>27119.3631605884</v>
      </c>
      <c r="BV87">
        <f>Comparison_data!AD158</f>
        <v>27413.902147948102</v>
      </c>
      <c r="BW87">
        <f>Comparison_data!AE158</f>
        <v>27716.264732197898</v>
      </c>
      <c r="BX87">
        <f>Comparison_data!AF158</f>
        <v>28036.7946094664</v>
      </c>
      <c r="BY87">
        <f>Comparison_data!AG158</f>
        <v>28241.232325030091</v>
      </c>
      <c r="BZ87">
        <f>Comparison_data!AH158</f>
        <v>28413.132089583502</v>
      </c>
      <c r="CA87">
        <f>Comparison_data!AI158</f>
        <v>28835.158849411091</v>
      </c>
      <c r="CB87">
        <f>Comparison_data!AJ158</f>
        <v>29202.956867508397</v>
      </c>
      <c r="CC87">
        <f>Comparison_data!AK158</f>
        <v>28831.379967759487</v>
      </c>
      <c r="CD87">
        <f>Comparison_data!AL158</f>
        <v>29207.53386673949</v>
      </c>
      <c r="CE87">
        <f>Comparison_data!AM158</f>
        <v>29523.905885341996</v>
      </c>
      <c r="CF87">
        <f>Comparison_data!AN158</f>
        <v>29901.309529993901</v>
      </c>
      <c r="CG87">
        <f>Comparison_data!AO158</f>
        <v>30229.313525906498</v>
      </c>
      <c r="CH87">
        <f>Comparison_data!AP158</f>
        <v>30530.494499266388</v>
      </c>
      <c r="CI87">
        <f>Comparison_data!AQ158</f>
        <v>30773.907254350084</v>
      </c>
      <c r="CJ87">
        <f>Comparison_data!AR158</f>
        <v>31387.956314004918</v>
      </c>
    </row>
    <row r="88" spans="23:88" x14ac:dyDescent="0.2">
      <c r="AS88" t="str">
        <f>Comparison_data!B229</f>
        <v>Emissions|CO2eq|Energy</v>
      </c>
      <c r="AT88" t="str">
        <f>Comparison_data!C229</f>
        <v>Mt CO2eq/yr</v>
      </c>
      <c r="AU88" t="str">
        <f>Comparison_data!A229</f>
        <v>MATERIALS</v>
      </c>
      <c r="AV88">
        <f>Comparison_data!D229</f>
        <v>29761.899099999988</v>
      </c>
      <c r="AW88">
        <f>Comparison_data!E229</f>
        <v>29987.735050000003</v>
      </c>
      <c r="AX88">
        <f>Comparison_data!F229</f>
        <v>30213.571000000004</v>
      </c>
      <c r="AY88">
        <f>Comparison_data!G229</f>
        <v>30439.398009999997</v>
      </c>
      <c r="AZ88">
        <f>Comparison_data!H229</f>
        <v>30665.226869999999</v>
      </c>
      <c r="BA88">
        <f>Comparison_data!I229</f>
        <v>30891.057789999999</v>
      </c>
      <c r="BB88">
        <f>Comparison_data!J229</f>
        <v>31116.8848</v>
      </c>
      <c r="BC88">
        <f>Comparison_data!K229</f>
        <v>31342.720749999989</v>
      </c>
      <c r="BD88">
        <f>Comparison_data!L229</f>
        <v>31568.549609999998</v>
      </c>
      <c r="BE88">
        <f>Comparison_data!M229</f>
        <v>31794.376620000003</v>
      </c>
      <c r="BF88">
        <f>Comparison_data!N229</f>
        <v>32034.099999999897</v>
      </c>
      <c r="BG88">
        <f>Comparison_data!O229</f>
        <v>31506.440000000002</v>
      </c>
      <c r="BH88">
        <f>Comparison_data!P229</f>
        <v>30978.78</v>
      </c>
      <c r="BI88">
        <f>Comparison_data!Q229</f>
        <v>30451.119999999999</v>
      </c>
      <c r="BJ88">
        <f>Comparison_data!R229</f>
        <v>29923.46</v>
      </c>
      <c r="BK88">
        <f>Comparison_data!S229</f>
        <v>29395.799999999897</v>
      </c>
      <c r="BL88">
        <f>Comparison_data!T229</f>
        <v>28831.239999999791</v>
      </c>
      <c r="BM88">
        <f>Comparison_data!U229</f>
        <v>28953.045276729001</v>
      </c>
      <c r="BN88">
        <f>Comparison_data!V229</f>
        <v>29045.770445470091</v>
      </c>
      <c r="BO88">
        <f>Comparison_data!W229</f>
        <v>29043.982115238898</v>
      </c>
      <c r="BP88">
        <f>Comparison_data!X229</f>
        <v>28455.3604028878</v>
      </c>
      <c r="BQ88">
        <f>Comparison_data!Y229</f>
        <v>28320.884106339101</v>
      </c>
      <c r="BR88">
        <f>Comparison_data!Z229</f>
        <v>27913.135471110898</v>
      </c>
      <c r="BS88">
        <f>Comparison_data!AA229</f>
        <v>28126.842743399102</v>
      </c>
      <c r="BT88">
        <f>Comparison_data!AB229</f>
        <v>28262.624760955398</v>
      </c>
      <c r="BU88">
        <f>Comparison_data!AC229</f>
        <v>28470.393758910886</v>
      </c>
      <c r="BV88">
        <f>Comparison_data!AD229</f>
        <v>28739.561056089398</v>
      </c>
      <c r="BW88">
        <f>Comparison_data!AE229</f>
        <v>28999.263175279495</v>
      </c>
      <c r="BX88">
        <f>Comparison_data!AF229</f>
        <v>29330.749442538301</v>
      </c>
      <c r="BY88">
        <f>Comparison_data!AG229</f>
        <v>29636.973728714391</v>
      </c>
      <c r="BZ88">
        <f>Comparison_data!AH229</f>
        <v>29887.733932024501</v>
      </c>
      <c r="CA88">
        <f>Comparison_data!AI229</f>
        <v>30370.21660682969</v>
      </c>
      <c r="CB88">
        <f>Comparison_data!AJ229</f>
        <v>30856.674614658132</v>
      </c>
      <c r="CC88">
        <f>Comparison_data!AK229</f>
        <v>30328.25394988749</v>
      </c>
      <c r="CD88">
        <f>Comparison_data!AL229</f>
        <v>30589.838165964087</v>
      </c>
      <c r="CE88">
        <f>Comparison_data!AM229</f>
        <v>30959.757759307002</v>
      </c>
      <c r="CF88">
        <f>Comparison_data!AN229</f>
        <v>31299.545386565689</v>
      </c>
      <c r="CG88">
        <f>Comparison_data!AO229</f>
        <v>31563.119277722002</v>
      </c>
      <c r="CH88">
        <f>Comparison_data!AP229</f>
        <v>31862.957995331592</v>
      </c>
      <c r="CI88">
        <f>Comparison_data!AQ229</f>
        <v>32170.704866700697</v>
      </c>
      <c r="CJ88">
        <f>Comparison_data!AR229</f>
        <v>32603.782183875963</v>
      </c>
    </row>
    <row r="89" spans="23:88" x14ac:dyDescent="0.2">
      <c r="AS89" t="str">
        <f>Comparison_data!B300</f>
        <v>Emissions|CO2eq|Energy</v>
      </c>
      <c r="AT89" t="str">
        <f>Comparison_data!C300</f>
        <v>Mt CO2eq/yr</v>
      </c>
      <c r="AU89" t="str">
        <f>Comparison_data!A300</f>
        <v>TOTAL</v>
      </c>
      <c r="AV89">
        <f>Comparison_data!D300</f>
        <v>29761.899100000002</v>
      </c>
      <c r="AW89">
        <f>Comparison_data!E300</f>
        <v>29987.735049999992</v>
      </c>
      <c r="AX89">
        <f>Comparison_data!F300</f>
        <v>30213.571000000004</v>
      </c>
      <c r="AY89">
        <f>Comparison_data!G300</f>
        <v>30439.398009999997</v>
      </c>
      <c r="AZ89">
        <f>Comparison_data!H300</f>
        <v>30665.226869999999</v>
      </c>
      <c r="BA89">
        <f>Comparison_data!I300</f>
        <v>30891.057789999999</v>
      </c>
      <c r="BB89">
        <f>Comparison_data!J300</f>
        <v>30937.85578261589</v>
      </c>
      <c r="BC89">
        <f>Comparison_data!K300</f>
        <v>30934.637388425093</v>
      </c>
      <c r="BD89">
        <f>Comparison_data!L300</f>
        <v>30920.747845791688</v>
      </c>
      <c r="BE89">
        <f>Comparison_data!M300</f>
        <v>30917.524196499398</v>
      </c>
      <c r="BF89">
        <f>Comparison_data!N300</f>
        <v>30902.728835066202</v>
      </c>
      <c r="BG89">
        <f>Comparison_data!O300</f>
        <v>31506.440000000002</v>
      </c>
      <c r="BH89">
        <f>Comparison_data!P300</f>
        <v>30978.78</v>
      </c>
      <c r="BI89">
        <f>Comparison_data!Q300</f>
        <v>30451.119999999901</v>
      </c>
      <c r="BJ89">
        <f>Comparison_data!R300</f>
        <v>29923.459999999988</v>
      </c>
      <c r="BK89">
        <f>Comparison_data!S300</f>
        <v>29395.799999999886</v>
      </c>
      <c r="BL89">
        <f>Comparison_data!T300</f>
        <v>28831.239999999994</v>
      </c>
      <c r="BM89">
        <f>Comparison_data!U300</f>
        <v>28266.679999999888</v>
      </c>
      <c r="BN89">
        <f>Comparison_data!V300</f>
        <v>27702.119999999988</v>
      </c>
      <c r="BO89">
        <f>Comparison_data!W300</f>
        <v>27137.56</v>
      </c>
      <c r="BP89">
        <f>Comparison_data!X300</f>
        <v>26573</v>
      </c>
      <c r="BQ89">
        <f>Comparison_data!Y300</f>
        <v>26162.999999999989</v>
      </c>
      <c r="BR89">
        <f>Comparison_data!Z300</f>
        <v>25752.999999999989</v>
      </c>
      <c r="BS89">
        <f>Comparison_data!AA300</f>
        <v>25342.999999999989</v>
      </c>
      <c r="BT89">
        <f>Comparison_data!AB300</f>
        <v>24932.999999999993</v>
      </c>
      <c r="BU89">
        <f>Comparison_data!AC300</f>
        <v>24523</v>
      </c>
      <c r="BV89">
        <f>Comparison_data!AD300</f>
        <v>24327.199999999997</v>
      </c>
      <c r="BW89">
        <f>Comparison_data!AE300</f>
        <v>24209.495734884458</v>
      </c>
      <c r="BX89">
        <f>Comparison_data!AF300</f>
        <v>24002.21125653222</v>
      </c>
      <c r="BY89">
        <f>Comparison_data!AG300</f>
        <v>23784.652351915418</v>
      </c>
      <c r="BZ89">
        <f>Comparison_data!AH300</f>
        <v>23543.999999999989</v>
      </c>
      <c r="CA89">
        <f>Comparison_data!AI300</f>
        <v>23365.660000000003</v>
      </c>
      <c r="CB89">
        <f>Comparison_data!AJ300</f>
        <v>23187.32</v>
      </c>
      <c r="CC89">
        <f>Comparison_data!AK300</f>
        <v>23008.979999999981</v>
      </c>
      <c r="CD89">
        <f>Comparison_data!AL300</f>
        <v>22830.639999999989</v>
      </c>
      <c r="CE89">
        <f>Comparison_data!AM300</f>
        <v>22652.3</v>
      </c>
      <c r="CF89">
        <f>Comparison_data!AN300</f>
        <v>22484.439999999991</v>
      </c>
      <c r="CG89">
        <f>Comparison_data!AO300</f>
        <v>22316.58</v>
      </c>
      <c r="CH89">
        <f>Comparison_data!AP300</f>
        <v>22148.71999999999</v>
      </c>
      <c r="CI89">
        <f>Comparison_data!AQ300</f>
        <v>21980.86</v>
      </c>
      <c r="CJ89">
        <f>Comparison_data!AR300</f>
        <v>21812.999999999989</v>
      </c>
    </row>
    <row r="91" spans="23:88" x14ac:dyDescent="0.2">
      <c r="AS91" t="str">
        <f>Comparison_data!B15</f>
        <v>Emissions|CO2eq|AFOLU</v>
      </c>
      <c r="AT91" t="str">
        <f>Comparison_data!C15</f>
        <v>Mt CO2eq/yr</v>
      </c>
      <c r="AU91" t="str">
        <f>Comparison_data!A15</f>
        <v>BASELINE</v>
      </c>
      <c r="AV91">
        <f>Comparison_data!D15</f>
        <v>5564.2293816707506</v>
      </c>
      <c r="AW91">
        <f>Comparison_data!E15</f>
        <v>5587.4321143577099</v>
      </c>
      <c r="AX91">
        <f>Comparison_data!F15</f>
        <v>5610.7538354174403</v>
      </c>
      <c r="AY91">
        <f>Comparison_data!G15</f>
        <v>5633.3590099895682</v>
      </c>
      <c r="AZ91">
        <f>Comparison_data!H15</f>
        <v>5654.4295966885047</v>
      </c>
      <c r="BA91">
        <f>Comparison_data!I15</f>
        <v>5702.6087918721996</v>
      </c>
      <c r="BB91">
        <f>Comparison_data!J15</f>
        <v>5762.6408709239604</v>
      </c>
      <c r="BC91">
        <f>Comparison_data!K15</f>
        <v>5822.8321735528025</v>
      </c>
      <c r="BD91">
        <f>Comparison_data!L15</f>
        <v>5883.1296252330085</v>
      </c>
      <c r="BE91">
        <f>Comparison_data!M15</f>
        <v>5943.5863004902967</v>
      </c>
      <c r="BF91">
        <f>Comparison_data!N15</f>
        <v>6004.1491247989707</v>
      </c>
      <c r="BG91">
        <f>Comparison_data!O15</f>
        <v>6040.5877033638217</v>
      </c>
      <c r="BH91">
        <f>Comparison_data!P15</f>
        <v>6076.7591372450152</v>
      </c>
      <c r="BI91">
        <f>Comparison_data!Q15</f>
        <v>6112.7562182597467</v>
      </c>
      <c r="BJ91">
        <f>Comparison_data!R15</f>
        <v>6148.4587722462174</v>
      </c>
      <c r="BK91">
        <f>Comparison_data!S15</f>
        <v>6183.9582219450713</v>
      </c>
      <c r="BL91">
        <f>Comparison_data!T15</f>
        <v>6218.4293897972011</v>
      </c>
      <c r="BM91">
        <f>Comparison_data!U15</f>
        <v>6252.6657548364201</v>
      </c>
      <c r="BN91">
        <f>Comparison_data!V15</f>
        <v>6286.544120490792</v>
      </c>
      <c r="BO91">
        <f>Comparison_data!W15</f>
        <v>6320.152735781433</v>
      </c>
      <c r="BP91">
        <f>Comparison_data!X15</f>
        <v>6353.3666566992633</v>
      </c>
      <c r="BQ91">
        <f>Comparison_data!Y15</f>
        <v>6374.7919762709216</v>
      </c>
      <c r="BR91">
        <f>Comparison_data!Z15</f>
        <v>6395.0785794923449</v>
      </c>
      <c r="BS91">
        <f>Comparison_data!AA15</f>
        <v>6415.6118404717026</v>
      </c>
      <c r="BT91">
        <f>Comparison_data!AB15</f>
        <v>6435.0148566620401</v>
      </c>
      <c r="BU91">
        <f>Comparison_data!AC15</f>
        <v>6453.9141317338463</v>
      </c>
      <c r="BV91">
        <f>Comparison_data!AD15</f>
        <v>6472.2844786065134</v>
      </c>
      <c r="BW91">
        <f>Comparison_data!AE15</f>
        <v>6490.099450856992</v>
      </c>
      <c r="BX91">
        <f>Comparison_data!AF15</f>
        <v>6506.6277139482763</v>
      </c>
      <c r="BY91">
        <f>Comparison_data!AG15</f>
        <v>6523.3003168825271</v>
      </c>
      <c r="BZ91">
        <f>Comparison_data!AH15</f>
        <v>6538.6264384654869</v>
      </c>
      <c r="CA91">
        <f>Comparison_data!AI15</f>
        <v>6545.6988117044384</v>
      </c>
      <c r="CB91">
        <f>Comparison_data!AJ15</f>
        <v>6552.0623706369806</v>
      </c>
      <c r="CC91">
        <f>Comparison_data!AK15</f>
        <v>6557.7347491751725</v>
      </c>
      <c r="CD91">
        <f>Comparison_data!AL15</f>
        <v>6562.6256596405801</v>
      </c>
      <c r="CE91">
        <f>Comparison_data!AM15</f>
        <v>6566.6960288910459</v>
      </c>
      <c r="CF91">
        <f>Comparison_data!AN15</f>
        <v>6569.9048296624524</v>
      </c>
      <c r="CG91">
        <f>Comparison_data!AO15</f>
        <v>6572.2620586375988</v>
      </c>
      <c r="CH91">
        <f>Comparison_data!AP15</f>
        <v>6572.9127679385483</v>
      </c>
      <c r="CI91">
        <f>Comparison_data!AQ15</f>
        <v>6573.3227445958591</v>
      </c>
      <c r="CJ91">
        <f>Comparison_data!AR15</f>
        <v>6572.6854795198506</v>
      </c>
    </row>
    <row r="92" spans="23:88" x14ac:dyDescent="0.2">
      <c r="AS92" t="str">
        <f>Comparison_data!B86</f>
        <v>Emissions|CO2eq|AFOLU</v>
      </c>
      <c r="AT92" t="str">
        <f>Comparison_data!C86</f>
        <v>Mt CO2eq/yr</v>
      </c>
      <c r="AU92" t="str">
        <f>Comparison_data!A86</f>
        <v>2DEGREE</v>
      </c>
      <c r="AV92">
        <f>Comparison_data!D86</f>
        <v>5564.2293816707506</v>
      </c>
      <c r="AW92">
        <f>Comparison_data!E86</f>
        <v>5586.7181841212005</v>
      </c>
      <c r="AX92">
        <f>Comparison_data!F86</f>
        <v>5609.3259749443996</v>
      </c>
      <c r="AY92">
        <f>Comparison_data!G86</f>
        <v>5631.3421780133349</v>
      </c>
      <c r="AZ92">
        <f>Comparison_data!H86</f>
        <v>5630.5886468777981</v>
      </c>
      <c r="BA92">
        <f>Comparison_data!I86</f>
        <v>5644.331195555872</v>
      </c>
      <c r="BB92">
        <f>Comparison_data!J86</f>
        <v>5699.0009510320106</v>
      </c>
      <c r="BC92">
        <f>Comparison_data!K86</f>
        <v>5764.97296576388</v>
      </c>
      <c r="BD92">
        <f>Comparison_data!L86</f>
        <v>5831.0639688685105</v>
      </c>
      <c r="BE92">
        <f>Comparison_data!M86</f>
        <v>5898.0571701339295</v>
      </c>
      <c r="BF92">
        <f>Comparison_data!N86</f>
        <v>5964.3861499840496</v>
      </c>
      <c r="BG92">
        <f>Comparison_data!O86</f>
        <v>6001.6250142347599</v>
      </c>
      <c r="BH92">
        <f>Comparison_data!P86</f>
        <v>6029.8599863444242</v>
      </c>
      <c r="BI92">
        <f>Comparison_data!Q86</f>
        <v>6058.5378395610132</v>
      </c>
      <c r="BJ92">
        <f>Comparison_data!R86</f>
        <v>6086.4278737868854</v>
      </c>
      <c r="BK92">
        <f>Comparison_data!S86</f>
        <v>6114.0219225802311</v>
      </c>
      <c r="BL92">
        <f>Comparison_data!T86</f>
        <v>6148.6838624927796</v>
      </c>
      <c r="BM92">
        <f>Comparison_data!U86</f>
        <v>6183.2399048915668</v>
      </c>
      <c r="BN92">
        <f>Comparison_data!V86</f>
        <v>6207.6052632517294</v>
      </c>
      <c r="BO92">
        <f>Comparison_data!W86</f>
        <v>6235.0014054062603</v>
      </c>
      <c r="BP92">
        <f>Comparison_data!X86</f>
        <v>6261.3061457343747</v>
      </c>
      <c r="BQ92">
        <f>Comparison_data!Y86</f>
        <v>6318.349608543801</v>
      </c>
      <c r="BR92">
        <f>Comparison_data!Z86</f>
        <v>6349.0660555694012</v>
      </c>
      <c r="BS92">
        <f>Comparison_data!AA86</f>
        <v>6366.5468746260385</v>
      </c>
      <c r="BT92">
        <f>Comparison_data!AB86</f>
        <v>6382.7912998422607</v>
      </c>
      <c r="BU92">
        <f>Comparison_data!AC86</f>
        <v>6397.8814926524783</v>
      </c>
      <c r="BV92">
        <f>Comparison_data!AD86</f>
        <v>6413.9029634155804</v>
      </c>
      <c r="BW92">
        <f>Comparison_data!AE86</f>
        <v>6429.369059556504</v>
      </c>
      <c r="BX92">
        <f>Comparison_data!AF86</f>
        <v>6443.4953720125313</v>
      </c>
      <c r="BY92">
        <f>Comparison_data!AG86</f>
        <v>6457.0624584983598</v>
      </c>
      <c r="BZ92">
        <f>Comparison_data!AH86</f>
        <v>6470.6371207335524</v>
      </c>
      <c r="CA92">
        <f>Comparison_data!AI86</f>
        <v>6473.6881136081447</v>
      </c>
      <c r="CB92">
        <f>Comparison_data!AJ86</f>
        <v>6460.4406508864404</v>
      </c>
      <c r="CC92">
        <f>Comparison_data!AK86</f>
        <v>6460.1784491512735</v>
      </c>
      <c r="CD92">
        <f>Comparison_data!AL86</f>
        <v>6458.190498863768</v>
      </c>
      <c r="CE92">
        <f>Comparison_data!AM86</f>
        <v>6455.2930348841501</v>
      </c>
      <c r="CF92">
        <f>Comparison_data!AN86</f>
        <v>6453.0984762776025</v>
      </c>
      <c r="CG92">
        <f>Comparison_data!AO86</f>
        <v>6449.8335781309088</v>
      </c>
      <c r="CH92">
        <f>Comparison_data!AP86</f>
        <v>6444.7872454013032</v>
      </c>
      <c r="CI92">
        <f>Comparison_data!AQ86</f>
        <v>6439.3395638794746</v>
      </c>
      <c r="CJ92">
        <f>Comparison_data!AR86</f>
        <v>6431.9450376636632</v>
      </c>
    </row>
    <row r="93" spans="23:88" x14ac:dyDescent="0.2">
      <c r="AS93" t="str">
        <f>Comparison_data!B157</f>
        <v>Emissions|CO2eq|AFOLU</v>
      </c>
      <c r="AT93" t="str">
        <f>Comparison_data!C157</f>
        <v>Mt CO2eq/yr</v>
      </c>
      <c r="AU93" t="str">
        <f>Comparison_data!A157</f>
        <v>FOOD</v>
      </c>
      <c r="AV93">
        <f>Comparison_data!D157</f>
        <v>5562.6038264183098</v>
      </c>
      <c r="AW93">
        <f>Comparison_data!E157</f>
        <v>5585.7793896290605</v>
      </c>
      <c r="AX93">
        <f>Comparison_data!F157</f>
        <v>5609.5491980503502</v>
      </c>
      <c r="AY93">
        <f>Comparison_data!G157</f>
        <v>5631.9947474034107</v>
      </c>
      <c r="AZ93">
        <f>Comparison_data!H157</f>
        <v>5653.19969841682</v>
      </c>
      <c r="BA93">
        <f>Comparison_data!I157</f>
        <v>5698.536414165229</v>
      </c>
      <c r="BB93">
        <f>Comparison_data!J157</f>
        <v>5761.9494424903332</v>
      </c>
      <c r="BC93">
        <f>Comparison_data!K157</f>
        <v>5818.8579150388341</v>
      </c>
      <c r="BD93">
        <f>Comparison_data!L157</f>
        <v>5882.2709433639402</v>
      </c>
      <c r="BE93">
        <f>Comparison_data!M157</f>
        <v>5939.1794159124311</v>
      </c>
      <c r="BF93">
        <f>Comparison_data!N157</f>
        <v>6003.1225680128864</v>
      </c>
      <c r="BG93">
        <f>Comparison_data!O157</f>
        <v>5953.9540584689403</v>
      </c>
      <c r="BH93">
        <f>Comparison_data!P157</f>
        <v>5710.9280645619556</v>
      </c>
      <c r="BI93">
        <f>Comparison_data!Q157</f>
        <v>5670.9011647169755</v>
      </c>
      <c r="BJ93">
        <f>Comparison_data!R157</f>
        <v>5623.4841432550293</v>
      </c>
      <c r="BK93">
        <f>Comparison_data!S157</f>
        <v>5399.6342745704278</v>
      </c>
      <c r="BL93">
        <f>Comparison_data!T157</f>
        <v>5364.8652821027408</v>
      </c>
      <c r="BM93">
        <f>Comparison_data!U157</f>
        <v>5321.3936565020331</v>
      </c>
      <c r="BN93">
        <f>Comparison_data!V157</f>
        <v>5278.3206660906208</v>
      </c>
      <c r="BO93">
        <f>Comparison_data!W157</f>
        <v>5082.1269317126516</v>
      </c>
      <c r="BP93">
        <f>Comparison_data!X157</f>
        <v>5046.4219839345824</v>
      </c>
      <c r="BQ93">
        <f>Comparison_data!Y157</f>
        <v>5003.4685109790817</v>
      </c>
      <c r="BR93">
        <f>Comparison_data!Z157</f>
        <v>4826.0225331586098</v>
      </c>
      <c r="BS93">
        <f>Comparison_data!AA157</f>
        <v>4789.4086976842791</v>
      </c>
      <c r="BT93">
        <f>Comparison_data!AB157</f>
        <v>4748.0647849076668</v>
      </c>
      <c r="BU93">
        <f>Comparison_data!AC157</f>
        <v>4584.9072028076789</v>
      </c>
      <c r="BV93">
        <f>Comparison_data!AD157</f>
        <v>4544.1462873442197</v>
      </c>
      <c r="BW93">
        <f>Comparison_data!AE157</f>
        <v>4509.5718755204844</v>
      </c>
      <c r="BX93">
        <f>Comparison_data!AF157</f>
        <v>4469.9647366292011</v>
      </c>
      <c r="BY93">
        <f>Comparison_data!AG157</f>
        <v>4318.0389123887699</v>
      </c>
      <c r="BZ93">
        <f>Comparison_data!AH157</f>
        <v>4283.7711397008343</v>
      </c>
      <c r="CA93">
        <f>Comparison_data!AI157</f>
        <v>4242.1719562374337</v>
      </c>
      <c r="CB93">
        <f>Comparison_data!AJ157</f>
        <v>4101.909736338418</v>
      </c>
      <c r="CC93">
        <f>Comparison_data!AK157</f>
        <v>4060.203227533802</v>
      </c>
      <c r="CD93">
        <f>Comparison_data!AL157</f>
        <v>4037.5728581216431</v>
      </c>
      <c r="CE93">
        <f>Comparison_data!AM157</f>
        <v>3928.1301718560071</v>
      </c>
      <c r="CF93">
        <f>Comparison_data!AN157</f>
        <v>3907.6821296193139</v>
      </c>
      <c r="CG93">
        <f>Comparison_data!AO157</f>
        <v>3893.0356104193315</v>
      </c>
      <c r="CH93">
        <f>Comparison_data!AP157</f>
        <v>3873.1274762639641</v>
      </c>
      <c r="CI93">
        <f>Comparison_data!AQ157</f>
        <v>3773.1596014221786</v>
      </c>
      <c r="CJ93">
        <f>Comparison_data!AR157</f>
        <v>3754.159748691176</v>
      </c>
    </row>
    <row r="94" spans="23:88" x14ac:dyDescent="0.2">
      <c r="AS94" t="str">
        <f>Comparison_data!B228</f>
        <v>Emissions|CO2eq|AFOLU</v>
      </c>
      <c r="AT94" t="str">
        <f>Comparison_data!C228</f>
        <v>Mt CO2eq/yr</v>
      </c>
      <c r="AU94" t="str">
        <f>Comparison_data!A228</f>
        <v>MATERIALS</v>
      </c>
      <c r="AV94">
        <f>Comparison_data!D228</f>
        <v>5564.2293816707506</v>
      </c>
      <c r="AW94">
        <f>Comparison_data!E228</f>
        <v>5587.4321143577199</v>
      </c>
      <c r="AX94">
        <f>Comparison_data!F228</f>
        <v>5610.7538354174403</v>
      </c>
      <c r="AY94">
        <f>Comparison_data!G228</f>
        <v>5633.3590099895682</v>
      </c>
      <c r="AZ94">
        <f>Comparison_data!H228</f>
        <v>5654.4295966885047</v>
      </c>
      <c r="BA94">
        <f>Comparison_data!I228</f>
        <v>5702.6087918721996</v>
      </c>
      <c r="BB94">
        <f>Comparison_data!J228</f>
        <v>5762.6408709239595</v>
      </c>
      <c r="BC94">
        <f>Comparison_data!K228</f>
        <v>5822.8321735528025</v>
      </c>
      <c r="BD94">
        <f>Comparison_data!L228</f>
        <v>5883.1296252330085</v>
      </c>
      <c r="BE94">
        <f>Comparison_data!M228</f>
        <v>5943.5863004902958</v>
      </c>
      <c r="BF94">
        <f>Comparison_data!N228</f>
        <v>6004.1491247989707</v>
      </c>
      <c r="BG94">
        <f>Comparison_data!O228</f>
        <v>6040.5877033638217</v>
      </c>
      <c r="BH94">
        <f>Comparison_data!P228</f>
        <v>6076.7591372450161</v>
      </c>
      <c r="BI94">
        <f>Comparison_data!Q228</f>
        <v>6112.7562182597467</v>
      </c>
      <c r="BJ94">
        <f>Comparison_data!R228</f>
        <v>6148.4587722462174</v>
      </c>
      <c r="BK94">
        <f>Comparison_data!S228</f>
        <v>6183.9582219450713</v>
      </c>
      <c r="BL94">
        <f>Comparison_data!T228</f>
        <v>6218.429389797202</v>
      </c>
      <c r="BM94">
        <f>Comparison_data!U228</f>
        <v>6252.665754836421</v>
      </c>
      <c r="BN94">
        <f>Comparison_data!V228</f>
        <v>6286.5441204907929</v>
      </c>
      <c r="BO94">
        <f>Comparison_data!W228</f>
        <v>6320.152735781433</v>
      </c>
      <c r="BP94">
        <f>Comparison_data!X228</f>
        <v>6353.3666566992633</v>
      </c>
      <c r="BQ94">
        <f>Comparison_data!Y228</f>
        <v>6374.7919762709216</v>
      </c>
      <c r="BR94">
        <f>Comparison_data!Z228</f>
        <v>6395.0785794923331</v>
      </c>
      <c r="BS94">
        <f>Comparison_data!AA228</f>
        <v>6415.6118404717035</v>
      </c>
      <c r="BT94">
        <f>Comparison_data!AB228</f>
        <v>6435.0148566620401</v>
      </c>
      <c r="BU94">
        <f>Comparison_data!AC228</f>
        <v>6453.9141317338463</v>
      </c>
      <c r="BV94">
        <f>Comparison_data!AD228</f>
        <v>6472.2844786065134</v>
      </c>
      <c r="BW94">
        <f>Comparison_data!AE228</f>
        <v>6490.099450856992</v>
      </c>
      <c r="BX94">
        <f>Comparison_data!AF228</f>
        <v>6506.6277139482763</v>
      </c>
      <c r="BY94">
        <f>Comparison_data!AG228</f>
        <v>6523.300316882528</v>
      </c>
      <c r="BZ94">
        <f>Comparison_data!AH228</f>
        <v>6538.626438465486</v>
      </c>
      <c r="CA94">
        <f>Comparison_data!AI228</f>
        <v>6545.6988117044393</v>
      </c>
      <c r="CB94">
        <f>Comparison_data!AJ228</f>
        <v>6552.0623706369806</v>
      </c>
      <c r="CC94">
        <f>Comparison_data!AK228</f>
        <v>6557.7347491751725</v>
      </c>
      <c r="CD94">
        <f>Comparison_data!AL228</f>
        <v>6562.6256596405801</v>
      </c>
      <c r="CE94">
        <f>Comparison_data!AM228</f>
        <v>6566.696028891045</v>
      </c>
      <c r="CF94">
        <f>Comparison_data!AN228</f>
        <v>6569.9048296624533</v>
      </c>
      <c r="CG94">
        <f>Comparison_data!AO228</f>
        <v>6572.2620586375997</v>
      </c>
      <c r="CH94">
        <f>Comparison_data!AP228</f>
        <v>6572.9127679385474</v>
      </c>
      <c r="CI94">
        <f>Comparison_data!AQ228</f>
        <v>6573.3227445958601</v>
      </c>
      <c r="CJ94">
        <f>Comparison_data!AR228</f>
        <v>6572.6854795198497</v>
      </c>
    </row>
    <row r="95" spans="23:88" x14ac:dyDescent="0.2">
      <c r="AS95" t="str">
        <f>Comparison_data!B299</f>
        <v>Emissions|CO2eq|AFOLU</v>
      </c>
      <c r="AT95" t="str">
        <f>Comparison_data!C299</f>
        <v>Mt CO2eq/yr</v>
      </c>
      <c r="AU95" t="str">
        <f>Comparison_data!A299</f>
        <v>TOTAL</v>
      </c>
      <c r="AV95">
        <f>Comparison_data!D299</f>
        <v>5562.6038264183098</v>
      </c>
      <c r="AW95">
        <f>Comparison_data!E299</f>
        <v>5585.7793896290605</v>
      </c>
      <c r="AX95">
        <f>Comparison_data!F299</f>
        <v>5609.5491980503493</v>
      </c>
      <c r="AY95">
        <f>Comparison_data!G299</f>
        <v>5631.9947474034207</v>
      </c>
      <c r="AZ95">
        <f>Comparison_data!H299</f>
        <v>5631.7662171802385</v>
      </c>
      <c r="BA95">
        <f>Comparison_data!I299</f>
        <v>5646.099960333705</v>
      </c>
      <c r="BB95">
        <f>Comparison_data!J299</f>
        <v>5706.3605703909097</v>
      </c>
      <c r="BC95">
        <f>Comparison_data!K299</f>
        <v>5769.8796287022597</v>
      </c>
      <c r="BD95">
        <f>Comparison_data!L299</f>
        <v>5840.6354427389697</v>
      </c>
      <c r="BE95">
        <f>Comparison_data!M299</f>
        <v>5904.1545010503105</v>
      </c>
      <c r="BF95">
        <f>Comparison_data!N299</f>
        <v>5975.5045602975597</v>
      </c>
      <c r="BG95">
        <f>Comparison_data!O299</f>
        <v>5852.2801328042797</v>
      </c>
      <c r="BH95">
        <f>Comparison_data!P299</f>
        <v>5768.8934446926423</v>
      </c>
      <c r="BI95">
        <f>Comparison_data!Q299</f>
        <v>5687.95364335674</v>
      </c>
      <c r="BJ95">
        <f>Comparison_data!R299</f>
        <v>5586.5230870290716</v>
      </c>
      <c r="BK95">
        <f>Comparison_data!S299</f>
        <v>5488.4360758920966</v>
      </c>
      <c r="BL95">
        <f>Comparison_data!T299</f>
        <v>5398.863330474931</v>
      </c>
      <c r="BM95">
        <f>Comparison_data!U299</f>
        <v>5305.8594356359326</v>
      </c>
      <c r="BN95">
        <f>Comparison_data!V299</f>
        <v>5215.2177938516579</v>
      </c>
      <c r="BO95">
        <f>Comparison_data!W299</f>
        <v>5126.3332612753084</v>
      </c>
      <c r="BP95">
        <f>Comparison_data!X299</f>
        <v>5045.9246161655828</v>
      </c>
      <c r="BQ95">
        <f>Comparison_data!Y299</f>
        <v>4960.997984073997</v>
      </c>
      <c r="BR95">
        <f>Comparison_data!Z299</f>
        <v>4878.3522968841089</v>
      </c>
      <c r="BS95">
        <f>Comparison_data!AA299</f>
        <v>4802.6366667664934</v>
      </c>
      <c r="BT95">
        <f>Comparison_data!AB299</f>
        <v>4687.2159286198785</v>
      </c>
      <c r="BU95">
        <f>Comparison_data!AC299</f>
        <v>4598.7193824692595</v>
      </c>
      <c r="BV95">
        <f>Comparison_data!AD299</f>
        <v>4568.268445481197</v>
      </c>
      <c r="BW95">
        <f>Comparison_data!AE299</f>
        <v>4497.8914204851735</v>
      </c>
      <c r="BX95">
        <f>Comparison_data!AF299</f>
        <v>4423.6853669009051</v>
      </c>
      <c r="BY95">
        <f>Comparison_data!AG299</f>
        <v>4350.1447466121026</v>
      </c>
      <c r="BZ95">
        <f>Comparison_data!AH299</f>
        <v>4233.9058089686951</v>
      </c>
      <c r="CA95">
        <f>Comparison_data!AI299</f>
        <v>4146.4047697939095</v>
      </c>
      <c r="CB95">
        <f>Comparison_data!AJ299</f>
        <v>4026.3219016302437</v>
      </c>
      <c r="CC95">
        <f>Comparison_data!AK299</f>
        <v>3931.4695587589745</v>
      </c>
      <c r="CD95">
        <f>Comparison_data!AL299</f>
        <v>3860.3043208655699</v>
      </c>
      <c r="CE95">
        <f>Comparison_data!AM299</f>
        <v>3807.1758403352683</v>
      </c>
      <c r="CF95">
        <f>Comparison_data!AN299</f>
        <v>3753.1287817144594</v>
      </c>
      <c r="CG95">
        <f>Comparison_data!AO299</f>
        <v>3701.1589529387688</v>
      </c>
      <c r="CH95">
        <f>Comparison_data!AP299</f>
        <v>3639.2391599911348</v>
      </c>
      <c r="CI95">
        <f>Comparison_data!AQ299</f>
        <v>3569.472675160142</v>
      </c>
      <c r="CJ95">
        <f>Comparison_data!AR299</f>
        <v>3504.8401451275167</v>
      </c>
    </row>
    <row r="97" spans="1:88" x14ac:dyDescent="0.2">
      <c r="AS97" t="str">
        <f>Comparison_data!B17</f>
        <v>Emissions|CO2eq|Industry</v>
      </c>
      <c r="AT97" t="str">
        <f>Comparison_data!C17</f>
        <v>Mt CO2eq/yr</v>
      </c>
      <c r="AU97" t="str">
        <f>Comparison_data!A17</f>
        <v>BASELINE</v>
      </c>
      <c r="AV97">
        <f>Comparison_data!D17</f>
        <v>1104.1238937562985</v>
      </c>
      <c r="AW97">
        <f>Comparison_data!E17</f>
        <v>1113.9015426637918</v>
      </c>
      <c r="AX97">
        <f>Comparison_data!F17</f>
        <v>1123.6788984139571</v>
      </c>
      <c r="AY97">
        <f>Comparison_data!G17</f>
        <v>1133.4551391726995</v>
      </c>
      <c r="AZ97">
        <f>Comparison_data!H17</f>
        <v>1142.1335129780934</v>
      </c>
      <c r="BA97">
        <f>Comparison_data!I17</f>
        <v>1151.9054710131243</v>
      </c>
      <c r="BB97">
        <f>Comparison_data!J17</f>
        <v>1161.6772409535047</v>
      </c>
      <c r="BC97">
        <f>Comparison_data!K17</f>
        <v>1171.4480065687721</v>
      </c>
      <c r="BD97">
        <f>Comparison_data!L17</f>
        <v>1181.2186734983466</v>
      </c>
      <c r="BE97">
        <f>Comparison_data!M17</f>
        <v>1190.988331472375</v>
      </c>
      <c r="BF97">
        <f>Comparison_data!N17</f>
        <v>1200.75792770064</v>
      </c>
      <c r="BG97">
        <f>Comparison_data!O17</f>
        <v>1209.4089254745631</v>
      </c>
      <c r="BH97">
        <f>Comparison_data!P17</f>
        <v>1219.174759184142</v>
      </c>
      <c r="BI97">
        <f>Comparison_data!Q17</f>
        <v>1228.9397059688224</v>
      </c>
      <c r="BJ97">
        <f>Comparison_data!R17</f>
        <v>1238.7046543847034</v>
      </c>
      <c r="BK97">
        <f>Comparison_data!S17</f>
        <v>1248.4687414464081</v>
      </c>
      <c r="BL97">
        <f>Comparison_data!T17</f>
        <v>1258.2328308791059</v>
      </c>
      <c r="BM97">
        <f>Comparison_data!U17</f>
        <v>1266.8629185504535</v>
      </c>
      <c r="BN97">
        <f>Comparison_data!V17</f>
        <v>1276.6232368957549</v>
      </c>
      <c r="BO97">
        <f>Comparison_data!W17</f>
        <v>1286.3831886671419</v>
      </c>
      <c r="BP97">
        <f>Comparison_data!X17</f>
        <v>1296.1432822715631</v>
      </c>
      <c r="BQ97">
        <f>Comparison_data!Y17</f>
        <v>1305.9030538140441</v>
      </c>
      <c r="BR97">
        <f>Comparison_data!Z17</f>
        <v>1315.6620199062861</v>
      </c>
      <c r="BS97">
        <f>Comparison_data!AA17</f>
        <v>1325.4207030634568</v>
      </c>
      <c r="BT97">
        <f>Comparison_data!AB17</f>
        <v>1334.0284755234843</v>
      </c>
      <c r="BU97">
        <f>Comparison_data!AC17</f>
        <v>1343.7841428349634</v>
      </c>
      <c r="BV97">
        <f>Comparison_data!AD17</f>
        <v>1353.5400600564305</v>
      </c>
      <c r="BW97">
        <f>Comparison_data!AE17</f>
        <v>1363.2952427850103</v>
      </c>
      <c r="BX97">
        <f>Comparison_data!AF17</f>
        <v>1373.0506752249266</v>
      </c>
      <c r="BY97">
        <f>Comparison_data!AG17</f>
        <v>1382.8053865108598</v>
      </c>
      <c r="BZ97">
        <f>Comparison_data!AH17</f>
        <v>1392.5603649721643</v>
      </c>
      <c r="CA97">
        <f>Comparison_data!AI17</f>
        <v>1401.147368642562</v>
      </c>
      <c r="CB97">
        <f>Comparison_data!AJ17</f>
        <v>1410.899670031564</v>
      </c>
      <c r="CC97">
        <f>Comparison_data!AK17</f>
        <v>1420.6513417671219</v>
      </c>
      <c r="CD97">
        <f>Comparison_data!AL17</f>
        <v>1430.4032875106313</v>
      </c>
      <c r="CE97">
        <f>Comparison_data!AM17</f>
        <v>1440.1546140754233</v>
      </c>
      <c r="CF97">
        <f>Comparison_data!AN17</f>
        <v>1449.9062108389696</v>
      </c>
      <c r="CG97">
        <f>Comparison_data!AO17</f>
        <v>1458.4768471960738</v>
      </c>
      <c r="CH97">
        <f>Comparison_data!AP17</f>
        <v>1468.2260712398288</v>
      </c>
      <c r="CI97">
        <f>Comparison_data!AQ17</f>
        <v>1477.9746680730209</v>
      </c>
      <c r="CJ97">
        <f>Comparison_data!AR17</f>
        <v>1487.7236433466542</v>
      </c>
    </row>
    <row r="98" spans="1:88" x14ac:dyDescent="0.2">
      <c r="AS98" t="str">
        <f>Comparison_data!B88</f>
        <v>Emissions|CO2eq|Industry</v>
      </c>
      <c r="AT98" t="str">
        <f>Comparison_data!C88</f>
        <v>Mt CO2eq/yr</v>
      </c>
      <c r="AU98" t="str">
        <f>Comparison_data!A88</f>
        <v>2DEGREE</v>
      </c>
      <c r="AV98">
        <f>Comparison_data!D88</f>
        <v>1104.1238937563085</v>
      </c>
      <c r="AW98">
        <f>Comparison_data!E88</f>
        <v>1113.9015426637918</v>
      </c>
      <c r="AX98">
        <f>Comparison_data!F88</f>
        <v>1123.6788984139571</v>
      </c>
      <c r="AY98">
        <f>Comparison_data!G88</f>
        <v>1133.4551391726995</v>
      </c>
      <c r="AZ98">
        <f>Comparison_data!H88</f>
        <v>1142.1335129780934</v>
      </c>
      <c r="BA98">
        <f>Comparison_data!I88</f>
        <v>1151.9054710131243</v>
      </c>
      <c r="BB98">
        <f>Comparison_data!J88</f>
        <v>1161.6772409535047</v>
      </c>
      <c r="BC98">
        <f>Comparison_data!K88</f>
        <v>1171.4480065687721</v>
      </c>
      <c r="BD98">
        <f>Comparison_data!L88</f>
        <v>1181.2186734983466</v>
      </c>
      <c r="BE98">
        <f>Comparison_data!M88</f>
        <v>1190.988331472375</v>
      </c>
      <c r="BF98">
        <f>Comparison_data!N88</f>
        <v>1200.75792770064</v>
      </c>
      <c r="BG98">
        <f>Comparison_data!O88</f>
        <v>1209.4089254745631</v>
      </c>
      <c r="BH98">
        <f>Comparison_data!P88</f>
        <v>1219.174759184142</v>
      </c>
      <c r="BI98">
        <f>Comparison_data!Q88</f>
        <v>1228.9397059688224</v>
      </c>
      <c r="BJ98">
        <f>Comparison_data!R88</f>
        <v>1238.7046543847034</v>
      </c>
      <c r="BK98">
        <f>Comparison_data!S88</f>
        <v>1248.4687414464081</v>
      </c>
      <c r="BL98">
        <f>Comparison_data!T88</f>
        <v>1258.2328308791059</v>
      </c>
      <c r="BM98">
        <f>Comparison_data!U88</f>
        <v>1266.8629185504535</v>
      </c>
      <c r="BN98">
        <f>Comparison_data!V88</f>
        <v>1276.6232368957549</v>
      </c>
      <c r="BO98">
        <f>Comparison_data!W88</f>
        <v>1286.3831886671419</v>
      </c>
      <c r="BP98">
        <f>Comparison_data!X88</f>
        <v>1296.1432822715631</v>
      </c>
      <c r="BQ98">
        <f>Comparison_data!Y88</f>
        <v>1305.9030538140441</v>
      </c>
      <c r="BR98">
        <f>Comparison_data!Z88</f>
        <v>1315.6620199062861</v>
      </c>
      <c r="BS98">
        <f>Comparison_data!AA88</f>
        <v>1325.4207030634568</v>
      </c>
      <c r="BT98">
        <f>Comparison_data!AB88</f>
        <v>1334.0284755234843</v>
      </c>
      <c r="BU98">
        <f>Comparison_data!AC88</f>
        <v>1343.7841428349634</v>
      </c>
      <c r="BV98">
        <f>Comparison_data!AD88</f>
        <v>1353.5400600564305</v>
      </c>
      <c r="BW98">
        <f>Comparison_data!AE88</f>
        <v>1363.2952427850103</v>
      </c>
      <c r="BX98">
        <f>Comparison_data!AF88</f>
        <v>1373.0506752249266</v>
      </c>
      <c r="BY98">
        <f>Comparison_data!AG88</f>
        <v>1382.8053865108598</v>
      </c>
      <c r="BZ98">
        <f>Comparison_data!AH88</f>
        <v>1392.5603649721643</v>
      </c>
      <c r="CA98">
        <f>Comparison_data!AI88</f>
        <v>1401.147368642562</v>
      </c>
      <c r="CB98">
        <f>Comparison_data!AJ88</f>
        <v>1410.899670031564</v>
      </c>
      <c r="CC98">
        <f>Comparison_data!AK88</f>
        <v>1420.6513417671219</v>
      </c>
      <c r="CD98">
        <f>Comparison_data!AL88</f>
        <v>1430.4032875106313</v>
      </c>
      <c r="CE98">
        <f>Comparison_data!AM88</f>
        <v>1440.1546140754233</v>
      </c>
      <c r="CF98">
        <f>Comparison_data!AN88</f>
        <v>1449.9062108389696</v>
      </c>
      <c r="CG98">
        <f>Comparison_data!AO88</f>
        <v>1458.4768471960738</v>
      </c>
      <c r="CH98">
        <f>Comparison_data!AP88</f>
        <v>1468.2260712398288</v>
      </c>
      <c r="CI98">
        <f>Comparison_data!AQ88</f>
        <v>1477.9746680730209</v>
      </c>
      <c r="CJ98">
        <f>Comparison_data!AR88</f>
        <v>1487.7236433466542</v>
      </c>
    </row>
    <row r="99" spans="1:88" x14ac:dyDescent="0.2">
      <c r="AS99" t="str">
        <f>Comparison_data!B159</f>
        <v>Emissions|CO2eq|Industry</v>
      </c>
      <c r="AT99" t="str">
        <f>Comparison_data!C159</f>
        <v>Mt CO2eq/yr</v>
      </c>
      <c r="AU99" t="str">
        <f>Comparison_data!A159</f>
        <v>FOOD</v>
      </c>
      <c r="AV99">
        <f>Comparison_data!D159</f>
        <v>1104.1238937562985</v>
      </c>
      <c r="AW99">
        <f>Comparison_data!E159</f>
        <v>1113.9015426637918</v>
      </c>
      <c r="AX99">
        <f>Comparison_data!F159</f>
        <v>1123.6788984139571</v>
      </c>
      <c r="AY99">
        <f>Comparison_data!G159</f>
        <v>1133.4551391726995</v>
      </c>
      <c r="AZ99">
        <f>Comparison_data!H159</f>
        <v>1142.1335129780934</v>
      </c>
      <c r="BA99">
        <f>Comparison_data!I159</f>
        <v>1151.9054710131243</v>
      </c>
      <c r="BB99">
        <f>Comparison_data!J159</f>
        <v>1161.6772409535047</v>
      </c>
      <c r="BC99">
        <f>Comparison_data!K159</f>
        <v>1171.4480065687721</v>
      </c>
      <c r="BD99">
        <f>Comparison_data!L159</f>
        <v>1181.2186734983466</v>
      </c>
      <c r="BE99">
        <f>Comparison_data!M159</f>
        <v>1190.988331472375</v>
      </c>
      <c r="BF99">
        <f>Comparison_data!N159</f>
        <v>1200.75792770064</v>
      </c>
      <c r="BG99">
        <f>Comparison_data!O159</f>
        <v>1209.4089254745631</v>
      </c>
      <c r="BH99">
        <f>Comparison_data!P159</f>
        <v>1219.174759184142</v>
      </c>
      <c r="BI99">
        <f>Comparison_data!Q159</f>
        <v>1228.9397059688224</v>
      </c>
      <c r="BJ99">
        <f>Comparison_data!R159</f>
        <v>1238.7046543847034</v>
      </c>
      <c r="BK99">
        <f>Comparison_data!S159</f>
        <v>1248.4687414464081</v>
      </c>
      <c r="BL99">
        <f>Comparison_data!T159</f>
        <v>1258.2328308791059</v>
      </c>
      <c r="BM99">
        <f>Comparison_data!U159</f>
        <v>1266.8629185504535</v>
      </c>
      <c r="BN99">
        <f>Comparison_data!V159</f>
        <v>1276.6232368957549</v>
      </c>
      <c r="BO99">
        <f>Comparison_data!W159</f>
        <v>1286.3831886671419</v>
      </c>
      <c r="BP99">
        <f>Comparison_data!X159</f>
        <v>1296.1432822715631</v>
      </c>
      <c r="BQ99">
        <f>Comparison_data!Y159</f>
        <v>1305.9030538140441</v>
      </c>
      <c r="BR99">
        <f>Comparison_data!Z159</f>
        <v>1315.6620199062861</v>
      </c>
      <c r="BS99">
        <f>Comparison_data!AA159</f>
        <v>1325.4207030634568</v>
      </c>
      <c r="BT99">
        <f>Comparison_data!AB159</f>
        <v>1334.0284755234843</v>
      </c>
      <c r="BU99">
        <f>Comparison_data!AC159</f>
        <v>1343.7841428349634</v>
      </c>
      <c r="BV99">
        <f>Comparison_data!AD159</f>
        <v>1353.5400600564305</v>
      </c>
      <c r="BW99">
        <f>Comparison_data!AE159</f>
        <v>1363.2952427850103</v>
      </c>
      <c r="BX99">
        <f>Comparison_data!AF159</f>
        <v>1373.0506752249266</v>
      </c>
      <c r="BY99">
        <f>Comparison_data!AG159</f>
        <v>1382.8053865108598</v>
      </c>
      <c r="BZ99">
        <f>Comparison_data!AH159</f>
        <v>1392.5603649721643</v>
      </c>
      <c r="CA99">
        <f>Comparison_data!AI159</f>
        <v>1401.147368642562</v>
      </c>
      <c r="CB99">
        <f>Comparison_data!AJ159</f>
        <v>1410.899670031564</v>
      </c>
      <c r="CC99">
        <f>Comparison_data!AK159</f>
        <v>1420.6513417671219</v>
      </c>
      <c r="CD99">
        <f>Comparison_data!AL159</f>
        <v>1430.4032875106313</v>
      </c>
      <c r="CE99">
        <f>Comparison_data!AM159</f>
        <v>1440.1546140754233</v>
      </c>
      <c r="CF99">
        <f>Comparison_data!AN159</f>
        <v>1449.9062108389696</v>
      </c>
      <c r="CG99">
        <f>Comparison_data!AO159</f>
        <v>1458.4768471960738</v>
      </c>
      <c r="CH99">
        <f>Comparison_data!AP159</f>
        <v>1468.2260712398288</v>
      </c>
      <c r="CI99">
        <f>Comparison_data!AQ159</f>
        <v>1477.9746680730209</v>
      </c>
      <c r="CJ99">
        <f>Comparison_data!AR159</f>
        <v>1487.7236433466542</v>
      </c>
    </row>
    <row r="100" spans="1:88" x14ac:dyDescent="0.2">
      <c r="AS100" t="str">
        <f>Comparison_data!B230</f>
        <v>Emissions|CO2eq|Industry</v>
      </c>
      <c r="AT100" t="str">
        <f>Comparison_data!C230</f>
        <v>Mt CO2eq/yr</v>
      </c>
      <c r="AU100" t="str">
        <f>Comparison_data!A230</f>
        <v>MATERIALS</v>
      </c>
      <c r="AV100">
        <f>Comparison_data!D230</f>
        <v>1104.1238937562985</v>
      </c>
      <c r="AW100">
        <f>Comparison_data!E230</f>
        <v>1113.9015426637918</v>
      </c>
      <c r="AX100">
        <f>Comparison_data!F230</f>
        <v>1123.6788984139571</v>
      </c>
      <c r="AY100">
        <f>Comparison_data!G230</f>
        <v>1133.4551391726995</v>
      </c>
      <c r="AZ100">
        <f>Comparison_data!H230</f>
        <v>1142.1335129780934</v>
      </c>
      <c r="BA100">
        <f>Comparison_data!I230</f>
        <v>1151.9054710131243</v>
      </c>
      <c r="BB100">
        <f>Comparison_data!J230</f>
        <v>1161.6772409535047</v>
      </c>
      <c r="BC100">
        <f>Comparison_data!K230</f>
        <v>1171.4480065687721</v>
      </c>
      <c r="BD100">
        <f>Comparison_data!L230</f>
        <v>1181.2186734983466</v>
      </c>
      <c r="BE100">
        <f>Comparison_data!M230</f>
        <v>1190.988331472375</v>
      </c>
      <c r="BF100">
        <f>Comparison_data!N230</f>
        <v>1200.75792770064</v>
      </c>
      <c r="BG100">
        <f>Comparison_data!O230</f>
        <v>1189.5915189554466</v>
      </c>
      <c r="BH100">
        <f>Comparison_data!P230</f>
        <v>1179.5352747496431</v>
      </c>
      <c r="BI100">
        <f>Comparison_data!Q230</f>
        <v>1169.4736064958756</v>
      </c>
      <c r="BJ100">
        <f>Comparison_data!R230</f>
        <v>1159.4073430342719</v>
      </c>
      <c r="BK100">
        <f>Comparison_data!S230</f>
        <v>1149.3357882490404</v>
      </c>
      <c r="BL100">
        <f>Comparison_data!T230</f>
        <v>1139.2598432920897</v>
      </c>
      <c r="BM100">
        <f>Comparison_data!U230</f>
        <v>1128.1696719803708</v>
      </c>
      <c r="BN100">
        <f>Comparison_data!V230</f>
        <v>1118.0983460289713</v>
      </c>
      <c r="BO100">
        <f>Comparison_data!W230</f>
        <v>1108.0222780069473</v>
      </c>
      <c r="BP100">
        <f>Comparison_data!X230</f>
        <v>1097.9419632387107</v>
      </c>
      <c r="BQ100">
        <f>Comparison_data!Y230</f>
        <v>1087.8571001768946</v>
      </c>
      <c r="BR100">
        <f>Comparison_data!Z230</f>
        <v>1077.7672728821444</v>
      </c>
      <c r="BS100">
        <f>Comparison_data!AA230</f>
        <v>1067.673026349966</v>
      </c>
      <c r="BT100">
        <f>Comparison_data!AB230</f>
        <v>1056.6631344647744</v>
      </c>
      <c r="BU100">
        <f>Comparison_data!AC230</f>
        <v>1046.5736660626349</v>
      </c>
      <c r="BV100">
        <f>Comparison_data!AD230</f>
        <v>1036.4801375150028</v>
      </c>
      <c r="BW100">
        <f>Comparison_data!AE230</f>
        <v>1026.3819214474972</v>
      </c>
      <c r="BX100">
        <f>Comparison_data!AF230</f>
        <v>1016.2798235745051</v>
      </c>
      <c r="BY100">
        <f>Comparison_data!AG230</f>
        <v>1006.1731770033844</v>
      </c>
      <c r="BZ100">
        <f>Comparison_data!AH230</f>
        <v>996.06280431103346</v>
      </c>
      <c r="CA100">
        <f>Comparison_data!AI230</f>
        <v>985.12756645854233</v>
      </c>
      <c r="CB100">
        <f>Comparison_data!AJ230</f>
        <v>975.02158534198861</v>
      </c>
      <c r="CC100">
        <f>Comparison_data!AK230</f>
        <v>964.91123098699018</v>
      </c>
      <c r="CD100">
        <f>Comparison_data!AL230</f>
        <v>954.79721298568734</v>
      </c>
      <c r="CE100">
        <f>Comparison_data!AM230</f>
        <v>944.67890817642046</v>
      </c>
      <c r="CF100">
        <f>Comparison_data!AN230</f>
        <v>934.5570213101538</v>
      </c>
      <c r="CG100">
        <f>Comparison_data!AO230</f>
        <v>923.68389220490678</v>
      </c>
      <c r="CH100">
        <f>Comparison_data!AP230</f>
        <v>913.5662433204252</v>
      </c>
      <c r="CI100">
        <f>Comparison_data!AQ230</f>
        <v>903.44440359756823</v>
      </c>
      <c r="CJ100">
        <f>Comparison_data!AR230</f>
        <v>893.31908667207188</v>
      </c>
    </row>
    <row r="101" spans="1:88" x14ac:dyDescent="0.2">
      <c r="AS101" t="str">
        <f>Comparison_data!B301</f>
        <v>Emissions|CO2eq|Industry</v>
      </c>
      <c r="AT101" t="str">
        <f>Comparison_data!C301</f>
        <v>Mt CO2eq/yr</v>
      </c>
      <c r="AU101" t="str">
        <f>Comparison_data!A301</f>
        <v>TOTAL</v>
      </c>
      <c r="AV101">
        <f>Comparison_data!D301</f>
        <v>1104.1238937563085</v>
      </c>
      <c r="AW101">
        <f>Comparison_data!E301</f>
        <v>1113.9015426637918</v>
      </c>
      <c r="AX101">
        <f>Comparison_data!F301</f>
        <v>1123.6788984139571</v>
      </c>
      <c r="AY101">
        <f>Comparison_data!G301</f>
        <v>1133.4551391726995</v>
      </c>
      <c r="AZ101">
        <f>Comparison_data!H301</f>
        <v>1142.1335129780934</v>
      </c>
      <c r="BA101">
        <f>Comparison_data!I301</f>
        <v>1151.9054710131243</v>
      </c>
      <c r="BB101">
        <f>Comparison_data!J301</f>
        <v>1161.6772409535047</v>
      </c>
      <c r="BC101">
        <f>Comparison_data!K301</f>
        <v>1171.4480065687721</v>
      </c>
      <c r="BD101">
        <f>Comparison_data!L301</f>
        <v>1181.2186734983466</v>
      </c>
      <c r="BE101">
        <f>Comparison_data!M301</f>
        <v>1190.988331472375</v>
      </c>
      <c r="BF101">
        <f>Comparison_data!N301</f>
        <v>1200.75792770064</v>
      </c>
      <c r="BG101">
        <f>Comparison_data!O301</f>
        <v>1189.5915264072273</v>
      </c>
      <c r="BH101">
        <f>Comparison_data!P301</f>
        <v>1179.535293811263</v>
      </c>
      <c r="BI101">
        <f>Comparison_data!Q301</f>
        <v>1169.473592478806</v>
      </c>
      <c r="BJ101">
        <f>Comparison_data!R301</f>
        <v>1159.407340194482</v>
      </c>
      <c r="BK101">
        <f>Comparison_data!S301</f>
        <v>1149.3357933241784</v>
      </c>
      <c r="BL101">
        <f>Comparison_data!T301</f>
        <v>1139.2598595240997</v>
      </c>
      <c r="BM101">
        <f>Comparison_data!U301</f>
        <v>1128.1696551797552</v>
      </c>
      <c r="BN101">
        <f>Comparison_data!V301</f>
        <v>1118.0983407568012</v>
      </c>
      <c r="BO101">
        <f>Comparison_data!W301</f>
        <v>1108.0222802900855</v>
      </c>
      <c r="BP101">
        <f>Comparison_data!X301</f>
        <v>1097.9419766256808</v>
      </c>
      <c r="BQ101">
        <f>Comparison_data!Y301</f>
        <v>1087.8570809816551</v>
      </c>
      <c r="BR101">
        <f>Comparison_data!Z301</f>
        <v>1077.7672647665843</v>
      </c>
      <c r="BS101">
        <f>Comparison_data!AA301</f>
        <v>1067.673025841417</v>
      </c>
      <c r="BT101">
        <f>Comparison_data!AB301</f>
        <v>1056.6631454142644</v>
      </c>
      <c r="BU101">
        <f>Comparison_data!AC301</f>
        <v>1046.5736440794917</v>
      </c>
      <c r="BV101">
        <f>Comparison_data!AD301</f>
        <v>1036.4801265625129</v>
      </c>
      <c r="BW101">
        <f>Comparison_data!AE301</f>
        <v>1026.3819185488292</v>
      </c>
      <c r="BX101">
        <f>Comparison_data!AF301</f>
        <v>1016.2798316896451</v>
      </c>
      <c r="BY101">
        <f>Comparison_data!AG301</f>
        <v>1006.1731927930932</v>
      </c>
      <c r="BZ101">
        <f>Comparison_data!AH301</f>
        <v>996.06279091751333</v>
      </c>
      <c r="CA101">
        <f>Comparison_data!AI301</f>
        <v>985.12756076345897</v>
      </c>
      <c r="CB101">
        <f>Comparison_data!AJ301</f>
        <v>975.0215906151966</v>
      </c>
      <c r="CC101">
        <f>Comparison_data!AK301</f>
        <v>964.91124437835708</v>
      </c>
      <c r="CD101">
        <f>Comparison_data!AL301</f>
        <v>954.79719675618423</v>
      </c>
      <c r="CE101">
        <f>Comparison_data!AM301</f>
        <v>944.67889967886811</v>
      </c>
      <c r="CF101">
        <f>Comparison_data!AN301</f>
        <v>934.55702415104577</v>
      </c>
      <c r="CG101">
        <f>Comparison_data!AO301</f>
        <v>923.68390279204255</v>
      </c>
      <c r="CH101">
        <f>Comparison_data!AP301</f>
        <v>913.56622425648527</v>
      </c>
      <c r="CI101">
        <f>Comparison_data!AQ301</f>
        <v>903.44439270635019</v>
      </c>
      <c r="CJ101">
        <f>Comparison_data!AR301</f>
        <v>893.31908667207188</v>
      </c>
    </row>
    <row r="111" spans="1:88" x14ac:dyDescent="0.2">
      <c r="A111" s="48" t="s">
        <v>38</v>
      </c>
      <c r="B111" s="48" t="s">
        <v>1</v>
      </c>
      <c r="D111" s="20">
        <v>2010</v>
      </c>
      <c r="E111" s="20"/>
      <c r="I111" t="s">
        <v>162</v>
      </c>
      <c r="J111" s="19">
        <v>2030</v>
      </c>
      <c r="K111" s="19"/>
      <c r="O111" t="s">
        <v>162</v>
      </c>
      <c r="P111" s="19">
        <v>2050</v>
      </c>
      <c r="Q111" s="19"/>
    </row>
    <row r="112" spans="1:88" ht="17" x14ac:dyDescent="0.2">
      <c r="A112" s="48"/>
      <c r="B112" s="48"/>
      <c r="D112" s="20" t="s">
        <v>93</v>
      </c>
      <c r="E112" s="17" t="s">
        <v>94</v>
      </c>
      <c r="F112" s="14" t="s">
        <v>91</v>
      </c>
      <c r="G112" s="14" t="s">
        <v>180</v>
      </c>
      <c r="H112" s="14" t="s">
        <v>92</v>
      </c>
      <c r="I112" s="14"/>
      <c r="J112" s="20" t="s">
        <v>93</v>
      </c>
      <c r="K112" s="17" t="s">
        <v>94</v>
      </c>
      <c r="L112" s="14" t="s">
        <v>91</v>
      </c>
      <c r="M112" s="14" t="s">
        <v>180</v>
      </c>
      <c r="N112" s="14" t="s">
        <v>92</v>
      </c>
      <c r="O112" s="14"/>
      <c r="P112" s="20" t="s">
        <v>93</v>
      </c>
      <c r="Q112" s="17" t="s">
        <v>94</v>
      </c>
      <c r="R112" s="14" t="s">
        <v>91</v>
      </c>
      <c r="S112" s="14" t="s">
        <v>180</v>
      </c>
      <c r="T112" s="14" t="s">
        <v>92</v>
      </c>
    </row>
    <row r="113" spans="1:20" x14ac:dyDescent="0.2">
      <c r="A113" t="s">
        <v>41</v>
      </c>
      <c r="B113" t="s">
        <v>39</v>
      </c>
      <c r="C113" t="s">
        <v>107</v>
      </c>
      <c r="D113">
        <f>Comparison_data!D30</f>
        <v>1479.4700216707499</v>
      </c>
      <c r="E113">
        <f>Comparison_data!D101</f>
        <v>1479.4700216707499</v>
      </c>
      <c r="F113">
        <f>Comparison_data!D172</f>
        <v>1477.84446641831</v>
      </c>
      <c r="G113">
        <f>Comparison_data!D243</f>
        <v>1479.4700216707499</v>
      </c>
      <c r="H113">
        <f>Comparison_data!D314</f>
        <v>1477.84446641831</v>
      </c>
      <c r="J113">
        <f>Comparison_data!S30</f>
        <v>1722.2357302584401</v>
      </c>
      <c r="K113">
        <f>Comparison_data!S101</f>
        <v>1704.7999816331601</v>
      </c>
      <c r="L113">
        <f>Comparison_data!S172</f>
        <v>1395.4808865305099</v>
      </c>
      <c r="M113">
        <f>Comparison_data!X243</f>
        <v>1660.82125655862</v>
      </c>
      <c r="N113">
        <f>Comparison_data!S314</f>
        <v>1406.9979734947201</v>
      </c>
      <c r="P113">
        <f>Comparison_data!AR30</f>
        <v>624.965411738802</v>
      </c>
      <c r="Q113">
        <f>Comparison_data!AR101</f>
        <v>554.72510644636395</v>
      </c>
      <c r="R113">
        <f>Comparison_data!AR172</f>
        <v>0</v>
      </c>
      <c r="S113">
        <f>Comparison_data!AR243</f>
        <v>624.965411738802</v>
      </c>
      <c r="T113">
        <f>Comparison_data!AR314</f>
        <v>0</v>
      </c>
    </row>
    <row r="114" spans="1:20" x14ac:dyDescent="0.2">
      <c r="A114" t="s">
        <v>42</v>
      </c>
      <c r="B114" t="s">
        <v>39</v>
      </c>
      <c r="C114" t="s">
        <v>108</v>
      </c>
      <c r="D114">
        <f>Comparison_data!D31</f>
        <v>367.8</v>
      </c>
      <c r="E114">
        <f>Comparison_data!D102</f>
        <v>367.8</v>
      </c>
      <c r="F114">
        <f>Comparison_data!D173</f>
        <v>367.8</v>
      </c>
      <c r="G114">
        <f>Comparison_data!D244</f>
        <v>367.8</v>
      </c>
      <c r="H114">
        <f>Comparison_data!D315</f>
        <v>367.8</v>
      </c>
      <c r="J114">
        <f>Comparison_data!S31</f>
        <v>469.41635869999999</v>
      </c>
      <c r="K114">
        <f>Comparison_data!S102</f>
        <v>469.41635869999999</v>
      </c>
      <c r="L114">
        <f>Comparison_data!S173</f>
        <v>469.41635869999999</v>
      </c>
      <c r="M114">
        <f>Comparison_data!X244</f>
        <v>599.10744369999998</v>
      </c>
      <c r="N114">
        <f>Comparison_data!S315</f>
        <v>469.41635869999999</v>
      </c>
      <c r="P114">
        <f>Comparison_data!AR31</f>
        <v>1589.610406</v>
      </c>
      <c r="Q114">
        <f>Comparison_data!AR102</f>
        <v>1589.61040599999</v>
      </c>
      <c r="R114">
        <f>Comparison_data!AR173</f>
        <v>1056.4644699073799</v>
      </c>
      <c r="S114">
        <f>Comparison_data!AR244</f>
        <v>1589.610406</v>
      </c>
      <c r="T114">
        <f>Comparison_data!AR315</f>
        <v>1057.0877527804801</v>
      </c>
    </row>
    <row r="115" spans="1:20" x14ac:dyDescent="0.2">
      <c r="A115" t="s">
        <v>43</v>
      </c>
      <c r="B115" t="s">
        <v>39</v>
      </c>
      <c r="C115" t="s">
        <v>109</v>
      </c>
      <c r="D115">
        <f>Comparison_data!D32</f>
        <v>4000</v>
      </c>
      <c r="E115">
        <f>Comparison_data!D103</f>
        <v>4000</v>
      </c>
      <c r="F115">
        <f>Comparison_data!D174</f>
        <v>3999.99999999999</v>
      </c>
      <c r="G115">
        <f>Comparison_data!D245</f>
        <v>4000</v>
      </c>
      <c r="H115">
        <f>Comparison_data!D316</f>
        <v>4000</v>
      </c>
      <c r="J115">
        <f>Comparison_data!S32</f>
        <v>3399.4523330601401</v>
      </c>
      <c r="K115">
        <f>Comparison_data!S103</f>
        <v>3430.42092783629</v>
      </c>
      <c r="L115">
        <f>Comparison_data!S174</f>
        <v>4194.4285482444402</v>
      </c>
      <c r="M115">
        <f>Comparison_data!X245</f>
        <v>3218.40200383603</v>
      </c>
      <c r="N115">
        <f>Comparison_data!S316</f>
        <v>4145.3121942656999</v>
      </c>
      <c r="P115">
        <f>Comparison_data!AR32</f>
        <v>2993.7423845836902</v>
      </c>
      <c r="Q115">
        <f>Comparison_data!AR103</f>
        <v>3103.9368070834598</v>
      </c>
      <c r="R115">
        <f>Comparison_data!AR174</f>
        <v>6007.5721117386302</v>
      </c>
      <c r="S115">
        <f>Comparison_data!AR245</f>
        <v>2993.7423845836902</v>
      </c>
      <c r="T115">
        <f>Comparison_data!AR316</f>
        <v>6006.9488288655302</v>
      </c>
    </row>
    <row r="116" spans="1:20" x14ac:dyDescent="0.2">
      <c r="A116" t="s">
        <v>45</v>
      </c>
      <c r="B116" t="s">
        <v>39</v>
      </c>
      <c r="C116" t="s">
        <v>110</v>
      </c>
      <c r="D116">
        <f>Comparison_data!D34</f>
        <v>3899.99999999999</v>
      </c>
      <c r="E116">
        <f>Comparison_data!D105</f>
        <v>3899.99999999999</v>
      </c>
      <c r="F116">
        <f>Comparison_data!D176</f>
        <v>3899.99999999999</v>
      </c>
      <c r="G116">
        <f>Comparison_data!D247</f>
        <v>3899.99999999999</v>
      </c>
      <c r="H116">
        <f>Comparison_data!D318</f>
        <v>3900</v>
      </c>
      <c r="J116">
        <f>Comparison_data!S34</f>
        <v>3900</v>
      </c>
      <c r="K116">
        <f>Comparison_data!S105</f>
        <v>3900</v>
      </c>
      <c r="L116">
        <f>Comparison_data!S176</f>
        <v>3900</v>
      </c>
      <c r="M116">
        <f>Comparison_data!X247</f>
        <v>3900</v>
      </c>
      <c r="N116">
        <f>Comparison_data!S318</f>
        <v>3900</v>
      </c>
      <c r="P116">
        <f>Comparison_data!AR34</f>
        <v>3900</v>
      </c>
      <c r="Q116">
        <f>Comparison_data!AR105</f>
        <v>3900</v>
      </c>
      <c r="R116">
        <f>Comparison_data!AR176</f>
        <v>3900</v>
      </c>
      <c r="S116">
        <f>Comparison_data!AR247</f>
        <v>3900</v>
      </c>
      <c r="T116">
        <f>Comparison_data!AR318</f>
        <v>3900</v>
      </c>
    </row>
    <row r="117" spans="1:20" x14ac:dyDescent="0.2">
      <c r="A117" t="s">
        <v>46</v>
      </c>
      <c r="B117" t="s">
        <v>39</v>
      </c>
      <c r="C117" t="s">
        <v>111</v>
      </c>
      <c r="D117">
        <f>Comparison_data!D35</f>
        <v>3200</v>
      </c>
      <c r="E117">
        <f>Comparison_data!D106</f>
        <v>3200</v>
      </c>
      <c r="F117">
        <f>Comparison_data!D177</f>
        <v>3200</v>
      </c>
      <c r="G117">
        <f>Comparison_data!D248</f>
        <v>3200</v>
      </c>
      <c r="H117">
        <f>Comparison_data!D319</f>
        <v>3200</v>
      </c>
      <c r="J117">
        <f>Comparison_data!S35</f>
        <v>3517.89557798141</v>
      </c>
      <c r="K117">
        <f>Comparison_data!S106</f>
        <v>3504.3627318305398</v>
      </c>
      <c r="L117">
        <f>Comparison_data!S177</f>
        <v>3010.09163670107</v>
      </c>
      <c r="M117">
        <f>Comparison_data!X248</f>
        <v>3630.6692959053398</v>
      </c>
      <c r="N117">
        <f>Comparison_data!S319</f>
        <v>3087.2734735395602</v>
      </c>
      <c r="P117">
        <f>Comparison_data!AR35</f>
        <v>3900.6817976775001</v>
      </c>
      <c r="Q117">
        <f>Comparison_data!AR106</f>
        <v>3860.7276804701601</v>
      </c>
      <c r="R117">
        <f>Comparison_data!AR177</f>
        <v>2044.9634183539699</v>
      </c>
      <c r="S117">
        <f>Comparison_data!AR248</f>
        <v>3900.6817976775001</v>
      </c>
      <c r="T117">
        <f>Comparison_data!AR319</f>
        <v>2044.9634183539699</v>
      </c>
    </row>
    <row r="118" spans="1:20" x14ac:dyDescent="0.2">
      <c r="C118" t="s">
        <v>107</v>
      </c>
      <c r="K118" s="33">
        <f>K113/$J113-1</f>
        <v>-1.0123903667161538E-2</v>
      </c>
      <c r="L118" s="33">
        <f>L113/$J$113-1</f>
        <v>-0.18972713083759851</v>
      </c>
      <c r="M118" s="33">
        <f>M113/$J$113-1</f>
        <v>-3.56597372942693E-2</v>
      </c>
      <c r="N118" s="33">
        <f>N113/$J$113-1</f>
        <v>-0.18303984247058624</v>
      </c>
      <c r="Q118" s="33">
        <f>Q113/$P113-1</f>
        <v>-0.11239070830658116</v>
      </c>
      <c r="R118" s="33">
        <f>R113/$P113-1</f>
        <v>-1</v>
      </c>
      <c r="S118" s="33">
        <f>S113/$P113-1</f>
        <v>0</v>
      </c>
      <c r="T118" s="33">
        <f t="shared" ref="T118" si="47">T113/$P113-1</f>
        <v>-1</v>
      </c>
    </row>
    <row r="119" spans="1:20" x14ac:dyDescent="0.2">
      <c r="C119" t="s">
        <v>108</v>
      </c>
      <c r="K119" s="33">
        <f>K114/$J114-1</f>
        <v>0</v>
      </c>
      <c r="L119" s="33">
        <f>L114/$J$114-1</f>
        <v>0</v>
      </c>
      <c r="M119" s="33">
        <f>M114/$J$114-1</f>
        <v>0.27628156240478297</v>
      </c>
      <c r="N119" s="33">
        <f>N114/$J$114-1</f>
        <v>0</v>
      </c>
      <c r="Q119" s="33">
        <f t="shared" ref="Q119:T120" si="48">Q114/$P114-1</f>
        <v>-6.3282712403633923E-15</v>
      </c>
      <c r="R119" s="33">
        <f t="shared" si="48"/>
        <v>-0.33539409032568956</v>
      </c>
      <c r="S119" s="33">
        <f>S114/$P114-1</f>
        <v>0</v>
      </c>
      <c r="T119" s="33">
        <f t="shared" si="48"/>
        <v>-0.33500199244387685</v>
      </c>
    </row>
    <row r="120" spans="1:20" x14ac:dyDescent="0.2">
      <c r="C120" t="s">
        <v>109</v>
      </c>
      <c r="K120" s="33">
        <f t="shared" ref="K120:L120" si="49">K115/$J115-1</f>
        <v>9.109877633810548E-3</v>
      </c>
      <c r="L120" s="33">
        <f t="shared" si="49"/>
        <v>0.23385420276467705</v>
      </c>
      <c r="M120" s="33">
        <f t="shared" ref="M120" si="50">M115/$J115-1</f>
        <v>-5.3258675658832133E-2</v>
      </c>
      <c r="N120" s="33">
        <f>N115/$J115-1</f>
        <v>0.21940588898746149</v>
      </c>
      <c r="Q120" s="33">
        <f t="shared" si="48"/>
        <v>3.6808251460518804E-2</v>
      </c>
      <c r="R120" s="33">
        <f>R115/$P115-1</f>
        <v>1.006709776590895</v>
      </c>
      <c r="S120" s="33">
        <f>S115/$P115-1</f>
        <v>0</v>
      </c>
      <c r="T120" s="33">
        <f t="shared" si="48"/>
        <v>1.0065015813646427</v>
      </c>
    </row>
    <row r="121" spans="1:20" x14ac:dyDescent="0.2">
      <c r="C121" t="s">
        <v>111</v>
      </c>
      <c r="K121" s="33">
        <f>K117/$J117-1</f>
        <v>-3.846858398973696E-3</v>
      </c>
      <c r="L121" s="33">
        <f>L117/$J117-1</f>
        <v>-0.14434878182817501</v>
      </c>
      <c r="M121" s="33">
        <f>M117/$J117-1</f>
        <v>3.2057153324783982E-2</v>
      </c>
      <c r="N121" s="33">
        <f>N117/$J117-1</f>
        <v>-0.12240900700325608</v>
      </c>
      <c r="Q121" s="33">
        <f>Q117/$P117-1</f>
        <v>-1.024285478275333E-2</v>
      </c>
      <c r="R121" s="33">
        <f>R117/$P117-1</f>
        <v>-0.47574205628063304</v>
      </c>
      <c r="S121" s="33">
        <f>S117/$P117-1</f>
        <v>0</v>
      </c>
      <c r="T121" s="33">
        <f>T117/$P117-1</f>
        <v>-0.47574205628063304</v>
      </c>
    </row>
    <row r="123" spans="1:20" x14ac:dyDescent="0.2">
      <c r="C123" t="s">
        <v>179</v>
      </c>
      <c r="P123">
        <f>P113+P114+P117</f>
        <v>6115.2576154163016</v>
      </c>
      <c r="Q123">
        <f>Q113+Q114+Q117</f>
        <v>6005.0631929165138</v>
      </c>
      <c r="R123">
        <f>R113+R114+R117</f>
        <v>3101.4278882613498</v>
      </c>
      <c r="S123">
        <f>S113+S114+S117</f>
        <v>6115.2576154163016</v>
      </c>
      <c r="T123">
        <f t="shared" ref="T123" si="51">T113+T114+T117</f>
        <v>3102.0511711344498</v>
      </c>
    </row>
    <row r="124" spans="1:20" x14ac:dyDescent="0.2">
      <c r="T124">
        <f>T123-P123</f>
        <v>-3013.2064442818519</v>
      </c>
    </row>
  </sheetData>
  <mergeCells count="14">
    <mergeCell ref="AT1:AT2"/>
    <mergeCell ref="AS1:AS2"/>
    <mergeCell ref="A1:A2"/>
    <mergeCell ref="B1:B2"/>
    <mergeCell ref="A111:A112"/>
    <mergeCell ref="B111:B112"/>
    <mergeCell ref="W83:W84"/>
    <mergeCell ref="A45:A46"/>
    <mergeCell ref="B45:B46"/>
    <mergeCell ref="X83:X84"/>
    <mergeCell ref="W1:W2"/>
    <mergeCell ref="X1:X2"/>
    <mergeCell ref="W45:W46"/>
    <mergeCell ref="X45:X46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7"/>
  <sheetViews>
    <sheetView zoomScaleNormal="100" workbookViewId="0">
      <selection activeCell="Z59" sqref="Z59"/>
    </sheetView>
  </sheetViews>
  <sheetFormatPr baseColWidth="10" defaultColWidth="11" defaultRowHeight="16" x14ac:dyDescent="0.2"/>
  <cols>
    <col min="1" max="1" width="29.5" bestFit="1" customWidth="1"/>
    <col min="3" max="3" width="16.5" bestFit="1" customWidth="1"/>
    <col min="8" max="8" width="12.1640625" bestFit="1" customWidth="1"/>
    <col min="9" max="9" width="3.1640625" customWidth="1"/>
    <col min="15" max="15" width="4.6640625" customWidth="1"/>
    <col min="23" max="23" width="21.83203125" bestFit="1" customWidth="1"/>
    <col min="25" max="25" width="11.1640625" bestFit="1" customWidth="1"/>
    <col min="31" max="31" width="3" customWidth="1"/>
    <col min="37" max="37" width="3.6640625" customWidth="1"/>
  </cols>
  <sheetData>
    <row r="1" spans="1:42" ht="17" x14ac:dyDescent="0.2">
      <c r="A1" s="48" t="s">
        <v>6</v>
      </c>
      <c r="B1" s="48" t="s">
        <v>1</v>
      </c>
      <c r="D1" s="20">
        <v>2010</v>
      </c>
      <c r="E1" s="20"/>
      <c r="F1" s="20"/>
      <c r="G1" s="20"/>
      <c r="H1" s="20"/>
      <c r="I1" s="20" t="s">
        <v>162</v>
      </c>
      <c r="J1" s="19">
        <v>2030</v>
      </c>
      <c r="K1" s="19"/>
      <c r="L1" s="19"/>
      <c r="M1" s="19"/>
      <c r="N1" s="19"/>
      <c r="O1" s="19" t="s">
        <v>162</v>
      </c>
      <c r="P1" s="19">
        <v>2050</v>
      </c>
      <c r="Q1" s="19"/>
      <c r="R1" s="19"/>
      <c r="S1" s="19"/>
      <c r="T1" s="19"/>
      <c r="W1" s="48" t="s">
        <v>49</v>
      </c>
      <c r="X1" s="48" t="s">
        <v>1</v>
      </c>
      <c r="Z1" s="20">
        <v>2010</v>
      </c>
      <c r="AA1" s="20"/>
      <c r="AE1" t="s">
        <v>163</v>
      </c>
      <c r="AF1" s="19">
        <v>2030</v>
      </c>
      <c r="AG1" s="19"/>
      <c r="AK1" t="s">
        <v>162</v>
      </c>
      <c r="AL1" s="19">
        <v>2050</v>
      </c>
      <c r="AM1" s="19"/>
    </row>
    <row r="2" spans="1:42" ht="17" x14ac:dyDescent="0.2">
      <c r="A2" s="48"/>
      <c r="B2" s="48"/>
      <c r="C2" s="14"/>
      <c r="D2" s="20" t="s">
        <v>93</v>
      </c>
      <c r="E2" s="17" t="s">
        <v>94</v>
      </c>
      <c r="F2" s="14" t="s">
        <v>91</v>
      </c>
      <c r="G2" s="14" t="s">
        <v>180</v>
      </c>
      <c r="H2" s="14" t="s">
        <v>92</v>
      </c>
      <c r="I2" s="14"/>
      <c r="J2" s="20" t="s">
        <v>93</v>
      </c>
      <c r="K2" s="17" t="s">
        <v>94</v>
      </c>
      <c r="L2" s="14" t="s">
        <v>91</v>
      </c>
      <c r="M2" s="14" t="s">
        <v>180</v>
      </c>
      <c r="N2" s="14" t="s">
        <v>92</v>
      </c>
      <c r="O2" s="14"/>
      <c r="P2" s="20" t="s">
        <v>93</v>
      </c>
      <c r="Q2" s="17" t="s">
        <v>94</v>
      </c>
      <c r="R2" s="14" t="s">
        <v>91</v>
      </c>
      <c r="S2" s="14" t="s">
        <v>180</v>
      </c>
      <c r="T2" s="14" t="s">
        <v>92</v>
      </c>
      <c r="W2" s="48"/>
      <c r="X2" s="48"/>
      <c r="Y2" s="14"/>
      <c r="Z2" s="20" t="s">
        <v>93</v>
      </c>
      <c r="AA2" s="17" t="s">
        <v>94</v>
      </c>
      <c r="AB2" s="14" t="s">
        <v>91</v>
      </c>
      <c r="AC2" s="14" t="s">
        <v>180</v>
      </c>
      <c r="AD2" s="14" t="s">
        <v>92</v>
      </c>
      <c r="AE2" s="14"/>
      <c r="AF2" s="20" t="s">
        <v>93</v>
      </c>
      <c r="AG2" s="17" t="s">
        <v>94</v>
      </c>
      <c r="AH2" s="14" t="s">
        <v>91</v>
      </c>
      <c r="AI2" s="14" t="s">
        <v>180</v>
      </c>
      <c r="AJ2" s="14" t="s">
        <v>92</v>
      </c>
      <c r="AK2" s="14"/>
      <c r="AL2" s="20" t="s">
        <v>93</v>
      </c>
      <c r="AM2" s="17" t="s">
        <v>94</v>
      </c>
      <c r="AN2" s="14" t="s">
        <v>91</v>
      </c>
      <c r="AO2" s="14" t="s">
        <v>180</v>
      </c>
      <c r="AP2" s="14" t="s">
        <v>92</v>
      </c>
    </row>
    <row r="3" spans="1:42" x14ac:dyDescent="0.2">
      <c r="A3" t="s">
        <v>8</v>
      </c>
      <c r="B3" t="s">
        <v>7</v>
      </c>
      <c r="C3" s="18" t="s">
        <v>98</v>
      </c>
      <c r="D3" s="33">
        <f>Comparison_charts3!D47/SUM(Comparison_charts3!$D$47:$D$58)</f>
        <v>1.6777564099721459E-2</v>
      </c>
      <c r="E3" s="33">
        <f>Comparison_charts3!E47/SUM(Comparison_charts3!$E$47:$E$58)</f>
        <v>1.6777564099721459E-2</v>
      </c>
      <c r="F3" s="33">
        <f>Comparison_charts3!F47/SUM(Comparison_charts3!F$47:F$58)</f>
        <v>1.6777564099721459E-2</v>
      </c>
      <c r="G3" s="33">
        <f>Comparison_charts3!G47/SUM(Comparison_charts3!$G$47:$G$58)</f>
        <v>1.6777564099721459E-2</v>
      </c>
      <c r="H3" s="33">
        <f>Comparison_charts3!H47/SUM(Comparison_charts3!$H$47:$H$58)</f>
        <v>1.6777564099721459E-2</v>
      </c>
      <c r="I3" s="33"/>
      <c r="J3" s="33">
        <f>Comparison_charts3!J47/SUM(Comparison_charts3!J$47:J$58)</f>
        <v>4.0567115356827659E-2</v>
      </c>
      <c r="K3" s="33">
        <f>Comparison_charts3!K47/SUM(Comparison_charts3!K$47:K$58)</f>
        <v>4.6294483993224817E-3</v>
      </c>
      <c r="L3" s="33">
        <f>Comparison_charts3!L47/SUM(Comparison_charts3!L$47:L$58)</f>
        <v>6.6653438891326702E-2</v>
      </c>
      <c r="M3" s="33">
        <f>Comparison_charts3!M47/SUM(Comparison_charts3!M$47:M$58)</f>
        <v>4.3819555799040642E-2</v>
      </c>
      <c r="N3" s="33">
        <f>Comparison_charts3!N47/SUM(Comparison_charts3!N$47:N$58)</f>
        <v>1.9649097801677094E-2</v>
      </c>
      <c r="O3" s="33"/>
      <c r="P3" s="34">
        <f>Comparison_charts3!P47/SUM(Comparison_charts3!P$47:P$58)</f>
        <v>2.9762366623079437E-2</v>
      </c>
      <c r="Q3" s="34">
        <f>Comparison_charts3!Q47/SUM(Comparison_charts3!Q$47:Q$58)</f>
        <v>0</v>
      </c>
      <c r="R3" s="34">
        <f>Comparison_charts3!R47/SUM(Comparison_charts3!R$47:R$58)</f>
        <v>6.444233202872067E-2</v>
      </c>
      <c r="S3" s="34">
        <f>Comparison_charts3!S47/SUM(Comparison_charts3!S$47:S$58)</f>
        <v>3.1427460773071049E-2</v>
      </c>
      <c r="T3" s="33">
        <f>Comparison_charts3!T47/SUM(Comparison_charts3!T$47:T$58)</f>
        <v>7.7126179462296161E-3</v>
      </c>
      <c r="W3" t="s">
        <v>50</v>
      </c>
      <c r="X3" t="s">
        <v>3</v>
      </c>
      <c r="Y3" t="s">
        <v>98</v>
      </c>
      <c r="Z3" s="33">
        <f>Comparison_charts3!Z3/SUM(Comparison_charts3!Z$3:Z$11)</f>
        <v>7.3709686588483161E-2</v>
      </c>
      <c r="AA3" s="33">
        <f>Comparison_charts3!AA3/SUM(Comparison_charts3!AA$3:AA$11)</f>
        <v>7.4209330071236701E-2</v>
      </c>
      <c r="AB3" s="33">
        <f>Comparison_charts3!AB3/SUM(Comparison_charts3!AB$3:AB$11)</f>
        <v>7.352766116354735E-2</v>
      </c>
      <c r="AC3" s="33">
        <f>Comparison_charts3!AC3/SUM(Comparison_charts3!AC$3:AC$11)</f>
        <v>7.3548561645979629E-2</v>
      </c>
      <c r="AD3" s="33">
        <f>Comparison_charts3!AD3/SUM(Comparison_charts3!AD$3:AD$11)</f>
        <v>7.4207268028950002E-2</v>
      </c>
      <c r="AE3" s="33"/>
      <c r="AF3" s="33">
        <f>Comparison_charts3!AF3/SUM(Comparison_charts3!AF$3:AF$11)</f>
        <v>6.5199527276688221E-2</v>
      </c>
      <c r="AG3" s="33">
        <f>Comparison_charts3!AG3/SUM(Comparison_charts3!AG$3:AG$11)</f>
        <v>6.0430142829019977E-2</v>
      </c>
      <c r="AH3" s="33">
        <f>Comparison_charts3!AH3/SUM(Comparison_charts3!AH$3:AH$11)</f>
        <v>8.1050558239256998E-2</v>
      </c>
      <c r="AI3" s="33">
        <f>Comparison_charts3!AI3/SUM(Comparison_charts3!AI$3:AI$11)</f>
        <v>6.2800447276869675E-2</v>
      </c>
      <c r="AJ3" s="33">
        <f>Comparison_charts3!AJ3/SUM(Comparison_charts3!AJ$3:AJ$11)</f>
        <v>8.2500946026287519E-2</v>
      </c>
      <c r="AK3" s="33"/>
      <c r="AL3" s="34">
        <f>Comparison_charts3!AL3/SUM(Comparison_charts3!AL$3:AL$11)</f>
        <v>5.1526106885565998E-2</v>
      </c>
      <c r="AM3" s="34">
        <f>Comparison_charts3!AM3/SUM(Comparison_charts3!AM$3:AM$11)</f>
        <v>6.3155007639369182E-2</v>
      </c>
      <c r="AN3" s="34">
        <f>Comparison_charts3!AN3/SUM(Comparison_charts3!AN$3:AN$11)</f>
        <v>0.10437745990925765</v>
      </c>
      <c r="AO3" s="34">
        <f>Comparison_charts3!AO3/SUM(Comparison_charts3!AO$3:AO$11)</f>
        <v>5.330370934828544E-2</v>
      </c>
      <c r="AP3" s="33">
        <f>Comparison_charts3!AP3/SUM(Comparison_charts3!AP$3:AP$11)</f>
        <v>8.1215633952315514E-2</v>
      </c>
    </row>
    <row r="4" spans="1:42" x14ac:dyDescent="0.2">
      <c r="A4" t="s">
        <v>146</v>
      </c>
      <c r="B4" t="s">
        <v>7</v>
      </c>
      <c r="C4" s="18" t="s">
        <v>135</v>
      </c>
      <c r="D4" s="33">
        <f>Comparison_charts3!D48/SUM(Comparison_charts3!$D$47:$D$58)</f>
        <v>0</v>
      </c>
      <c r="E4" s="33">
        <f>Comparison_charts3!E48/SUM(Comparison_charts3!$E$47:$E$58)</f>
        <v>0</v>
      </c>
      <c r="F4" s="33">
        <f>Comparison_charts3!F48/SUM(Comparison_charts3!F$47:F$58)</f>
        <v>0</v>
      </c>
      <c r="G4" s="33">
        <f>Comparison_charts3!G48/SUM(Comparison_charts3!$G$47:$G$58)</f>
        <v>0</v>
      </c>
      <c r="H4" s="33">
        <f>Comparison_charts3!H48/SUM(Comparison_charts3!$H$47:$H$58)</f>
        <v>0</v>
      </c>
      <c r="I4" s="33"/>
      <c r="J4" s="33">
        <f>Comparison_charts3!J48/SUM(Comparison_charts3!J$47:J$58)</f>
        <v>0</v>
      </c>
      <c r="K4" s="33">
        <f>Comparison_charts3!K48/SUM(Comparison_charts3!K$47:K$58)</f>
        <v>3.4996848455723761E-2</v>
      </c>
      <c r="L4" s="33">
        <f>Comparison_charts3!L48/SUM(Comparison_charts3!L$47:L$58)</f>
        <v>0</v>
      </c>
      <c r="M4" s="33">
        <f>Comparison_charts3!M48/SUM(Comparison_charts3!M$47:M$58)</f>
        <v>0</v>
      </c>
      <c r="N4" s="33">
        <f>Comparison_charts3!N48/SUM(Comparison_charts3!N$47:N$58)</f>
        <v>2.7522478527518993E-2</v>
      </c>
      <c r="O4" s="33"/>
      <c r="P4" s="34">
        <f>Comparison_charts3!P48/SUM(Comparison_charts3!P$47:P$58)</f>
        <v>0</v>
      </c>
      <c r="Q4" s="34">
        <f>Comparison_charts3!Q48/SUM(Comparison_charts3!Q$47:Q$58)</f>
        <v>3.7774282615334047E-2</v>
      </c>
      <c r="R4" s="34">
        <f>Comparison_charts3!R48/SUM(Comparison_charts3!R$47:R$58)</f>
        <v>0</v>
      </c>
      <c r="S4" s="34">
        <f>Comparison_charts3!S48/SUM(Comparison_charts3!S$47:S$58)</f>
        <v>0</v>
      </c>
      <c r="T4" s="33">
        <f>Comparison_charts3!T48/SUM(Comparison_charts3!T$47:T$58)</f>
        <v>4.2263516507115274E-2</v>
      </c>
      <c r="W4" t="s">
        <v>52</v>
      </c>
      <c r="X4" t="s">
        <v>3</v>
      </c>
      <c r="Y4" t="s">
        <v>99</v>
      </c>
      <c r="Z4" s="33">
        <f>Comparison_charts3!Z4/SUM(Comparison_charts3!Z$3:Z$11)</f>
        <v>0.28178417914402254</v>
      </c>
      <c r="AA4" s="33">
        <f>Comparison_charts3!AA4/SUM(Comparison_charts3!AA$3:AA$11)</f>
        <v>0.28369426227106664</v>
      </c>
      <c r="AB4" s="33">
        <f>Comparison_charts3!AB4/SUM(Comparison_charts3!AB$3:AB$11)</f>
        <v>0.28109799689299669</v>
      </c>
      <c r="AC4" s="33">
        <f>Comparison_charts3!AC4/SUM(Comparison_charts3!AC$3:AC$11)</f>
        <v>0.28116821587292001</v>
      </c>
      <c r="AD4" s="33">
        <f>Comparison_charts3!AD4/SUM(Comparison_charts3!AD$3:AD$11)</f>
        <v>0.28369615009842092</v>
      </c>
      <c r="AF4" s="33">
        <f>Comparison_charts3!AF4/SUM(Comparison_charts3!AF$3:AF$11)</f>
        <v>0.24962479450807998</v>
      </c>
      <c r="AG4" s="33">
        <f>Comparison_charts3!AG4/SUM(Comparison_charts3!AG$3:AG$11)</f>
        <v>0.26251584018659302</v>
      </c>
      <c r="AH4" s="33">
        <f>Comparison_charts3!AH4/SUM(Comparison_charts3!AH$3:AH$11)</f>
        <v>0.24857751607543599</v>
      </c>
      <c r="AI4" s="33">
        <f>Comparison_charts3!AI4/SUM(Comparison_charts3!AI$3:AI$11)</f>
        <v>0.24339655704251525</v>
      </c>
      <c r="AJ4" s="33">
        <f>Comparison_charts3!AJ4/SUM(Comparison_charts3!AJ$3:AJ$11)</f>
        <v>0.25634925725430269</v>
      </c>
      <c r="AL4" s="33">
        <f>Comparison_charts3!AL4/SUM(Comparison_charts3!AL$3:AL$11)</f>
        <v>0.38467506669669788</v>
      </c>
      <c r="AM4" s="33">
        <f>Comparison_charts3!AM4/SUM(Comparison_charts3!AM$3:AM$11)</f>
        <v>9.5577429132422106E-2</v>
      </c>
      <c r="AN4" s="33">
        <f>Comparison_charts3!AN4/SUM(Comparison_charts3!AN$3:AN$11)</f>
        <v>0.33379667060163637</v>
      </c>
      <c r="AO4" s="33">
        <f>Comparison_charts3!AO4/SUM(Comparison_charts3!AO$3:AO$11)</f>
        <v>0.36744392568862827</v>
      </c>
      <c r="AP4" s="33">
        <f>Comparison_charts3!AP4/SUM(Comparison_charts3!AP$3:AP$11)</f>
        <v>0.19152763927804406</v>
      </c>
    </row>
    <row r="5" spans="1:42" x14ac:dyDescent="0.2">
      <c r="A5" t="s">
        <v>9</v>
      </c>
      <c r="B5" t="s">
        <v>7</v>
      </c>
      <c r="C5" s="18" t="s">
        <v>99</v>
      </c>
      <c r="D5" s="33">
        <f>Comparison_charts3!D49/SUM(Comparison_charts3!$D$47:$D$58)</f>
        <v>0.30732298179420259</v>
      </c>
      <c r="E5" s="33">
        <f>Comparison_charts3!E49/SUM(Comparison_charts3!$E$47:$E$58)</f>
        <v>0.30732298179420259</v>
      </c>
      <c r="F5" s="33">
        <f>Comparison_charts3!F49/SUM(Comparison_charts3!F$47:F$58)</f>
        <v>0.30732298179420259</v>
      </c>
      <c r="G5" s="33">
        <f>Comparison_charts3!G49/SUM(Comparison_charts3!$G$47:$G$58)</f>
        <v>0.30732298179420259</v>
      </c>
      <c r="H5" s="33">
        <f>Comparison_charts3!H49/SUM(Comparison_charts3!$H$47:$H$58)</f>
        <v>0.30732298179420259</v>
      </c>
      <c r="I5" s="33"/>
      <c r="J5" s="33">
        <f>Comparison_charts3!J49/SUM(Comparison_charts3!J$47:J$58)</f>
        <v>0.12455105923154723</v>
      </c>
      <c r="K5" s="33">
        <f>Comparison_charts3!K49/SUM(Comparison_charts3!K$47:K$58)</f>
        <v>0.15103813543139358</v>
      </c>
      <c r="L5" s="33">
        <f>Comparison_charts3!L49/SUM(Comparison_charts3!L$47:L$58)</f>
        <v>0.11006746449106493</v>
      </c>
      <c r="M5" s="33">
        <f>Comparison_charts3!M49/SUM(Comparison_charts3!M$47:M$58)</f>
        <v>0.12285140272615552</v>
      </c>
      <c r="N5" s="33">
        <f>Comparison_charts3!N49/SUM(Comparison_charts3!N$47:N$58)</f>
        <v>0.18864223992339677</v>
      </c>
      <c r="O5" s="33"/>
      <c r="P5" s="33">
        <f>Comparison_charts3!P49/SUM(Comparison_charts3!P$47:P$58)</f>
        <v>0.16483566775410985</v>
      </c>
      <c r="Q5" s="33">
        <f>Comparison_charts3!Q49/SUM(Comparison_charts3!Q$47:Q$58)</f>
        <v>2.3257163989214233E-4</v>
      </c>
      <c r="R5" s="33">
        <f>Comparison_charts3!R49/SUM(Comparison_charts3!R$47:R$58)</f>
        <v>0.13454801268073116</v>
      </c>
      <c r="S5" s="34">
        <f>Comparison_charts3!S49/SUM(Comparison_charts3!S$47:S$58)</f>
        <v>0.15220296257984398</v>
      </c>
      <c r="T5" s="33">
        <f>Comparison_charts3!T49/SUM(Comparison_charts3!T$47:T$58)</f>
        <v>2.6021130412357148E-4</v>
      </c>
      <c r="W5" t="s">
        <v>54</v>
      </c>
      <c r="X5" t="s">
        <v>3</v>
      </c>
      <c r="Y5" t="s">
        <v>100</v>
      </c>
      <c r="Z5" s="33">
        <f>Comparison_charts3!Z5/SUM(Comparison_charts3!Z$3:Z$11)</f>
        <v>0.21862255800096986</v>
      </c>
      <c r="AA5" s="33">
        <f>Comparison_charts3!AA5/SUM(Comparison_charts3!AA$3:AA$11)</f>
        <v>0.22010449804635276</v>
      </c>
      <c r="AB5" s="33">
        <f>Comparison_charts3!AB5/SUM(Comparison_charts3!AB$3:AB$11)</f>
        <v>0.21809018276461048</v>
      </c>
      <c r="AC5" s="33">
        <f>Comparison_charts3!AC5/SUM(Comparison_charts3!AC$3:AC$11)</f>
        <v>0.21814466223559315</v>
      </c>
      <c r="AD5" s="33">
        <f>Comparison_charts3!AD5/SUM(Comparison_charts3!AD$3:AD$11)</f>
        <v>0.22010596271923494</v>
      </c>
      <c r="AF5" s="33">
        <f>Comparison_charts3!AF5/SUM(Comparison_charts3!AF$3:AF$11)</f>
        <v>0.27622415785730386</v>
      </c>
      <c r="AG5" s="33">
        <f>Comparison_charts3!AG5/SUM(Comparison_charts3!AG$3:AG$11)</f>
        <v>0.29048883955073818</v>
      </c>
      <c r="AH5" s="33">
        <f>Comparison_charts3!AH5/SUM(Comparison_charts3!AH$3:AH$11)</f>
        <v>0.27506528418183712</v>
      </c>
      <c r="AI5" s="33">
        <f>Comparison_charts3!AI5/SUM(Comparison_charts3!AI$3:AI$11)</f>
        <v>0.28039300012306034</v>
      </c>
      <c r="AJ5" s="33">
        <f>Comparison_charts3!AJ5/SUM(Comparison_charts3!AJ$3:AJ$11)</f>
        <v>0.28366516171582906</v>
      </c>
      <c r="AL5" s="33">
        <f>Comparison_charts3!AL5/SUM(Comparison_charts3!AL$3:AL$11)</f>
        <v>0.21831295720899549</v>
      </c>
      <c r="AM5" s="33">
        <f>Comparison_charts3!AM5/SUM(Comparison_charts3!AM$3:AM$11)</f>
        <v>0.29518414423325773</v>
      </c>
      <c r="AN5" s="33">
        <f>Comparison_charts3!AN5/SUM(Comparison_charts3!AN$3:AN$11)</f>
        <v>0.21764836836159782</v>
      </c>
      <c r="AO5" s="33">
        <f>Comparison_charts3!AO5/SUM(Comparison_charts3!AO$3:AO$11)</f>
        <v>0.22443834386824565</v>
      </c>
      <c r="AP5" s="33">
        <f>Comparison_charts3!AP5/SUM(Comparison_charts3!AP$3:AP$11)</f>
        <v>0.28729145891706609</v>
      </c>
    </row>
    <row r="6" spans="1:42" x14ac:dyDescent="0.2">
      <c r="A6" t="s">
        <v>147</v>
      </c>
      <c r="B6" t="s">
        <v>7</v>
      </c>
      <c r="C6" s="24" t="s">
        <v>131</v>
      </c>
      <c r="D6" s="33">
        <f>Comparison_charts3!D50/SUM(Comparison_charts3!$D$47:$D$58)</f>
        <v>0</v>
      </c>
      <c r="E6" s="33">
        <f>Comparison_charts3!E50/SUM(Comparison_charts3!$E$47:$E$58)</f>
        <v>0</v>
      </c>
      <c r="F6" s="33">
        <f>Comparison_charts3!F50/SUM(Comparison_charts3!F$47:F$58)</f>
        <v>0</v>
      </c>
      <c r="G6" s="33">
        <f>Comparison_charts3!G50/SUM(Comparison_charts3!$G$47:$G$58)</f>
        <v>0</v>
      </c>
      <c r="H6" s="33">
        <f>Comparison_charts3!H50/SUM(Comparison_charts3!$H$47:$H$58)</f>
        <v>0</v>
      </c>
      <c r="I6" s="33"/>
      <c r="J6" s="33">
        <f>Comparison_charts3!J50/SUM(Comparison_charts3!J$47:J$58)</f>
        <v>0</v>
      </c>
      <c r="K6" s="33">
        <f>Comparison_charts3!K50/SUM(Comparison_charts3!K$47:K$58)</f>
        <v>0</v>
      </c>
      <c r="L6" s="33">
        <f>Comparison_charts3!L50/SUM(Comparison_charts3!L$47:L$58)</f>
        <v>0</v>
      </c>
      <c r="M6" s="33">
        <f>Comparison_charts3!M50/SUM(Comparison_charts3!M$47:M$58)</f>
        <v>0</v>
      </c>
      <c r="N6" s="33">
        <f>Comparison_charts3!N50/SUM(Comparison_charts3!N$47:N$58)</f>
        <v>0</v>
      </c>
      <c r="O6" s="33"/>
      <c r="P6" s="33">
        <f>Comparison_charts3!P50/SUM(Comparison_charts3!P$47:P$58)</f>
        <v>0</v>
      </c>
      <c r="Q6" s="33">
        <f>Comparison_charts3!Q50/SUM(Comparison_charts3!Q$47:Q$58)</f>
        <v>3.7774282615334047E-2</v>
      </c>
      <c r="R6" s="33">
        <f>Comparison_charts3!R50/SUM(Comparison_charts3!R$47:R$58)</f>
        <v>0</v>
      </c>
      <c r="S6" s="34">
        <f>Comparison_charts3!S50/SUM(Comparison_charts3!S$47:S$58)</f>
        <v>0</v>
      </c>
      <c r="T6" s="33">
        <f>Comparison_charts3!T50/SUM(Comparison_charts3!T$47:T$58)</f>
        <v>4.2263516507115274E-2</v>
      </c>
      <c r="W6" t="s">
        <v>55</v>
      </c>
      <c r="X6" t="s">
        <v>3</v>
      </c>
      <c r="Y6" t="s">
        <v>101</v>
      </c>
      <c r="Z6" s="33">
        <f>Comparison_charts3!Z6/SUM(Comparison_charts3!Z$3:Z$11)</f>
        <v>2.5419098826271528E-2</v>
      </c>
      <c r="AA6" s="33">
        <f>Comparison_charts3!AA6/SUM(Comparison_charts3!AA$3:AA$11)</f>
        <v>2.5591403005733329E-2</v>
      </c>
      <c r="AB6" s="33">
        <f>Comparison_charts3!AB6/SUM(Comparison_charts3!AB$3:AB$11)</f>
        <v>2.5357199913051333E-2</v>
      </c>
      <c r="AC6" s="33">
        <f>Comparison_charts3!AC6/SUM(Comparison_charts3!AC$3:AC$11)</f>
        <v>2.5363534204762006E-2</v>
      </c>
      <c r="AD6" s="33">
        <f>Comparison_charts3!AD6/SUM(Comparison_charts3!AD$3:AD$11)</f>
        <v>2.559157330227102E-2</v>
      </c>
      <c r="AF6" s="33">
        <f>Comparison_charts3!AF6/SUM(Comparison_charts3!AF$3:AF$11)</f>
        <v>2.51693219842739E-2</v>
      </c>
      <c r="AG6" s="33">
        <f>Comparison_charts3!AG6/SUM(Comparison_charts3!AG$3:AG$11)</f>
        <v>2.5023007214949215E-2</v>
      </c>
      <c r="AH6" s="33">
        <f>Comparison_charts3!AH6/SUM(Comparison_charts3!AH$3:AH$11)</f>
        <v>2.369440630252494E-2</v>
      </c>
      <c r="AI6" s="33">
        <f>Comparison_charts3!AI6/SUM(Comparison_charts3!AI$3:AI$11)</f>
        <v>4.4117094407534863E-2</v>
      </c>
      <c r="AJ6" s="33">
        <f>Comparison_charts3!AJ6/SUM(Comparison_charts3!AJ$3:AJ$11)</f>
        <v>2.4435208592601121E-2</v>
      </c>
      <c r="AL6" s="33">
        <f>Comparison_charts3!AL6/SUM(Comparison_charts3!AL$3:AL$11)</f>
        <v>4.7795377834263617E-2</v>
      </c>
      <c r="AM6" s="33">
        <f>Comparison_charts3!AM6/SUM(Comparison_charts3!AM$3:AM$11)</f>
        <v>6.5349439840179754E-2</v>
      </c>
      <c r="AN6" s="33">
        <f>Comparison_charts3!AN6/SUM(Comparison_charts3!AN$3:AN$11)</f>
        <v>4.8097727933286719E-2</v>
      </c>
      <c r="AO6" s="33">
        <f>Comparison_charts3!AO6/SUM(Comparison_charts3!AO$3:AO$11)</f>
        <v>4.9444273636414571E-2</v>
      </c>
      <c r="AP6" s="33">
        <f>Comparison_charts3!AP6/SUM(Comparison_charts3!AP$3:AP$11)</f>
        <v>6.360211507926615E-2</v>
      </c>
    </row>
    <row r="7" spans="1:42" x14ac:dyDescent="0.2">
      <c r="A7" t="s">
        <v>10</v>
      </c>
      <c r="B7" t="s">
        <v>7</v>
      </c>
      <c r="C7" s="18" t="s">
        <v>100</v>
      </c>
      <c r="D7" s="33">
        <f>Comparison_charts3!D51/SUM(Comparison_charts3!$D$47:$D$58)</f>
        <v>0.27290741908507232</v>
      </c>
      <c r="E7" s="33">
        <f>Comparison_charts3!E51/SUM(Comparison_charts3!$E$47:$E$58)</f>
        <v>0.27290741908507232</v>
      </c>
      <c r="F7" s="33">
        <f>Comparison_charts3!F51/SUM(Comparison_charts3!F$47:F$58)</f>
        <v>0.27290741908507232</v>
      </c>
      <c r="G7" s="33">
        <f>Comparison_charts3!G51/SUM(Comparison_charts3!$G$47:$G$58)</f>
        <v>0.27290741908507232</v>
      </c>
      <c r="H7" s="33">
        <f>Comparison_charts3!H51/SUM(Comparison_charts3!$H$47:$H$58)</f>
        <v>0.27290741908507232</v>
      </c>
      <c r="I7" s="33"/>
      <c r="J7" s="33">
        <f>Comparison_charts3!J51/SUM(Comparison_charts3!J$47:J$58)</f>
        <v>0.39790260525541782</v>
      </c>
      <c r="K7" s="33">
        <f>Comparison_charts3!K51/SUM(Comparison_charts3!K$47:K$58)</f>
        <v>0.48293843892209848</v>
      </c>
      <c r="L7" s="33">
        <f>Comparison_charts3!L51/SUM(Comparison_charts3!L$47:L$58)</f>
        <v>0.40262086306481598</v>
      </c>
      <c r="M7" s="33">
        <f>Comparison_charts3!M51/SUM(Comparison_charts3!M$47:M$58)</f>
        <v>0.40775483202572932</v>
      </c>
      <c r="N7" s="33">
        <f>Comparison_charts3!N51/SUM(Comparison_charts3!N$47:N$58)</f>
        <v>0.44361494213123132</v>
      </c>
      <c r="O7" s="33"/>
      <c r="P7" s="33">
        <f>Comparison_charts3!P51/SUM(Comparison_charts3!P$47:P$58)</f>
        <v>0.2803390660148315</v>
      </c>
      <c r="Q7" s="33">
        <f>Comparison_charts3!Q51/SUM(Comparison_charts3!Q$47:Q$58)</f>
        <v>0.13002514170741222</v>
      </c>
      <c r="R7" s="33">
        <f>Comparison_charts3!R51/SUM(Comparison_charts3!R$47:R$58)</f>
        <v>0.28599589381066198</v>
      </c>
      <c r="S7" s="34">
        <f>Comparison_charts3!S51/SUM(Comparison_charts3!S$47:S$58)</f>
        <v>0.29709123583421437</v>
      </c>
      <c r="T7" s="33">
        <f>Comparison_charts3!T51/SUM(Comparison_charts3!T$47:T$58)</f>
        <v>0.26925711130557572</v>
      </c>
      <c r="W7" t="s">
        <v>56</v>
      </c>
      <c r="X7" t="s">
        <v>3</v>
      </c>
      <c r="Y7" t="s">
        <v>102</v>
      </c>
      <c r="Z7" s="33">
        <f>Comparison_charts3!Z7/SUM(Comparison_charts3!Z$3:Z$11)</f>
        <v>5.7777213575989507E-2</v>
      </c>
      <c r="AA7" s="33">
        <f>Comparison_charts3!AA7/SUM(Comparison_charts3!AA$3:AA$11)</f>
        <v>5.1390326094470869E-2</v>
      </c>
      <c r="AB7" s="33">
        <f>Comparison_charts3!AB7/SUM(Comparison_charts3!AB$3:AB$11)</f>
        <v>6.0074184828263565E-2</v>
      </c>
      <c r="AC7" s="33">
        <f>Comparison_charts3!AC7/SUM(Comparison_charts3!AC$3:AC$11)</f>
        <v>5.9836855928502318E-2</v>
      </c>
      <c r="AD7" s="33">
        <f>Comparison_charts3!AD7/SUM(Comparison_charts3!AD$3:AD$11)</f>
        <v>5.1386569489333921E-2</v>
      </c>
      <c r="AF7" s="33">
        <f>Comparison_charts3!AF7/SUM(Comparison_charts3!AF$3:AF$11)</f>
        <v>4.2229996427855021E-2</v>
      </c>
      <c r="AG7" s="33">
        <f>Comparison_charts3!AG7/SUM(Comparison_charts3!AG$3:AG$11)</f>
        <v>3.8988029275830436E-3</v>
      </c>
      <c r="AH7" s="33">
        <f>Comparison_charts3!AH7/SUM(Comparison_charts3!AH$3:AH$11)</f>
        <v>3.2958004588076927E-2</v>
      </c>
      <c r="AI7" s="33">
        <f>Comparison_charts3!AI7/SUM(Comparison_charts3!AI$3:AI$11)</f>
        <v>3.6209461473493958E-2</v>
      </c>
      <c r="AJ7" s="33">
        <f>Comparison_charts3!AJ7/SUM(Comparison_charts3!AJ$3:AJ$11)</f>
        <v>3.8072187718517169E-3</v>
      </c>
      <c r="AL7" s="33">
        <f>Comparison_charts3!AL7/SUM(Comparison_charts3!AL$3:AL$11)</f>
        <v>1.0279890301895158E-2</v>
      </c>
      <c r="AM7" s="33">
        <f>Comparison_charts3!AM7/SUM(Comparison_charts3!AM$3:AM$11)</f>
        <v>8.3680044554071895E-2</v>
      </c>
      <c r="AN7" s="33">
        <f>Comparison_charts3!AN7/SUM(Comparison_charts3!AN$3:AN$11)</f>
        <v>1.0344920143515041E-2</v>
      </c>
      <c r="AO7" s="33">
        <f>Comparison_charts3!AO7/SUM(Comparison_charts3!AO$3:AO$11)</f>
        <v>1.0634536896052128E-2</v>
      </c>
      <c r="AP7" s="33">
        <f>Comparison_charts3!AP7/SUM(Comparison_charts3!AP$3:AP$11)</f>
        <v>1.3679623336184915E-2</v>
      </c>
    </row>
    <row r="8" spans="1:42" x14ac:dyDescent="0.2">
      <c r="A8" t="s">
        <v>148</v>
      </c>
      <c r="B8" t="s">
        <v>7</v>
      </c>
      <c r="C8" s="24" t="s">
        <v>133</v>
      </c>
      <c r="D8" s="33">
        <f>Comparison_charts3!D52/SUM(Comparison_charts3!$D$47:$D$58)</f>
        <v>0</v>
      </c>
      <c r="E8" s="33">
        <f>Comparison_charts3!E52/SUM(Comparison_charts3!$E$47:$E$58)</f>
        <v>0</v>
      </c>
      <c r="F8" s="33">
        <f>Comparison_charts3!F52/SUM(Comparison_charts3!F$47:F$58)</f>
        <v>0</v>
      </c>
      <c r="G8" s="33">
        <f>Comparison_charts3!G52/SUM(Comparison_charts3!$G$47:$G$58)</f>
        <v>0</v>
      </c>
      <c r="H8" s="33">
        <f>Comparison_charts3!H52/SUM(Comparison_charts3!$H$47:$H$58)</f>
        <v>0</v>
      </c>
      <c r="I8" s="33"/>
      <c r="J8" s="33">
        <f>Comparison_charts3!J52/SUM(Comparison_charts3!J$47:J$58)</f>
        <v>0</v>
      </c>
      <c r="K8" s="33">
        <f>Comparison_charts3!K52/SUM(Comparison_charts3!K$47:K$58)</f>
        <v>0</v>
      </c>
      <c r="L8" s="33">
        <f>Comparison_charts3!L52/SUM(Comparison_charts3!L$47:L$58)</f>
        <v>0</v>
      </c>
      <c r="M8" s="33">
        <f>Comparison_charts3!M52/SUM(Comparison_charts3!M$47:M$58)</f>
        <v>0</v>
      </c>
      <c r="N8" s="33">
        <f>Comparison_charts3!N52/SUM(Comparison_charts3!N$47:N$58)</f>
        <v>0</v>
      </c>
      <c r="O8" s="33"/>
      <c r="P8" s="33">
        <f>Comparison_charts3!P52/SUM(Comparison_charts3!P$47:P$58)</f>
        <v>0</v>
      </c>
      <c r="Q8" s="33">
        <f>Comparison_charts3!Q52/SUM(Comparison_charts3!Q$47:Q$58)</f>
        <v>3.7774282615334047E-2</v>
      </c>
      <c r="R8" s="33">
        <f>Comparison_charts3!R52/SUM(Comparison_charts3!R$47:R$58)</f>
        <v>0</v>
      </c>
      <c r="S8" s="34">
        <f>Comparison_charts3!S52/SUM(Comparison_charts3!S$47:S$58)</f>
        <v>0</v>
      </c>
      <c r="T8" s="33">
        <f>Comparison_charts3!T52/SUM(Comparison_charts3!T$47:T$58)</f>
        <v>4.2263516507115274E-2</v>
      </c>
      <c r="W8" t="s">
        <v>57</v>
      </c>
      <c r="X8" t="s">
        <v>3</v>
      </c>
      <c r="Y8" t="s">
        <v>103</v>
      </c>
      <c r="Z8" s="33">
        <f>Comparison_charts3!Z8/SUM(Comparison_charts3!Z$3:Z$11)</f>
        <v>0.33904856791206789</v>
      </c>
      <c r="AA8" s="33">
        <f>Comparison_charts3!AA8/SUM(Comparison_charts3!AA$3:AA$11)</f>
        <v>0.3413468195413274</v>
      </c>
      <c r="AB8" s="33">
        <f>Comparison_charts3!AB8/SUM(Comparison_charts3!AB$3:AB$11)</f>
        <v>0.33822293919776708</v>
      </c>
      <c r="AC8" s="33">
        <f>Comparison_charts3!AC8/SUM(Comparison_charts3!AC$3:AC$11)</f>
        <v>0.3383074281305935</v>
      </c>
      <c r="AD8" s="33">
        <f>Comparison_charts3!AD8/SUM(Comparison_charts3!AD$3:AD$11)</f>
        <v>0.34134909101434935</v>
      </c>
      <c r="AF8" s="33">
        <f>Comparison_charts3!AF8/SUM(Comparison_charts3!AF$3:AF$11)</f>
        <v>0.33760730404781586</v>
      </c>
      <c r="AG8" s="33">
        <f>Comparison_charts3!AG8/SUM(Comparison_charts3!AG$3:AG$11)</f>
        <v>0.35504191500645782</v>
      </c>
      <c r="AH8" s="33">
        <f>Comparison_charts3!AH8/SUM(Comparison_charts3!AH$3:AH$11)</f>
        <v>0.33619090288891207</v>
      </c>
      <c r="AI8" s="33">
        <f>Comparison_charts3!AI8/SUM(Comparison_charts3!AI$3:AI$11)</f>
        <v>0.3216272648470398</v>
      </c>
      <c r="AJ8" s="33">
        <f>Comparison_charts3!AJ8/SUM(Comparison_charts3!AJ$3:AJ$11)</f>
        <v>0.34670186431934663</v>
      </c>
      <c r="AL8" s="33">
        <f>Comparison_charts3!AL8/SUM(Comparison_charts3!AL$3:AL$11)</f>
        <v>0.20536092220150648</v>
      </c>
      <c r="AM8" s="33">
        <f>Comparison_charts3!AM8/SUM(Comparison_charts3!AM$3:AM$11)</f>
        <v>0.25517909528626054</v>
      </c>
      <c r="AN8" s="33">
        <f>Comparison_charts3!AN8/SUM(Comparison_charts3!AN$3:AN$11)</f>
        <v>0.2066600205239093</v>
      </c>
      <c r="AO8" s="33">
        <f>Comparison_charts3!AO8/SUM(Comparison_charts3!AO$3:AO$11)</f>
        <v>0.21244568181399692</v>
      </c>
      <c r="AP8" s="33">
        <f>Comparison_charts3!AP8/SUM(Comparison_charts3!AP$3:AP$11)</f>
        <v>0.27327724140891652</v>
      </c>
    </row>
    <row r="9" spans="1:42" x14ac:dyDescent="0.2">
      <c r="A9" t="s">
        <v>11</v>
      </c>
      <c r="B9" t="s">
        <v>7</v>
      </c>
      <c r="C9" s="18" t="s">
        <v>101</v>
      </c>
      <c r="D9" s="33">
        <f>Comparison_charts3!D53/SUM(Comparison_charts3!$D$47:$D$58)</f>
        <v>0.19571232652595122</v>
      </c>
      <c r="E9" s="33">
        <f>Comparison_charts3!E53/SUM(Comparison_charts3!$E$47:$E$58)</f>
        <v>0.19571232652595122</v>
      </c>
      <c r="F9" s="33">
        <f>Comparison_charts3!F53/SUM(Comparison_charts3!F$47:F$58)</f>
        <v>0.19571232652595122</v>
      </c>
      <c r="G9" s="33">
        <f>Comparison_charts3!G53/SUM(Comparison_charts3!$G$47:$G$58)</f>
        <v>0.19571232652595122</v>
      </c>
      <c r="H9" s="33">
        <f>Comparison_charts3!H53/SUM(Comparison_charts3!$H$47:$H$58)</f>
        <v>0.19571232652595122</v>
      </c>
      <c r="I9" s="33"/>
      <c r="J9" s="33">
        <f>Comparison_charts3!J53/SUM(Comparison_charts3!J$47:J$58)</f>
        <v>0.2127004644799923</v>
      </c>
      <c r="K9" s="33">
        <f>Comparison_charts3!K53/SUM(Comparison_charts3!K$47:K$58)</f>
        <v>0.14383677125466973</v>
      </c>
      <c r="L9" s="33">
        <f>Comparison_charts3!L53/SUM(Comparison_charts3!L$47:L$58)</f>
        <v>0.20894492187065039</v>
      </c>
      <c r="M9" s="33">
        <f>Comparison_charts3!M53/SUM(Comparison_charts3!M$47:M$58)</f>
        <v>0.20929062911839577</v>
      </c>
      <c r="N9" s="33">
        <f>Comparison_charts3!N53/SUM(Comparison_charts3!N$47:N$58)</f>
        <v>0.15578935109271941</v>
      </c>
      <c r="O9" s="33"/>
      <c r="P9" s="33">
        <f>Comparison_charts3!P53/SUM(Comparison_charts3!P$47:P$58)</f>
        <v>0.15899449474655869</v>
      </c>
      <c r="Q9" s="33">
        <f>Comparison_charts3!Q53/SUM(Comparison_charts3!Q$47:Q$58)</f>
        <v>0.17818871138937786</v>
      </c>
      <c r="R9" s="33">
        <f>Comparison_charts3!R53/SUM(Comparison_charts3!R$47:R$58)</f>
        <v>0.16264182028810337</v>
      </c>
      <c r="S9" s="34">
        <f>Comparison_charts3!S53/SUM(Comparison_charts3!S$47:S$58)</f>
        <v>0.16109043805695816</v>
      </c>
      <c r="T9" s="33">
        <f>Comparison_charts3!T53/SUM(Comparison_charts3!T$47:T$58)</f>
        <v>0.19936530951164891</v>
      </c>
      <c r="W9" t="s">
        <v>58</v>
      </c>
      <c r="X9" t="s">
        <v>3</v>
      </c>
      <c r="Y9" t="s">
        <v>104</v>
      </c>
      <c r="Z9" s="33">
        <f>Comparison_charts3!Z9/SUM(Comparison_charts3!Z$3:Z$11)</f>
        <v>5.1921404768686308E-4</v>
      </c>
      <c r="AA9" s="33">
        <f>Comparison_charts3!AA9/SUM(Comparison_charts3!AA$3:AA$11)</f>
        <v>5.2273355681907755E-4</v>
      </c>
      <c r="AB9" s="33">
        <f>Comparison_charts3!AB9/SUM(Comparison_charts3!AB$3:AB$11)</f>
        <v>5.1794969187707893E-4</v>
      </c>
      <c r="AC9" s="33">
        <f>Comparison_charts3!AC9/SUM(Comparison_charts3!AC$3:AC$11)</f>
        <v>5.1807907700047789E-4</v>
      </c>
      <c r="AD9" s="33">
        <f>Comparison_charts3!AD9/SUM(Comparison_charts3!AD$3:AD$11)</f>
        <v>5.2273703531983983E-4</v>
      </c>
      <c r="AF9" s="33">
        <f>Comparison_charts3!AF9/SUM(Comparison_charts3!AF$3:AF$11)</f>
        <v>3.3243776279520183E-4</v>
      </c>
      <c r="AG9" s="33">
        <f>Comparison_charts3!AG9/SUM(Comparison_charts3!AG$3:AG$11)</f>
        <v>3.4960540991895822E-4</v>
      </c>
      <c r="AH9" s="33">
        <f>Comparison_charts3!AH9/SUM(Comparison_charts3!AH$3:AH$11)</f>
        <v>3.3104304998288713E-4</v>
      </c>
      <c r="AI9" s="33">
        <f>Comparison_charts3!AI9/SUM(Comparison_charts3!AI$3:AI$11)</f>
        <v>2.4118106958259432E-3</v>
      </c>
      <c r="AJ9" s="33">
        <f>Comparison_charts3!AJ9/SUM(Comparison_charts3!AJ$3:AJ$11)</f>
        <v>3.4139306451416468E-4</v>
      </c>
      <c r="AL9" s="33">
        <f>Comparison_charts3!AL9/SUM(Comparison_charts3!AL$3:AL$11)</f>
        <v>5.6668732041626315E-3</v>
      </c>
      <c r="AM9" s="33">
        <f>Comparison_charts3!AM9/SUM(Comparison_charts3!AM$3:AM$11)</f>
        <v>7.7481757926782906E-3</v>
      </c>
      <c r="AN9" s="33">
        <f>Comparison_charts3!AN9/SUM(Comparison_charts3!AN$3:AN$11)</f>
        <v>5.7027214336791195E-3</v>
      </c>
      <c r="AO9" s="33">
        <f>Comparison_charts3!AO9/SUM(Comparison_charts3!AO$3:AO$11)</f>
        <v>5.8623750259092292E-3</v>
      </c>
      <c r="AP9" s="33">
        <f>Comparison_charts3!AP9/SUM(Comparison_charts3!AP$3:AP$11)</f>
        <v>7.5410037121283755E-3</v>
      </c>
    </row>
    <row r="10" spans="1:42" x14ac:dyDescent="0.2">
      <c r="A10" t="s">
        <v>12</v>
      </c>
      <c r="B10" t="s">
        <v>7</v>
      </c>
      <c r="C10" s="18" t="s">
        <v>102</v>
      </c>
      <c r="D10" s="33">
        <f>Comparison_charts3!D54/SUM(Comparison_charts3!$D$47:$D$58)</f>
        <v>7.6461366864663372E-2</v>
      </c>
      <c r="E10" s="33">
        <f>Comparison_charts3!E54/SUM(Comparison_charts3!$E$47:$E$58)</f>
        <v>7.6461366864663372E-2</v>
      </c>
      <c r="F10" s="33">
        <f>Comparison_charts3!F54/SUM(Comparison_charts3!F$47:F$58)</f>
        <v>7.6461366864663372E-2</v>
      </c>
      <c r="G10" s="33">
        <f>Comparison_charts3!G54/SUM(Comparison_charts3!$G$47:$G$58)</f>
        <v>7.6461366864663372E-2</v>
      </c>
      <c r="H10" s="33">
        <f>Comparison_charts3!H54/SUM(Comparison_charts3!$H$47:$H$58)</f>
        <v>7.6461366864663372E-2</v>
      </c>
      <c r="I10" s="33"/>
      <c r="J10" s="33">
        <f>Comparison_charts3!J54/SUM(Comparison_charts3!J$47:J$58)</f>
        <v>3.2337940663749676E-2</v>
      </c>
      <c r="K10" s="33">
        <f>Comparison_charts3!K54/SUM(Comparison_charts3!K$47:K$58)</f>
        <v>4.4960898034572254E-2</v>
      </c>
      <c r="L10" s="33">
        <f>Comparison_charts3!L54/SUM(Comparison_charts3!L$47:L$58)</f>
        <v>3.276478509068028E-2</v>
      </c>
      <c r="M10" s="33">
        <f>Comparison_charts3!M54/SUM(Comparison_charts3!M$47:M$58)</f>
        <v>3.2815094417283863E-2</v>
      </c>
      <c r="N10" s="33">
        <f>Comparison_charts3!N54/SUM(Comparison_charts3!N$47:N$58)</f>
        <v>5.2431306058466562E-2</v>
      </c>
      <c r="O10" s="33"/>
      <c r="P10" s="33">
        <f>Comparison_charts3!P54/SUM(Comparison_charts3!P$47:P$58)</f>
        <v>6.532709988149611E-3</v>
      </c>
      <c r="Q10" s="33">
        <f>Comparison_charts3!Q54/SUM(Comparison_charts3!Q$47:Q$58)</f>
        <v>4.3588199626395464E-2</v>
      </c>
      <c r="R10" s="33">
        <f>Comparison_charts3!R54/SUM(Comparison_charts3!R$47:R$58)</f>
        <v>6.6825700196762542E-3</v>
      </c>
      <c r="S10" s="34">
        <f>Comparison_charts3!S54/SUM(Comparison_charts3!S$47:S$58)</f>
        <v>6.6188273711462221E-3</v>
      </c>
      <c r="T10" s="33">
        <f>Comparison_charts3!T54/SUM(Comparison_charts3!T$47:T$58)</f>
        <v>8.1914518538100303E-3</v>
      </c>
      <c r="W10" t="s">
        <v>59</v>
      </c>
      <c r="X10" t="s">
        <v>3</v>
      </c>
      <c r="Y10" t="s">
        <v>105</v>
      </c>
      <c r="Z10" s="33">
        <f>Comparison_charts3!Z10/SUM(Comparison_charts3!Z$3:Z$11)</f>
        <v>4.7159236829636412E-4</v>
      </c>
      <c r="AA10" s="33">
        <f>Comparison_charts3!AA10/SUM(Comparison_charts3!AA$3:AA$11)</f>
        <v>4.7478907234221212E-4</v>
      </c>
      <c r="AB10" s="33">
        <f>Comparison_charts3!AB10/SUM(Comparison_charts3!AB$3:AB$11)</f>
        <v>4.7044397765985923E-4</v>
      </c>
      <c r="AC10" s="33">
        <f>Comparison_charts3!AC10/SUM(Comparison_charts3!AC$3:AC$11)</f>
        <v>4.7056149573749574E-4</v>
      </c>
      <c r="AD10" s="33">
        <f>Comparison_charts3!AD10/SUM(Comparison_charts3!AD$3:AD$11)</f>
        <v>4.7479223179912566E-4</v>
      </c>
      <c r="AF10" s="33">
        <f>Comparison_charts3!AF10/SUM(Comparison_charts3!AF$3:AF$11)</f>
        <v>9.6699242983884341E-4</v>
      </c>
      <c r="AG10" s="33">
        <f>Comparison_charts3!AG10/SUM(Comparison_charts3!AG$3:AG$11)</f>
        <v>1.0169295509024454E-3</v>
      </c>
      <c r="AH10" s="33">
        <f>Comparison_charts3!AH10/SUM(Comparison_charts3!AH$3:AH$11)</f>
        <v>9.6293549984398483E-4</v>
      </c>
      <c r="AI10" s="33">
        <f>Comparison_charts3!AI10/SUM(Comparison_charts3!AI$3:AI$11)</f>
        <v>9.0122611854149279E-4</v>
      </c>
      <c r="AJ10" s="33">
        <f>Comparison_charts3!AJ10/SUM(Comparison_charts3!AJ$3:AJ$11)</f>
        <v>9.9304154320173973E-4</v>
      </c>
      <c r="AL10" s="33">
        <f>Comparison_charts3!AL10/SUM(Comparison_charts3!AL$3:AL$11)</f>
        <v>4.2064152108118431E-2</v>
      </c>
      <c r="AM10" s="33">
        <f>Comparison_charts3!AM10/SUM(Comparison_charts3!AM$3:AM$11)</f>
        <v>7.1794692633110682E-2</v>
      </c>
      <c r="AN10" s="33">
        <f>Comparison_charts3!AN10/SUM(Comparison_charts3!AN$3:AN$11)</f>
        <v>3.8836360217134609E-2</v>
      </c>
      <c r="AO10" s="33">
        <f>Comparison_charts3!AO10/SUM(Comparison_charts3!AO$3:AO$11)</f>
        <v>4.0924538735754683E-2</v>
      </c>
      <c r="AP10" s="33">
        <f>Comparison_charts3!AP10/SUM(Comparison_charts3!AP$3:AP$11)</f>
        <v>4.3356501723980818E-2</v>
      </c>
    </row>
    <row r="11" spans="1:42" x14ac:dyDescent="0.2">
      <c r="A11" t="s">
        <v>13</v>
      </c>
      <c r="B11" t="s">
        <v>7</v>
      </c>
      <c r="C11" s="18" t="s">
        <v>103</v>
      </c>
      <c r="D11" s="33">
        <f>Comparison_charts3!D55/SUM(Comparison_charts3!$D$47:$D$58)</f>
        <v>8.9778436862704175E-2</v>
      </c>
      <c r="E11" s="33">
        <f>Comparison_charts3!E55/SUM(Comparison_charts3!$E$47:$E$58)</f>
        <v>8.9778436862704175E-2</v>
      </c>
      <c r="F11" s="33">
        <f>Comparison_charts3!F55/SUM(Comparison_charts3!F$47:F$58)</f>
        <v>8.9778436862704175E-2</v>
      </c>
      <c r="G11" s="33">
        <f>Comparison_charts3!G55/SUM(Comparison_charts3!$G$47:$G$58)</f>
        <v>8.9778436862704175E-2</v>
      </c>
      <c r="H11" s="33">
        <f>Comparison_charts3!H55/SUM(Comparison_charts3!$H$47:$H$58)</f>
        <v>8.9778436862704175E-2</v>
      </c>
      <c r="I11" s="33"/>
      <c r="J11" s="33">
        <f>Comparison_charts3!J55/SUM(Comparison_charts3!J$47:J$58)</f>
        <v>0.10000172361857193</v>
      </c>
      <c r="K11" s="33">
        <f>Comparison_charts3!K55/SUM(Comparison_charts3!K$47:K$58)</f>
        <v>0.1168907746871434</v>
      </c>
      <c r="L11" s="33">
        <f>Comparison_charts3!L55/SUM(Comparison_charts3!L$47:L$58)</f>
        <v>0.10210399884700599</v>
      </c>
      <c r="M11" s="33">
        <f>Comparison_charts3!M55/SUM(Comparison_charts3!M$47:M$58)</f>
        <v>0.10650596574404474</v>
      </c>
      <c r="N11" s="33">
        <f>Comparison_charts3!N55/SUM(Comparison_charts3!N$47:N$58)</f>
        <v>8.3763809894064359E-2</v>
      </c>
      <c r="O11" s="33"/>
      <c r="P11" s="33">
        <f>Comparison_charts3!P55/SUM(Comparison_charts3!P$47:P$58)</f>
        <v>1.7963230693377817E-2</v>
      </c>
      <c r="Q11" s="33">
        <f>Comparison_charts3!Q55/SUM(Comparison_charts3!Q$47:Q$58)</f>
        <v>1.0044633984608213E-2</v>
      </c>
      <c r="R11" s="33">
        <f>Comparison_charts3!R55/SUM(Comparison_charts3!R$47:R$58)</f>
        <v>1.8005686763813967E-2</v>
      </c>
      <c r="S11" s="34">
        <f>Comparison_charts3!S55/SUM(Comparison_charts3!S$47:S$58)</f>
        <v>2.0011427208097236E-2</v>
      </c>
      <c r="T11" s="33">
        <f>Comparison_charts3!T55/SUM(Comparison_charts3!T$47:T$58)</f>
        <v>3.3588205802199143E-2</v>
      </c>
      <c r="W11" t="s">
        <v>60</v>
      </c>
      <c r="X11" t="s">
        <v>3</v>
      </c>
      <c r="Y11" t="s">
        <v>106</v>
      </c>
      <c r="Z11" s="33">
        <f>Comparison_charts3!Z11/SUM(Comparison_charts3!Z$3:Z$11)</f>
        <v>2.6478895362123064E-3</v>
      </c>
      <c r="AA11" s="33">
        <f>Comparison_charts3!AA11/SUM(Comparison_charts3!AA$3:AA$11)</f>
        <v>2.6658383406510775E-3</v>
      </c>
      <c r="AB11" s="33">
        <f>Comparison_charts3!AB11/SUM(Comparison_charts3!AB$3:AB$11)</f>
        <v>2.6414415702266172E-3</v>
      </c>
      <c r="AC11" s="33">
        <f>Comparison_charts3!AC11/SUM(Comparison_charts3!AC$3:AC$11)</f>
        <v>2.6421014089114832E-3</v>
      </c>
      <c r="AD11" s="33">
        <f>Comparison_charts3!AD11/SUM(Comparison_charts3!AD$3:AD$11)</f>
        <v>2.6658560803208939E-3</v>
      </c>
      <c r="AF11" s="33">
        <f>Comparison_charts3!AF11/SUM(Comparison_charts3!AF$3:AF$11)</f>
        <v>2.6454677053492004E-3</v>
      </c>
      <c r="AG11" s="33">
        <f>Comparison_charts3!AG11/SUM(Comparison_charts3!AG$3:AG$11)</f>
        <v>1.2349173238373739E-3</v>
      </c>
      <c r="AH11" s="33">
        <f>Comparison_charts3!AH11/SUM(Comparison_charts3!AH$3:AH$11)</f>
        <v>1.1693491741291849E-3</v>
      </c>
      <c r="AI11" s="33">
        <f>Comparison_charts3!AI11/SUM(Comparison_charts3!AI$3:AI$11)</f>
        <v>8.1431380151188223E-3</v>
      </c>
      <c r="AJ11" s="33">
        <f>Comparison_charts3!AJ11/SUM(Comparison_charts3!AJ$3:AJ$11)</f>
        <v>1.2059087120654165E-3</v>
      </c>
      <c r="AL11" s="33">
        <f>Comparison_charts3!AL11/SUM(Comparison_charts3!AL$3:AL$11)</f>
        <v>3.4318653558794529E-2</v>
      </c>
      <c r="AM11" s="33">
        <f>Comparison_charts3!AM11/SUM(Comparison_charts3!AM$3:AM$11)</f>
        <v>6.2331970888649814E-2</v>
      </c>
      <c r="AN11" s="33">
        <f>Comparison_charts3!AN11/SUM(Comparison_charts3!AN$3:AN$11)</f>
        <v>3.4535750875983269E-2</v>
      </c>
      <c r="AO11" s="33">
        <f>Comparison_charts3!AO11/SUM(Comparison_charts3!AO$3:AO$11)</f>
        <v>3.5502614986713241E-2</v>
      </c>
      <c r="AP11" s="33">
        <f>Comparison_charts3!AP11/SUM(Comparison_charts3!AP$3:AP$11)</f>
        <v>3.8508782592097654E-2</v>
      </c>
    </row>
    <row r="12" spans="1:42" x14ac:dyDescent="0.2">
      <c r="A12" t="s">
        <v>14</v>
      </c>
      <c r="B12" t="s">
        <v>7</v>
      </c>
      <c r="C12" s="18" t="s">
        <v>104</v>
      </c>
      <c r="D12" s="33">
        <f>Comparison_charts3!D56/SUM(Comparison_charts3!$D$47:$D$58)</f>
        <v>2.1968305252242463E-3</v>
      </c>
      <c r="E12" s="33">
        <f>Comparison_charts3!E56/SUM(Comparison_charts3!$E$47:$E$58)</f>
        <v>2.1968305252242463E-3</v>
      </c>
      <c r="F12" s="33">
        <f>Comparison_charts3!F56/SUM(Comparison_charts3!F$47:F$58)</f>
        <v>2.1968305252242463E-3</v>
      </c>
      <c r="G12" s="33">
        <f>Comparison_charts3!G56/SUM(Comparison_charts3!$G$47:$G$58)</f>
        <v>2.1968305252242463E-3</v>
      </c>
      <c r="H12" s="33">
        <f>Comparison_charts3!H56/SUM(Comparison_charts3!$H$47:$H$58)</f>
        <v>2.1968305252242463E-3</v>
      </c>
      <c r="I12" s="33"/>
      <c r="J12" s="33">
        <f>Comparison_charts3!J56/SUM(Comparison_charts3!J$47:J$58)</f>
        <v>6.9060686841228109E-3</v>
      </c>
      <c r="K12" s="33">
        <f>Comparison_charts3!K56/SUM(Comparison_charts3!K$47:K$58)</f>
        <v>1.0668687669220535E-3</v>
      </c>
      <c r="L12" s="33">
        <f>Comparison_charts3!L56/SUM(Comparison_charts3!L$47:L$58)</f>
        <v>6.9972252905520591E-3</v>
      </c>
      <c r="M12" s="33">
        <f>Comparison_charts3!M56/SUM(Comparison_charts3!M$47:M$58)</f>
        <v>7.0079693162335031E-3</v>
      </c>
      <c r="N12" s="33">
        <f>Comparison_charts3!N56/SUM(Comparison_charts3!N$47:N$58)</f>
        <v>1.3331607061724154E-3</v>
      </c>
      <c r="O12" s="33"/>
      <c r="P12" s="33">
        <f>Comparison_charts3!P56/SUM(Comparison_charts3!P$47:P$58)</f>
        <v>1.1546378136615049E-2</v>
      </c>
      <c r="Q12" s="33">
        <f>Comparison_charts3!Q56/SUM(Comparison_charts3!Q$47:Q$58)</f>
        <v>1.2940286043598799E-2</v>
      </c>
      <c r="R12" s="33">
        <f>Comparison_charts3!R56/SUM(Comparison_charts3!R$47:R$58)</f>
        <v>1.1811251457903011E-2</v>
      </c>
      <c r="S12" s="34">
        <f>Comparison_charts3!S56/SUM(Comparison_charts3!S$47:S$58)</f>
        <v>1.169858814900177E-2</v>
      </c>
      <c r="T12" s="33">
        <f>Comparison_charts3!T56/SUM(Comparison_charts3!T$47:T$58)</f>
        <v>1.4478156961435517E-2</v>
      </c>
    </row>
    <row r="13" spans="1:42" x14ac:dyDescent="0.2">
      <c r="A13" t="s">
        <v>15</v>
      </c>
      <c r="B13" t="s">
        <v>7</v>
      </c>
      <c r="C13" s="18" t="s">
        <v>105</v>
      </c>
      <c r="D13" s="33">
        <f>Comparison_charts3!D57/SUM(Comparison_charts3!$D$47:$D$58)</f>
        <v>7.8930371083278245E-3</v>
      </c>
      <c r="E13" s="33">
        <f>Comparison_charts3!E57/SUM(Comparison_charts3!$E$47:$E$58)</f>
        <v>7.8930371083278245E-3</v>
      </c>
      <c r="F13" s="33">
        <f>Comparison_charts3!F57/SUM(Comparison_charts3!F$47:F$58)</f>
        <v>7.8930371083278245E-3</v>
      </c>
      <c r="G13" s="33">
        <f>Comparison_charts3!G57/SUM(Comparison_charts3!$G$47:$G$58)</f>
        <v>7.8930371083278245E-3</v>
      </c>
      <c r="H13" s="33">
        <f>Comparison_charts3!H57/SUM(Comparison_charts3!$H$47:$H$58)</f>
        <v>7.8930371083278245E-3</v>
      </c>
      <c r="I13" s="33"/>
      <c r="J13" s="33">
        <f>Comparison_charts3!J57/SUM(Comparison_charts3!J$47:J$58)</f>
        <v>1.4903539524571031E-2</v>
      </c>
      <c r="K13" s="33">
        <f>Comparison_charts3!K57/SUM(Comparison_charts3!K$47:K$58)</f>
        <v>1.3583525550275432E-2</v>
      </c>
      <c r="L13" s="33">
        <f>Comparison_charts3!L57/SUM(Comparison_charts3!L$47:L$58)</f>
        <v>9.8988524447690841E-3</v>
      </c>
      <c r="M13" s="33">
        <f>Comparison_charts3!M57/SUM(Comparison_charts3!M$47:M$58)</f>
        <v>9.9140518303065233E-3</v>
      </c>
      <c r="N13" s="33">
        <f>Comparison_charts3!N57/SUM(Comparison_charts3!N$47:N$58)</f>
        <v>1.5121851438584253E-2</v>
      </c>
      <c r="O13" s="33"/>
      <c r="P13" s="33">
        <f>Comparison_charts3!P57/SUM(Comparison_charts3!P$47:P$58)</f>
        <v>0.16401058443845937</v>
      </c>
      <c r="Q13" s="33">
        <f>Comparison_charts3!Q57/SUM(Comparison_charts3!Q$47:Q$58)</f>
        <v>0.29024940658539355</v>
      </c>
      <c r="R13" s="33">
        <f>Comparison_charts3!R57/SUM(Comparison_charts3!R$47:R$58)</f>
        <v>0.14604854426738445</v>
      </c>
      <c r="S13" s="34">
        <f>Comparison_charts3!S57/SUM(Comparison_charts3!S$47:S$58)</f>
        <v>0.15165506076092719</v>
      </c>
      <c r="T13" s="33">
        <f>Comparison_charts3!T57/SUM(Comparison_charts3!T$47:T$58)</f>
        <v>0.17590284158753433</v>
      </c>
      <c r="Y13" s="24" t="s">
        <v>102</v>
      </c>
      <c r="Z13" s="38">
        <f>Z7</f>
        <v>5.7777213575989507E-2</v>
      </c>
      <c r="AA13" s="38">
        <f t="shared" ref="AA13:AP13" si="0">AA7</f>
        <v>5.1390326094470869E-2</v>
      </c>
      <c r="AB13" s="38">
        <f t="shared" si="0"/>
        <v>6.0074184828263565E-2</v>
      </c>
      <c r="AC13" s="38">
        <f t="shared" ref="AC13" si="1">AC7</f>
        <v>5.9836855928502318E-2</v>
      </c>
      <c r="AD13" s="38">
        <f t="shared" si="0"/>
        <v>5.1386569489333921E-2</v>
      </c>
      <c r="AE13" s="38"/>
      <c r="AF13" s="38">
        <f t="shared" si="0"/>
        <v>4.2229996427855021E-2</v>
      </c>
      <c r="AG13" s="38">
        <f t="shared" si="0"/>
        <v>3.8988029275830436E-3</v>
      </c>
      <c r="AH13" s="38">
        <f>AH7</f>
        <v>3.2958004588076927E-2</v>
      </c>
      <c r="AI13" s="38">
        <f>AI7</f>
        <v>3.6209461473493958E-2</v>
      </c>
      <c r="AJ13" s="38">
        <f t="shared" si="0"/>
        <v>3.8072187718517169E-3</v>
      </c>
      <c r="AK13" s="38"/>
      <c r="AL13" s="38">
        <f t="shared" si="0"/>
        <v>1.0279890301895158E-2</v>
      </c>
      <c r="AM13" s="38">
        <f t="shared" si="0"/>
        <v>8.3680044554071895E-2</v>
      </c>
      <c r="AN13" s="38">
        <f t="shared" si="0"/>
        <v>1.0344920143515041E-2</v>
      </c>
      <c r="AO13" s="38">
        <f t="shared" ref="AO13" si="2">AO7</f>
        <v>1.0634536896052128E-2</v>
      </c>
      <c r="AP13" s="38">
        <f t="shared" si="0"/>
        <v>1.3679623336184915E-2</v>
      </c>
    </row>
    <row r="14" spans="1:42" x14ac:dyDescent="0.2">
      <c r="A14" t="s">
        <v>16</v>
      </c>
      <c r="B14" t="s">
        <v>7</v>
      </c>
      <c r="C14" s="18" t="s">
        <v>106</v>
      </c>
      <c r="D14" s="33">
        <f>Comparison_charts3!D58/SUM(Comparison_charts3!$D$47:$D$58)</f>
        <v>3.095003713413275E-2</v>
      </c>
      <c r="E14" s="33">
        <f>Comparison_charts3!E58/SUM(Comparison_charts3!$E$47:$E$58)</f>
        <v>3.095003713413275E-2</v>
      </c>
      <c r="F14" s="33">
        <f>Comparison_charts3!F58/SUM(Comparison_charts3!F$47:F$58)</f>
        <v>3.095003713413275E-2</v>
      </c>
      <c r="G14" s="33">
        <f>Comparison_charts3!G58/SUM(Comparison_charts3!$G$47:$G$58)</f>
        <v>3.095003713413275E-2</v>
      </c>
      <c r="H14" s="33">
        <f>Comparison_charts3!H58/SUM(Comparison_charts3!$H$47:$H$58)</f>
        <v>3.095003713413275E-2</v>
      </c>
      <c r="I14" s="33"/>
      <c r="J14" s="33">
        <f>Comparison_charts3!J58/SUM(Comparison_charts3!J$47:J$58)</f>
        <v>7.0129483185199501E-2</v>
      </c>
      <c r="K14" s="33">
        <f>Comparison_charts3!K58/SUM(Comparison_charts3!K$47:K$58)</f>
        <v>6.0582904978788042E-3</v>
      </c>
      <c r="L14" s="33">
        <f>Comparison_charts3!L58/SUM(Comparison_charts3!L$47:L$58)</f>
        <v>5.9948450009134499E-2</v>
      </c>
      <c r="M14" s="33">
        <f>Comparison_charts3!M58/SUM(Comparison_charts3!M$47:M$58)</f>
        <v>6.004049902281005E-2</v>
      </c>
      <c r="N14" s="33">
        <f>Comparison_charts3!N58/SUM(Comparison_charts3!N$47:N$58)</f>
        <v>1.2131762426168978E-2</v>
      </c>
      <c r="O14" s="33"/>
      <c r="P14" s="33">
        <f>Comparison_charts3!P58/SUM(Comparison_charts3!P$47:P$58)</f>
        <v>0.16601550160481857</v>
      </c>
      <c r="Q14" s="33">
        <f>Comparison_charts3!Q58/SUM(Comparison_charts3!Q$47:Q$58)</f>
        <v>0.22140820117731952</v>
      </c>
      <c r="R14" s="33">
        <f>Comparison_charts3!R58/SUM(Comparison_charts3!R$47:R$58)</f>
        <v>0.16982388868300519</v>
      </c>
      <c r="S14" s="34">
        <f>Comparison_charts3!S58/SUM(Comparison_charts3!S$47:S$58)</f>
        <v>0.16820399926674007</v>
      </c>
      <c r="T14" s="33">
        <f>Comparison_charts3!T58/SUM(Comparison_charts3!T$47:T$58)</f>
        <v>0.16445354420609717</v>
      </c>
      <c r="Y14" s="24" t="s">
        <v>177</v>
      </c>
      <c r="Z14" s="33">
        <f>Comparison_charts3!Z19/SUM(Comparison_charts3!Z$3:Z$11)</f>
        <v>0.10276748136695021</v>
      </c>
      <c r="AA14" s="33">
        <f>Comparison_charts3!AA19/SUM(Comparison_charts3!AA$3:AA$11)</f>
        <v>0.1034640940467824</v>
      </c>
      <c r="AB14" s="33">
        <f>Comparison_charts3!AB19/SUM(Comparison_charts3!AB$3:AB$11)</f>
        <v>0.10251469631636223</v>
      </c>
      <c r="AC14" s="33">
        <f>Comparison_charts3!AC19/SUM(Comparison_charts3!AC$3:AC$11)</f>
        <v>0.10254283783239108</v>
      </c>
      <c r="AD14" s="33">
        <f>Comparison_charts3!AD19/SUM(Comparison_charts3!AD$3:AD$11)</f>
        <v>0.10346222667866088</v>
      </c>
      <c r="AE14" s="33"/>
      <c r="AF14" s="33">
        <f>Comparison_charts3!AF19/SUM(Comparison_charts3!AF$3:AF$11)</f>
        <v>9.431374715894536E-2</v>
      </c>
      <c r="AG14" s="33">
        <f>Comparison_charts3!AG19/SUM(Comparison_charts3!AG$3:AG$11)</f>
        <v>8.8054602328627982E-2</v>
      </c>
      <c r="AH14" s="33">
        <f>Comparison_charts3!AH19/SUM(Comparison_charts3!AH$3:AH$11)</f>
        <v>0.107208292265738</v>
      </c>
      <c r="AI14" s="33">
        <f>Comparison_charts3!AI19/SUM(Comparison_charts3!AI$3:AI$11)</f>
        <v>0.11837371651389079</v>
      </c>
      <c r="AJ14" s="33">
        <f>Comparison_charts3!AJ19/SUM(Comparison_charts3!AJ$3:AJ$11)</f>
        <v>0.10947649793866997</v>
      </c>
      <c r="AK14" s="33"/>
      <c r="AL14" s="33">
        <f>Comparison_charts3!AL19/SUM(Comparison_charts3!AL$3:AL$11)</f>
        <v>0.18137116359090522</v>
      </c>
      <c r="AM14" s="33">
        <f>Comparison_charts3!AM19/SUM(Comparison_charts3!AM$3:AM$11)</f>
        <v>0.27037928679398771</v>
      </c>
      <c r="AN14" s="33">
        <f>Comparison_charts3!AN19/SUM(Comparison_charts3!AN$3:AN$11)</f>
        <v>0.23155002036934136</v>
      </c>
      <c r="AO14" s="33">
        <f>Comparison_charts3!AO19/SUM(Comparison_charts3!AO$3:AO$11)</f>
        <v>0.1850375117330772</v>
      </c>
      <c r="AP14" s="33">
        <f>Comparison_charts3!AP19/SUM(Comparison_charts3!AP$3:AP$11)</f>
        <v>0.23422403705978845</v>
      </c>
    </row>
    <row r="15" spans="1:42" x14ac:dyDescent="0.2">
      <c r="C15" s="1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42" x14ac:dyDescent="0.2">
      <c r="C16" s="24" t="s">
        <v>102</v>
      </c>
      <c r="D16" s="33"/>
      <c r="E16" s="33"/>
      <c r="F16" s="33"/>
      <c r="G16" s="33"/>
      <c r="H16" s="33"/>
      <c r="I16" s="33"/>
      <c r="J16" s="33">
        <f>J10</f>
        <v>3.2337940663749676E-2</v>
      </c>
      <c r="K16" s="33">
        <f t="shared" ref="K16:N16" si="3">K10</f>
        <v>4.4960898034572254E-2</v>
      </c>
      <c r="L16" s="33">
        <f t="shared" si="3"/>
        <v>3.276478509068028E-2</v>
      </c>
      <c r="M16" s="33">
        <f t="shared" ref="M16" si="4">M10</f>
        <v>3.2815094417283863E-2</v>
      </c>
      <c r="N16" s="33">
        <f t="shared" si="3"/>
        <v>5.2431306058466562E-2</v>
      </c>
      <c r="O16" s="33"/>
      <c r="P16" s="33">
        <f>P10</f>
        <v>6.532709988149611E-3</v>
      </c>
      <c r="Q16" s="33">
        <f>Q10</f>
        <v>4.3588199626395464E-2</v>
      </c>
      <c r="R16" s="33">
        <f t="shared" ref="R16:T16" si="5">R10</f>
        <v>6.6825700196762542E-3</v>
      </c>
      <c r="S16" s="33">
        <f t="shared" ref="S16" si="6">S10</f>
        <v>6.6188273711462221E-3</v>
      </c>
      <c r="T16" s="33">
        <f t="shared" si="5"/>
        <v>8.1914518538100303E-3</v>
      </c>
    </row>
    <row r="17" spans="3:20" x14ac:dyDescent="0.2">
      <c r="C17" s="24" t="s">
        <v>177</v>
      </c>
      <c r="D17" s="33"/>
      <c r="E17" s="33"/>
      <c r="F17" s="33"/>
      <c r="G17" s="33"/>
      <c r="H17" s="33"/>
      <c r="I17" s="33"/>
      <c r="J17" s="33">
        <f>Comparison_charts3!J66/SUM(Comparison_charts3!J$47:J$58)</f>
        <v>0.3452066712307133</v>
      </c>
      <c r="K17" s="33">
        <f>Comparison_charts3!K66/SUM(Comparison_charts3!K$47:K$58)</f>
        <v>0.20417175292479225</v>
      </c>
      <c r="L17" s="33">
        <f>Comparison_charts3!L66/SUM(Comparison_charts3!L$47:L$58)</f>
        <v>0.35244288850643274</v>
      </c>
      <c r="M17" s="33">
        <f>Comparison_charts3!M66/SUM(Comparison_charts3!M$47:M$58)</f>
        <v>0.33007270508678654</v>
      </c>
      <c r="N17" s="33">
        <f>Comparison_charts3!N66/SUM(Comparison_charts3!N$47:N$58)</f>
        <v>0.23154770199284117</v>
      </c>
      <c r="O17" s="33"/>
      <c r="P17" s="33">
        <f>Comparison_charts3!P66/SUM(Comparison_charts3!P$47:P$58)</f>
        <v>0.53032932554953116</v>
      </c>
      <c r="Q17" s="33">
        <f>Comparison_charts3!Q66/SUM(Comparison_charts3!Q$47:Q$58)</f>
        <v>0.7405608878110238</v>
      </c>
      <c r="R17" s="33">
        <f>Comparison_charts3!R66/SUM(Comparison_charts3!R$47:R$58)</f>
        <v>0.55476783672511665</v>
      </c>
      <c r="S17" s="33">
        <f>Comparison_charts3!S66/SUM(Comparison_charts3!S$47:S$58)</f>
        <v>0.52407554700669823</v>
      </c>
      <c r="T17" s="33">
        <f>Comparison_charts3!T66/SUM(Comparison_charts3!T$47:T$58)</f>
        <v>0.60417598672006079</v>
      </c>
    </row>
    <row r="18" spans="3:20" x14ac:dyDescent="0.2">
      <c r="C18" s="1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3:20" x14ac:dyDescent="0.2">
      <c r="C19" s="18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41" spans="1:20" x14ac:dyDescent="0.2">
      <c r="A41" s="48" t="s">
        <v>38</v>
      </c>
      <c r="B41" s="48" t="s">
        <v>1</v>
      </c>
      <c r="D41" s="20">
        <v>2010</v>
      </c>
      <c r="E41" s="20"/>
      <c r="J41" s="19">
        <v>2030</v>
      </c>
      <c r="K41" s="19"/>
      <c r="O41" t="s">
        <v>162</v>
      </c>
      <c r="P41" s="19">
        <v>2050</v>
      </c>
      <c r="Q41" s="19"/>
    </row>
    <row r="42" spans="1:20" ht="17" x14ac:dyDescent="0.2">
      <c r="A42" s="48"/>
      <c r="B42" s="48"/>
      <c r="D42" s="20" t="s">
        <v>93</v>
      </c>
      <c r="E42" s="17" t="s">
        <v>94</v>
      </c>
      <c r="F42" s="14" t="s">
        <v>91</v>
      </c>
      <c r="G42" s="14" t="s">
        <v>180</v>
      </c>
      <c r="H42" s="14" t="s">
        <v>92</v>
      </c>
      <c r="I42" s="14" t="s">
        <v>162</v>
      </c>
      <c r="J42" s="20" t="s">
        <v>93</v>
      </c>
      <c r="K42" s="17" t="s">
        <v>94</v>
      </c>
      <c r="L42" s="14" t="s">
        <v>91</v>
      </c>
      <c r="M42" s="14" t="s">
        <v>180</v>
      </c>
      <c r="N42" s="14" t="s">
        <v>92</v>
      </c>
      <c r="O42" s="14"/>
      <c r="P42" s="20" t="s">
        <v>93</v>
      </c>
      <c r="Q42" s="17" t="s">
        <v>94</v>
      </c>
      <c r="R42" s="14" t="s">
        <v>91</v>
      </c>
      <c r="S42" s="14" t="s">
        <v>180</v>
      </c>
      <c r="T42" s="14" t="s">
        <v>92</v>
      </c>
    </row>
    <row r="43" spans="1:20" x14ac:dyDescent="0.2">
      <c r="A43" t="s">
        <v>41</v>
      </c>
      <c r="B43" t="s">
        <v>39</v>
      </c>
      <c r="C43" t="s">
        <v>107</v>
      </c>
      <c r="D43" s="33">
        <f>Comparison_charts3!D113/SUM(Comparison_charts3!D$113:D$117)</f>
        <v>0.11426887824185784</v>
      </c>
      <c r="E43" s="33">
        <f>Comparison_charts3!E113/SUM(Comparison_charts3!E$113:E$117)</f>
        <v>0.11426887824185784</v>
      </c>
      <c r="F43" s="33">
        <f>Comparison_charts3!F113/SUM(Comparison_charts3!F$113:F$117)</f>
        <v>0.11415765899117032</v>
      </c>
      <c r="G43" s="33">
        <f>Comparison_charts3!G113/SUM(Comparison_charts3!G$113:G$117)</f>
        <v>0.11426887824185784</v>
      </c>
      <c r="H43" s="33">
        <f>Comparison_charts3!H113/SUM(Comparison_charts3!H$113:H$117)</f>
        <v>0.11415765899117013</v>
      </c>
      <c r="I43" s="33"/>
      <c r="J43" s="33">
        <f>Comparison_charts3!J113/SUM(Comparison_charts3!J$113:J$117)</f>
        <v>0.13238801831489289</v>
      </c>
      <c r="K43" s="33">
        <f>Comparison_charts3!K113/SUM(Comparison_charts3!K$113:K$117)</f>
        <v>0.13104773477078649</v>
      </c>
      <c r="L43" s="33">
        <f>Comparison_charts3!L113/SUM(Comparison_charts3!L$113:L$117)</f>
        <v>0.10759780800050713</v>
      </c>
      <c r="M43" s="33">
        <f>Comparison_charts3!M113/SUM(Comparison_charts3!M$113:M$117)</f>
        <v>0.12766709636087489</v>
      </c>
      <c r="N43" s="33">
        <f>Comparison_charts3!N113/SUM(Comparison_charts3!N$113:N$117)</f>
        <v>0.10815573629754185</v>
      </c>
      <c r="O43" s="33"/>
      <c r="P43" s="34">
        <f>Comparison_charts3!P113/SUM(Comparison_charts3!P$113:P$117)</f>
        <v>4.8041003285325727E-2</v>
      </c>
      <c r="Q43" s="34">
        <f>Comparison_charts3!Q113/SUM(Comparison_charts3!Q$113:Q$117)</f>
        <v>4.2641640898329246E-2</v>
      </c>
      <c r="R43" s="33">
        <f>Comparison_charts3!R113/SUM(Comparison_charts3!R$113:R$117)</f>
        <v>0</v>
      </c>
      <c r="S43" s="33">
        <f>Comparison_charts3!S113/SUM(Comparison_charts3!S$113:S$117)</f>
        <v>4.8041003285325727E-2</v>
      </c>
      <c r="T43" s="33">
        <f>Comparison_charts3!T113/SUM(Comparison_charts3!T$113:T$117)</f>
        <v>0</v>
      </c>
    </row>
    <row r="44" spans="1:20" x14ac:dyDescent="0.2">
      <c r="A44" t="s">
        <v>42</v>
      </c>
      <c r="B44" t="s">
        <v>39</v>
      </c>
      <c r="C44" t="s">
        <v>108</v>
      </c>
      <c r="D44" s="33">
        <f>Comparison_charts3!D114/SUM(Comparison_charts3!D$113:D$117)</f>
        <v>2.8407532969065119E-2</v>
      </c>
      <c r="E44" s="33">
        <f>Comparison_charts3!E114/SUM(Comparison_charts3!E$113:E$117)</f>
        <v>2.8407532969065119E-2</v>
      </c>
      <c r="F44" s="33">
        <f>Comparison_charts3!F114/SUM(Comparison_charts3!F$113:F$117)</f>
        <v>2.8411100038634101E-2</v>
      </c>
      <c r="G44" s="33">
        <f>Comparison_charts3!G114/SUM(Comparison_charts3!G$113:G$117)</f>
        <v>2.8407532969065119E-2</v>
      </c>
      <c r="H44" s="33">
        <f>Comparison_charts3!H114/SUM(Comparison_charts3!H$113:H$117)</f>
        <v>2.8411100038634056E-2</v>
      </c>
      <c r="I44" s="33"/>
      <c r="J44" s="33">
        <f>Comparison_charts3!J114/SUM(Comparison_charts3!J$113:J$117)</f>
        <v>3.6083969459604917E-2</v>
      </c>
      <c r="K44" s="33">
        <f>Comparison_charts3!K114/SUM(Comparison_charts3!K$113:K$117)</f>
        <v>3.6083969459604917E-2</v>
      </c>
      <c r="L44" s="33">
        <f>Comparison_charts3!L114/SUM(Comparison_charts3!L$113:L$117)</f>
        <v>3.6194097477948869E-2</v>
      </c>
      <c r="M44" s="33">
        <f>Comparison_charts3!M114/SUM(Comparison_charts3!M$113:M$117)</f>
        <v>4.6053304919671037E-2</v>
      </c>
      <c r="N44" s="33">
        <f>Comparison_charts3!N114/SUM(Comparison_charts3!N$113:N$117)</f>
        <v>3.6083969459604938E-2</v>
      </c>
      <c r="O44" s="33"/>
      <c r="P44" s="34">
        <f>Comparison_charts3!P114/SUM(Comparison_charts3!P$113:P$117)</f>
        <v>0.12219312829579529</v>
      </c>
      <c r="Q44" s="34">
        <f>Comparison_charts3!Q114/SUM(Comparison_charts3!Q$113:Q$117)</f>
        <v>0.12219312829579471</v>
      </c>
      <c r="R44" s="33">
        <f>Comparison_charts3!R114/SUM(Comparison_charts3!R$113:R$117)</f>
        <v>8.1210275186976821E-2</v>
      </c>
      <c r="S44" s="33">
        <f>Comparison_charts3!S114/SUM(Comparison_charts3!S$113:S$117)</f>
        <v>0.12219312829579529</v>
      </c>
      <c r="T44" s="33">
        <f>Comparison_charts3!T114/SUM(Comparison_charts3!T$113:T$117)</f>
        <v>8.1258186853753689E-2</v>
      </c>
    </row>
    <row r="45" spans="1:20" x14ac:dyDescent="0.2">
      <c r="A45" t="s">
        <v>43</v>
      </c>
      <c r="B45" t="s">
        <v>39</v>
      </c>
      <c r="C45" t="s">
        <v>109</v>
      </c>
      <c r="D45" s="33">
        <f>Comparison_charts3!D115/SUM(Comparison_charts3!D$113:D$117)</f>
        <v>0.30894543740146946</v>
      </c>
      <c r="E45" s="33">
        <f>Comparison_charts3!E115/SUM(Comparison_charts3!E$113:E$117)</f>
        <v>0.30894543740146946</v>
      </c>
      <c r="F45" s="33">
        <f>Comparison_charts3!F115/SUM(Comparison_charts3!F$113:F$117)</f>
        <v>0.30898423098025046</v>
      </c>
      <c r="G45" s="33">
        <f>Comparison_charts3!G115/SUM(Comparison_charts3!G$113:G$117)</f>
        <v>0.30894543740146946</v>
      </c>
      <c r="H45" s="33">
        <f>Comparison_charts3!H115/SUM(Comparison_charts3!H$113:H$117)</f>
        <v>0.30898423098025074</v>
      </c>
      <c r="I45" s="33"/>
      <c r="J45" s="33">
        <f>Comparison_charts3!J115/SUM(Comparison_charts3!J$113:J$117)</f>
        <v>0.26131542263510976</v>
      </c>
      <c r="K45" s="33">
        <f>Comparison_charts3!K115/SUM(Comparison_charts3!K$113:K$117)</f>
        <v>0.26369597415914314</v>
      </c>
      <c r="L45" s="33">
        <f>Comparison_charts3!L115/SUM(Comparison_charts3!L$113:L$117)</f>
        <v>0.3234091716783854</v>
      </c>
      <c r="M45" s="33">
        <f>Comparison_charts3!M115/SUM(Comparison_charts3!M$113:M$117)</f>
        <v>0.24739810929633582</v>
      </c>
      <c r="N45" s="33">
        <f>Comparison_charts3!N115/SUM(Comparison_charts3!N$113:N$117)</f>
        <v>0.31864956524450039</v>
      </c>
      <c r="O45" s="33"/>
      <c r="P45" s="34">
        <f>Comparison_charts3!P115/SUM(Comparison_charts3!P$113:P$117)</f>
        <v>0.23012855596769097</v>
      </c>
      <c r="Q45" s="34">
        <f>Comparison_charts3!Q115/SUM(Comparison_charts3!Q$113:Q$117)</f>
        <v>0.23859918572399619</v>
      </c>
      <c r="R45" s="33">
        <f>Comparison_charts3!R115/SUM(Comparison_charts3!R$113:R$117)</f>
        <v>0.46180122313311089</v>
      </c>
      <c r="S45" s="33">
        <f>Comparison_charts3!S115/SUM(Comparison_charts3!S$113:S$117)</f>
        <v>0.23012855596769097</v>
      </c>
      <c r="T45" s="33">
        <f>Comparison_charts3!T115/SUM(Comparison_charts3!T$113:T$117)</f>
        <v>0.46175331146633403</v>
      </c>
    </row>
    <row r="46" spans="1:20" x14ac:dyDescent="0.2">
      <c r="A46" t="s">
        <v>45</v>
      </c>
      <c r="B46" t="s">
        <v>39</v>
      </c>
      <c r="C46" t="s">
        <v>110</v>
      </c>
      <c r="D46" s="33">
        <f>Comparison_charts3!D116/SUM(Comparison_charts3!D$113:D$117)</f>
        <v>0.30122180146643196</v>
      </c>
      <c r="E46" s="33">
        <f>Comparison_charts3!E116/SUM(Comparison_charts3!E$113:E$117)</f>
        <v>0.30122180146643196</v>
      </c>
      <c r="F46" s="33">
        <f>Comparison_charts3!F116/SUM(Comparison_charts3!F$113:F$117)</f>
        <v>0.30125962520574417</v>
      </c>
      <c r="G46" s="33">
        <f>Comparison_charts3!G116/SUM(Comparison_charts3!G$113:G$117)</f>
        <v>0.30122180146643196</v>
      </c>
      <c r="H46" s="33">
        <f>Comparison_charts3!H116/SUM(Comparison_charts3!H$113:H$117)</f>
        <v>0.30125962520574445</v>
      </c>
      <c r="I46" s="33"/>
      <c r="J46" s="33">
        <f>Comparison_charts3!J116/SUM(Comparison_charts3!J$113:J$117)</f>
        <v>0.29979245137981425</v>
      </c>
      <c r="K46" s="33">
        <f>Comparison_charts3!K116/SUM(Comparison_charts3!K$113:K$117)</f>
        <v>0.29979245137981425</v>
      </c>
      <c r="L46" s="33">
        <f>Comparison_charts3!L116/SUM(Comparison_charts3!L$113:L$117)</f>
        <v>0.30070741581081717</v>
      </c>
      <c r="M46" s="33">
        <f>Comparison_charts3!M116/SUM(Comparison_charts3!M$113:M$117)</f>
        <v>0.29979245137981425</v>
      </c>
      <c r="N46" s="33">
        <f>Comparison_charts3!N116/SUM(Comparison_charts3!N$113:N$117)</f>
        <v>0.29979245137981442</v>
      </c>
      <c r="O46" s="33"/>
      <c r="P46" s="34">
        <f>Comparison_charts3!P116/SUM(Comparison_charts3!P$113:P$117)</f>
        <v>0.29979245137981414</v>
      </c>
      <c r="Q46" s="34">
        <f>Comparison_charts3!Q116/SUM(Comparison_charts3!Q$113:Q$117)</f>
        <v>0.29979245137981458</v>
      </c>
      <c r="R46" s="33">
        <f>Comparison_charts3!R116/SUM(Comparison_charts3!R$113:R$117)</f>
        <v>0.29979245137981442</v>
      </c>
      <c r="S46" s="33">
        <f>Comparison_charts3!S116/SUM(Comparison_charts3!S$113:S$117)</f>
        <v>0.29979245137981414</v>
      </c>
      <c r="T46" s="33">
        <f>Comparison_charts3!T116/SUM(Comparison_charts3!T$113:T$117)</f>
        <v>0.29979245137981442</v>
      </c>
    </row>
    <row r="47" spans="1:20" x14ac:dyDescent="0.2">
      <c r="A47" t="s">
        <v>46</v>
      </c>
      <c r="B47" t="s">
        <v>39</v>
      </c>
      <c r="C47" t="s">
        <v>111</v>
      </c>
      <c r="D47" s="33">
        <f>Comparison_charts3!D117/SUM(Comparison_charts3!D$113:D$117)</f>
        <v>0.24715634992117558</v>
      </c>
      <c r="E47" s="33">
        <f>Comparison_charts3!E117/SUM(Comparison_charts3!E$113:E$117)</f>
        <v>0.24715634992117558</v>
      </c>
      <c r="F47" s="33">
        <f>Comparison_charts3!F117/SUM(Comparison_charts3!F$113:F$117)</f>
        <v>0.24718738478420099</v>
      </c>
      <c r="G47" s="33">
        <f>Comparison_charts3!G117/SUM(Comparison_charts3!G$113:G$117)</f>
        <v>0.24715634992117558</v>
      </c>
      <c r="H47" s="33">
        <f>Comparison_charts3!H117/SUM(Comparison_charts3!H$113:H$117)</f>
        <v>0.24718738478420058</v>
      </c>
      <c r="I47" s="33"/>
      <c r="J47" s="33">
        <f>Comparison_charts3!J117/SUM(Comparison_charts3!J$113:J$117)</f>
        <v>0.27042013821057831</v>
      </c>
      <c r="K47" s="33">
        <f>Comparison_charts3!K117/SUM(Comparison_charts3!K$113:K$117)</f>
        <v>0.2693798702306513</v>
      </c>
      <c r="L47" s="33">
        <f>Comparison_charts3!L117/SUM(Comparison_charts3!L$113:L$117)</f>
        <v>0.23209150703234149</v>
      </c>
      <c r="M47" s="33">
        <f>Comparison_charts3!M117/SUM(Comparison_charts3!M$113:M$117)</f>
        <v>0.27908903804330409</v>
      </c>
      <c r="N47" s="33">
        <f>Comparison_charts3!N117/SUM(Comparison_charts3!N$113:N$117)</f>
        <v>0.23731827761853827</v>
      </c>
      <c r="O47" s="33"/>
      <c r="P47" s="34">
        <f>Comparison_charts3!P117/SUM(Comparison_charts3!P$113:P$117)</f>
        <v>0.29984486107137381</v>
      </c>
      <c r="Q47" s="34">
        <f>Comparison_charts3!Q117/SUM(Comparison_charts3!Q$113:Q$117)</f>
        <v>0.29677359370206535</v>
      </c>
      <c r="R47" s="33">
        <f>Comparison_charts3!R117/SUM(Comparison_charts3!R$113:R$117)</f>
        <v>0.15719605030009787</v>
      </c>
      <c r="S47" s="33">
        <f>Comparison_charts3!S117/SUM(Comparison_charts3!S$113:S$117)</f>
        <v>0.29984486107137381</v>
      </c>
      <c r="T47" s="33">
        <f>Comparison_charts3!T117/SUM(Comparison_charts3!T$113:T$117)</f>
        <v>0.15719605030009787</v>
      </c>
    </row>
  </sheetData>
  <mergeCells count="6">
    <mergeCell ref="A1:A2"/>
    <mergeCell ref="B1:B2"/>
    <mergeCell ref="W1:W2"/>
    <mergeCell ref="X1:X2"/>
    <mergeCell ref="A41:A42"/>
    <mergeCell ref="B41:B4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1277-7753-AF4C-811D-9BA7C701DDF3}">
  <dimension ref="A1"/>
  <sheetViews>
    <sheetView workbookViewId="0">
      <selection activeCell="U48" sqref="U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T29"/>
  <sheetViews>
    <sheetView topLeftCell="Y37" zoomScale="80" zoomScaleNormal="80" workbookViewId="0">
      <selection activeCell="AO53" sqref="AO53"/>
    </sheetView>
  </sheetViews>
  <sheetFormatPr baseColWidth="10" defaultColWidth="11" defaultRowHeight="16" x14ac:dyDescent="0.2"/>
  <cols>
    <col min="2" max="2" width="18" bestFit="1" customWidth="1"/>
    <col min="46" max="46" width="11.33203125" bestFit="1" customWidth="1"/>
  </cols>
  <sheetData>
    <row r="2" spans="1:46" s="2" customFormat="1" ht="15" x14ac:dyDescent="0.2">
      <c r="A2" s="3" t="s">
        <v>90</v>
      </c>
      <c r="B2" s="3" t="s">
        <v>173</v>
      </c>
      <c r="C2" s="2" t="s">
        <v>1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N2" s="2">
        <v>2020</v>
      </c>
      <c r="O2" s="2">
        <v>2021</v>
      </c>
      <c r="P2" s="2">
        <v>2022</v>
      </c>
      <c r="Q2" s="2">
        <v>2023</v>
      </c>
      <c r="R2" s="2">
        <v>2024</v>
      </c>
      <c r="S2" s="2">
        <v>2025</v>
      </c>
      <c r="T2" s="2">
        <v>2026</v>
      </c>
      <c r="U2" s="2">
        <v>2027</v>
      </c>
      <c r="V2" s="2">
        <v>2028</v>
      </c>
      <c r="W2" s="2">
        <v>2029</v>
      </c>
      <c r="X2" s="2">
        <v>2030</v>
      </c>
      <c r="Y2" s="2">
        <v>2031</v>
      </c>
      <c r="Z2" s="2">
        <v>2032</v>
      </c>
      <c r="AA2" s="2">
        <v>2033</v>
      </c>
      <c r="AB2" s="2">
        <v>2034</v>
      </c>
      <c r="AC2" s="2">
        <v>2035</v>
      </c>
      <c r="AD2" s="2">
        <v>2036</v>
      </c>
      <c r="AE2" s="2">
        <v>2037</v>
      </c>
      <c r="AF2" s="2">
        <v>2038</v>
      </c>
      <c r="AG2" s="2">
        <v>2039</v>
      </c>
      <c r="AH2" s="2">
        <v>2040</v>
      </c>
      <c r="AI2" s="2">
        <v>2041</v>
      </c>
      <c r="AJ2" s="2">
        <v>2042</v>
      </c>
      <c r="AK2" s="2">
        <v>2043</v>
      </c>
      <c r="AL2" s="2">
        <v>2044</v>
      </c>
      <c r="AM2" s="2">
        <v>2045</v>
      </c>
      <c r="AN2" s="2">
        <v>2046</v>
      </c>
      <c r="AO2" s="2">
        <v>2047</v>
      </c>
      <c r="AP2" s="2">
        <v>2048</v>
      </c>
      <c r="AQ2" s="2">
        <v>2049</v>
      </c>
      <c r="AR2" s="2">
        <v>2050</v>
      </c>
      <c r="AS2" s="2" t="s">
        <v>125</v>
      </c>
      <c r="AT2" s="2" t="s">
        <v>175</v>
      </c>
    </row>
    <row r="3" spans="1:46" x14ac:dyDescent="0.2">
      <c r="A3" s="25" t="s">
        <v>93</v>
      </c>
      <c r="B3" s="25" t="s">
        <v>173</v>
      </c>
      <c r="C3" s="25" t="s">
        <v>174</v>
      </c>
      <c r="D3" s="25">
        <v>4275783.0614853222</v>
      </c>
      <c r="E3" s="25">
        <v>11239.592022572871</v>
      </c>
      <c r="F3" s="25">
        <v>10765.139981222235</v>
      </c>
      <c r="G3" s="25">
        <v>10579.104295110654</v>
      </c>
      <c r="H3" s="25">
        <v>10264.901764569229</v>
      </c>
      <c r="I3" s="25">
        <v>9981.34310139837</v>
      </c>
      <c r="J3" s="25">
        <v>9672.0400956934591</v>
      </c>
      <c r="K3" s="25">
        <v>9362.7200778588449</v>
      </c>
      <c r="L3" s="25">
        <v>9147.5611547417011</v>
      </c>
      <c r="M3" s="25">
        <v>8953.7064753402319</v>
      </c>
      <c r="N3" s="25">
        <v>8867.0870887755846</v>
      </c>
      <c r="O3" s="25">
        <v>8724.9452679587266</v>
      </c>
      <c r="P3" s="25">
        <v>8568.7772926000998</v>
      </c>
      <c r="Q3" s="25">
        <v>7589.4521129080276</v>
      </c>
      <c r="R3" s="25">
        <v>7382.2183488239743</v>
      </c>
      <c r="S3" s="25">
        <v>7310.2116079197658</v>
      </c>
      <c r="T3" s="25">
        <v>7338.5703589709428</v>
      </c>
      <c r="U3" s="25">
        <v>6639.4919040625109</v>
      </c>
      <c r="V3" s="25">
        <v>6384.9137779539651</v>
      </c>
      <c r="W3" s="25">
        <v>6131.7609960447189</v>
      </c>
      <c r="X3" s="25">
        <v>5979.9238263038051</v>
      </c>
      <c r="Y3" s="25">
        <v>1798680.3835713142</v>
      </c>
      <c r="Z3" s="25">
        <v>7175955.596034199</v>
      </c>
      <c r="AA3" s="25">
        <v>5346887.0791649055</v>
      </c>
      <c r="AB3" s="25">
        <v>10829671.107463745</v>
      </c>
      <c r="AC3" s="25">
        <v>9151963.723498702</v>
      </c>
      <c r="AD3" s="25">
        <v>11867721.58893059</v>
      </c>
      <c r="AE3" s="25">
        <v>13418224.209129196</v>
      </c>
      <c r="AF3" s="25">
        <v>15878611.809862681</v>
      </c>
      <c r="AG3" s="25">
        <v>15353997.984943235</v>
      </c>
      <c r="AH3" s="25">
        <v>17937310.804100581</v>
      </c>
      <c r="AI3" s="25">
        <v>19786055.483597018</v>
      </c>
      <c r="AJ3" s="25">
        <v>20478653.6584838</v>
      </c>
      <c r="AK3" s="25">
        <v>22273914.779687684</v>
      </c>
      <c r="AL3" s="25">
        <v>21507420.976377465</v>
      </c>
      <c r="AM3" s="25">
        <v>25339671.224060751</v>
      </c>
      <c r="AN3" s="25">
        <v>23038381.052647334</v>
      </c>
      <c r="AO3" s="25">
        <v>27052605.542447142</v>
      </c>
      <c r="AP3" s="25">
        <v>25319253.547923807</v>
      </c>
      <c r="AQ3" s="25">
        <v>29156288.53020357</v>
      </c>
      <c r="AR3" s="25">
        <v>26642237.763473187</v>
      </c>
      <c r="AS3" s="25">
        <f>SUM(D3:AR3)</f>
        <v>353800173.36863703</v>
      </c>
      <c r="AT3" s="22">
        <f>AS3/AS3</f>
        <v>1</v>
      </c>
    </row>
    <row r="4" spans="1:46" x14ac:dyDescent="0.2">
      <c r="A4" s="25" t="s">
        <v>93</v>
      </c>
      <c r="B4" s="25" t="str">
        <f>Baseline_data!B20</f>
        <v>Emissions|CO2eq</v>
      </c>
      <c r="C4" s="25" t="str">
        <f>Baseline_data!C20</f>
        <v>Mt CO2eq/yr</v>
      </c>
      <c r="D4" s="25">
        <f>Baseline_data!D20</f>
        <v>35767.862747946194</v>
      </c>
      <c r="E4" s="25">
        <f>Baseline_data!E20</f>
        <v>36026.700580784702</v>
      </c>
      <c r="F4" s="25">
        <f>Baseline_data!F20</f>
        <v>36285.656824241298</v>
      </c>
      <c r="G4" s="25">
        <f>Baseline_data!G20</f>
        <v>36543.8149658943</v>
      </c>
      <c r="H4" s="25">
        <f>Baseline_data!H20</f>
        <v>36799.345321562396</v>
      </c>
      <c r="I4" s="25">
        <f>Baseline_data!I20</f>
        <v>37083.082699429295</v>
      </c>
      <c r="J4" s="25">
        <f>Baseline_data!J20</f>
        <v>37378.667613843099</v>
      </c>
      <c r="K4" s="25">
        <f>Baseline_data!K20</f>
        <v>37674.423295776302</v>
      </c>
      <c r="L4" s="25">
        <f>Baseline_data!L20</f>
        <v>37970.281150619303</v>
      </c>
      <c r="M4" s="25">
        <f>Baseline_data!M20</f>
        <v>38266.298520282297</v>
      </c>
      <c r="N4" s="25">
        <f>Baseline_data!N20</f>
        <v>38576.321221511098</v>
      </c>
      <c r="O4" s="25">
        <f>Baseline_data!O20</f>
        <v>38093.913385190099</v>
      </c>
      <c r="P4" s="25">
        <f>Baseline_data!P20</f>
        <v>37612.2229868391</v>
      </c>
      <c r="Q4" s="25">
        <f>Baseline_data!Q20</f>
        <v>37130.2965493269</v>
      </c>
      <c r="R4" s="25">
        <f>Baseline_data!R20</f>
        <v>36648.035071719794</v>
      </c>
      <c r="S4" s="25">
        <f>Baseline_data!S20</f>
        <v>36165.675317679597</v>
      </c>
      <c r="T4" s="25">
        <f>Baseline_data!T20</f>
        <v>35856.420815064805</v>
      </c>
      <c r="U4" s="25">
        <f>Baseline_data!U20</f>
        <v>36154.472241961499</v>
      </c>
      <c r="V4" s="25">
        <f>Baseline_data!V20</f>
        <v>36302.1885804829</v>
      </c>
      <c r="W4" s="25">
        <f>Baseline_data!W20</f>
        <v>36473.575089997998</v>
      </c>
      <c r="X4" s="25">
        <f>Baseline_data!X20</f>
        <v>35877.672784168702</v>
      </c>
      <c r="Y4" s="25">
        <f>Baseline_data!Y20</f>
        <v>35674.569504448402</v>
      </c>
      <c r="Z4" s="25">
        <f>Baseline_data!Z20</f>
        <v>35436.033311129402</v>
      </c>
      <c r="AA4" s="25">
        <f>Baseline_data!AA20</f>
        <v>35895.248198597801</v>
      </c>
      <c r="AB4" s="25">
        <f>Baseline_data!AB20</f>
        <v>36039.4351080044</v>
      </c>
      <c r="AC4" s="25">
        <f>Baseline_data!AC20</f>
        <v>36491.805017525105</v>
      </c>
      <c r="AD4" s="25">
        <f>Baseline_data!AD20</f>
        <v>36822.345902149398</v>
      </c>
      <c r="AE4" s="25">
        <f>Baseline_data!AE20</f>
        <v>37183.0231044709</v>
      </c>
      <c r="AF4" s="25">
        <f>Baseline_data!AF20</f>
        <v>37573.008477141302</v>
      </c>
      <c r="AG4" s="25">
        <f>Baseline_data!AG20</f>
        <v>37909.960905515298</v>
      </c>
      <c r="AH4" s="25">
        <f>Baseline_data!AH20</f>
        <v>38228.790770839703</v>
      </c>
      <c r="AI4" s="25">
        <f>Baseline_data!AI20</f>
        <v>38629.792621828499</v>
      </c>
      <c r="AJ4" s="25">
        <f>Baseline_data!AJ20</f>
        <v>39186.074110082802</v>
      </c>
      <c r="AK4" s="25">
        <f>Baseline_data!AK20</f>
        <v>38812.145803706502</v>
      </c>
      <c r="AL4" s="25">
        <f>Baseline_data!AL20</f>
        <v>39234.159881810694</v>
      </c>
      <c r="AM4" s="25">
        <f>Baseline_data!AM20</f>
        <v>39675.405591346396</v>
      </c>
      <c r="AN4" s="25">
        <f>Baseline_data!AN20</f>
        <v>40095.423359210501</v>
      </c>
      <c r="AO4" s="25">
        <f>Baseline_data!AO20</f>
        <v>40434.952213877201</v>
      </c>
      <c r="AP4" s="25">
        <f>Baseline_data!AP20</f>
        <v>40809.258044607297</v>
      </c>
      <c r="AQ4" s="25">
        <f>Baseline_data!AQ20</f>
        <v>41227.826665219502</v>
      </c>
      <c r="AR4" s="25">
        <f>Baseline_data!AR20</f>
        <v>41541.883437728698</v>
      </c>
      <c r="AS4" s="25"/>
      <c r="AT4" s="25"/>
    </row>
    <row r="5" spans="1:46" x14ac:dyDescent="0.2">
      <c r="A5" s="25" t="s">
        <v>94</v>
      </c>
      <c r="B5" s="25" t="s">
        <v>173</v>
      </c>
      <c r="C5" s="25" t="s">
        <v>174</v>
      </c>
      <c r="D5" s="25">
        <v>4275771.8185375091</v>
      </c>
      <c r="E5" s="25">
        <v>11197.474050181707</v>
      </c>
      <c r="F5" s="25">
        <v>10684.121711665857</v>
      </c>
      <c r="G5" s="25">
        <v>10425.123881821615</v>
      </c>
      <c r="H5" s="25">
        <v>10116.80490033871</v>
      </c>
      <c r="I5" s="25">
        <v>9826.3676020503244</v>
      </c>
      <c r="J5" s="25">
        <v>13695340.871775266</v>
      </c>
      <c r="K5" s="25">
        <v>31094391.392388795</v>
      </c>
      <c r="L5" s="25">
        <v>46813319.968671724</v>
      </c>
      <c r="M5" s="25">
        <v>61064104.530888095</v>
      </c>
      <c r="N5" s="25">
        <v>74712514.263429463</v>
      </c>
      <c r="O5" s="25">
        <v>8120.0143653085925</v>
      </c>
      <c r="P5" s="25">
        <v>7920.9514208375958</v>
      </c>
      <c r="Q5" s="25">
        <v>7307.3258928513587</v>
      </c>
      <c r="R5" s="25">
        <v>7001.1138264748233</v>
      </c>
      <c r="S5" s="25">
        <v>6743.5760935350118</v>
      </c>
      <c r="T5" s="25">
        <v>6522.9538965030633</v>
      </c>
      <c r="U5" s="25">
        <v>6173.044622764588</v>
      </c>
      <c r="V5" s="25">
        <v>5913.8680549865503</v>
      </c>
      <c r="W5" s="25">
        <v>5655.7122077608883</v>
      </c>
      <c r="X5" s="25">
        <v>5445.2394994934393</v>
      </c>
      <c r="Y5" s="25">
        <v>5356.7549372926387</v>
      </c>
      <c r="Z5" s="25">
        <v>5120.0220887931537</v>
      </c>
      <c r="AA5" s="25">
        <v>4941.2674996743999</v>
      </c>
      <c r="AB5" s="25">
        <v>4844.6276196474055</v>
      </c>
      <c r="AC5" s="25">
        <v>4862.6090272450019</v>
      </c>
      <c r="AD5" s="25">
        <v>4218.4506874632289</v>
      </c>
      <c r="AE5" s="25">
        <v>4042.9148433334685</v>
      </c>
      <c r="AF5" s="25">
        <v>3900.2344033579957</v>
      </c>
      <c r="AG5" s="25">
        <v>3713.2621042203668</v>
      </c>
      <c r="AH5" s="25">
        <v>3544.1976150426476</v>
      </c>
      <c r="AI5" s="25">
        <v>3485.9511833199231</v>
      </c>
      <c r="AJ5" s="25">
        <v>51752.744515229118</v>
      </c>
      <c r="AK5" s="25">
        <v>12358682.380858153</v>
      </c>
      <c r="AL5" s="25">
        <v>23440485.377235256</v>
      </c>
      <c r="AM5" s="25">
        <v>33410959.135971405</v>
      </c>
      <c r="AN5" s="25">
        <v>42595443.886654541</v>
      </c>
      <c r="AO5" s="25">
        <v>50778075.770973228</v>
      </c>
      <c r="AP5" s="25">
        <v>58060927.563911811</v>
      </c>
      <c r="AQ5" s="25">
        <v>65330813.102644794</v>
      </c>
      <c r="AR5" s="25">
        <v>73255261.460093617</v>
      </c>
      <c r="AS5" s="25">
        <f t="shared" ref="AS5:AS13" si="0">SUM(D5:AR5)</f>
        <v>591104928.25258493</v>
      </c>
      <c r="AT5" s="29">
        <f>AS5/$AS$3-1</f>
        <v>0.67073103052635208</v>
      </c>
    </row>
    <row r="6" spans="1:46" x14ac:dyDescent="0.2">
      <c r="A6" s="25" t="s">
        <v>94</v>
      </c>
      <c r="B6" s="25" t="str">
        <f>'2Degree_data'!B20</f>
        <v>Emissions|CO2eq</v>
      </c>
      <c r="C6" s="25" t="str">
        <f>'2Degree_data'!C20</f>
        <v>Mt CO2eq/yr</v>
      </c>
      <c r="D6" s="25">
        <f>'2Degree_data'!D20</f>
        <v>35767.862747946194</v>
      </c>
      <c r="E6" s="25">
        <f>'2Degree_data'!E20</f>
        <v>36025.986650548199</v>
      </c>
      <c r="F6" s="25">
        <f>'2Degree_data'!F20</f>
        <v>36284.228963768299</v>
      </c>
      <c r="G6" s="25">
        <f>'2Degree_data'!G20</f>
        <v>36541.798133918099</v>
      </c>
      <c r="H6" s="25">
        <f>'2Degree_data'!H20</f>
        <v>36674.19</v>
      </c>
      <c r="I6" s="25">
        <f>'2Degree_data'!I20</f>
        <v>36775.83</v>
      </c>
      <c r="J6" s="25">
        <f>'2Degree_data'!J20</f>
        <v>36877.539999999899</v>
      </c>
      <c r="K6" s="25">
        <f>'2Degree_data'!K20</f>
        <v>36979.18</v>
      </c>
      <c r="L6" s="25">
        <f>'2Degree_data'!L20</f>
        <v>37080.89</v>
      </c>
      <c r="M6" s="25">
        <f>'2Degree_data'!M20</f>
        <v>37182.53</v>
      </c>
      <c r="N6" s="25">
        <f>'2Degree_data'!N20</f>
        <v>37284.239999999896</v>
      </c>
      <c r="O6" s="25">
        <f>'2Degree_data'!O20</f>
        <v>36795.360000000001</v>
      </c>
      <c r="P6" s="25">
        <f>'2Degree_data'!P20</f>
        <v>36306.479999999901</v>
      </c>
      <c r="Q6" s="25">
        <f>'2Degree_data'!Q20</f>
        <v>35817.599999999999</v>
      </c>
      <c r="R6" s="25">
        <f>'2Degree_data'!R20</f>
        <v>35328.719999999994</v>
      </c>
      <c r="S6" s="25">
        <f>'2Degree_data'!S20</f>
        <v>34839.840000000004</v>
      </c>
      <c r="T6" s="25">
        <f>'2Degree_data'!T20</f>
        <v>34350.89</v>
      </c>
      <c r="U6" s="25">
        <f>'2Degree_data'!U20</f>
        <v>33862.009999999995</v>
      </c>
      <c r="V6" s="25">
        <f>'2Degree_data'!V20</f>
        <v>33373.129999999896</v>
      </c>
      <c r="W6" s="25">
        <f>'2Degree_data'!W20</f>
        <v>32884.25</v>
      </c>
      <c r="X6" s="25">
        <f>'2Degree_data'!X20</f>
        <v>32395.37</v>
      </c>
      <c r="Y6" s="25">
        <f>'2Degree_data'!Y20</f>
        <v>31758.16</v>
      </c>
      <c r="Z6" s="25">
        <f>'2Degree_data'!Z20</f>
        <v>31120.95</v>
      </c>
      <c r="AA6" s="25">
        <f>'2Degree_data'!AA20</f>
        <v>30483.7399999999</v>
      </c>
      <c r="AB6" s="25">
        <f>'2Degree_data'!AB20</f>
        <v>29846.529999999897</v>
      </c>
      <c r="AC6" s="25">
        <f>'2Degree_data'!AC20</f>
        <v>29209.25</v>
      </c>
      <c r="AD6" s="25">
        <f>'2Degree_data'!AD20</f>
        <v>28572.039999999903</v>
      </c>
      <c r="AE6" s="25">
        <f>'2Degree_data'!AE20</f>
        <v>27934.83</v>
      </c>
      <c r="AF6" s="25">
        <f>'2Degree_data'!AF20</f>
        <v>27297.62</v>
      </c>
      <c r="AG6" s="25">
        <f>'2Degree_data'!AG20</f>
        <v>26660.41</v>
      </c>
      <c r="AH6" s="25">
        <f>'2Degree_data'!AH20</f>
        <v>26023.199999999899</v>
      </c>
      <c r="AI6" s="25">
        <f>'2Degree_data'!AI20</f>
        <v>25277.839999999902</v>
      </c>
      <c r="AJ6" s="25">
        <f>'2Degree_data'!AJ20</f>
        <v>24532.48</v>
      </c>
      <c r="AK6" s="25">
        <f>'2Degree_data'!AK20</f>
        <v>23787.19</v>
      </c>
      <c r="AL6" s="25">
        <f>'2Degree_data'!AL20</f>
        <v>23041.83</v>
      </c>
      <c r="AM6" s="25">
        <f>'2Degree_data'!AM20</f>
        <v>22296.54</v>
      </c>
      <c r="AN6" s="25">
        <f>'2Degree_data'!AN20</f>
        <v>21551.18</v>
      </c>
      <c r="AO6" s="25">
        <f>'2Degree_data'!AO20</f>
        <v>20805.889999999898</v>
      </c>
      <c r="AP6" s="25">
        <f>'2Degree_data'!AP20</f>
        <v>20060.53</v>
      </c>
      <c r="AQ6" s="25">
        <f>'2Degree_data'!AQ20</f>
        <v>19315.1699999999</v>
      </c>
      <c r="AR6" s="25">
        <f>'2Degree_data'!AR20</f>
        <v>18569.88</v>
      </c>
      <c r="AS6" s="25"/>
      <c r="AT6" s="29"/>
    </row>
    <row r="7" spans="1:46" x14ac:dyDescent="0.2">
      <c r="A7" s="25" t="s">
        <v>91</v>
      </c>
      <c r="B7" s="25" t="s">
        <v>173</v>
      </c>
      <c r="C7" s="25" t="s">
        <v>174</v>
      </c>
      <c r="D7" s="25">
        <v>4269717.6928481543</v>
      </c>
      <c r="E7" s="25">
        <v>11668.904930757675</v>
      </c>
      <c r="F7" s="25">
        <v>11185.143363985855</v>
      </c>
      <c r="G7" s="25">
        <v>10968.879780436991</v>
      </c>
      <c r="H7" s="25">
        <v>10633.977275613992</v>
      </c>
      <c r="I7" s="25">
        <v>10314.068118495934</v>
      </c>
      <c r="J7" s="25">
        <v>10013.737621993452</v>
      </c>
      <c r="K7" s="25">
        <v>9700.9145342297306</v>
      </c>
      <c r="L7" s="25">
        <v>9479.2507013977556</v>
      </c>
      <c r="M7" s="25">
        <v>9184.0044635655722</v>
      </c>
      <c r="N7" s="25">
        <v>9071.3507352795732</v>
      </c>
      <c r="O7" s="25">
        <v>8953.0784642871313</v>
      </c>
      <c r="P7" s="25">
        <v>8727.3896573679285</v>
      </c>
      <c r="Q7" s="25">
        <v>7750.167136506836</v>
      </c>
      <c r="R7" s="25">
        <v>7470.755363550591</v>
      </c>
      <c r="S7" s="25">
        <v>7236.4930537075652</v>
      </c>
      <c r="T7" s="25">
        <v>7167.1871435963649</v>
      </c>
      <c r="U7" s="25">
        <v>6614.3909841270688</v>
      </c>
      <c r="V7" s="25">
        <v>6306.9279336402997</v>
      </c>
      <c r="W7" s="25">
        <v>5994.5938247855611</v>
      </c>
      <c r="X7" s="25">
        <v>5797.1547561289162</v>
      </c>
      <c r="Y7" s="25">
        <v>1798447.7807111342</v>
      </c>
      <c r="Z7" s="25">
        <v>7175691.4879206019</v>
      </c>
      <c r="AA7" s="25">
        <v>5346682.1737071723</v>
      </c>
      <c r="AB7" s="25">
        <v>10829498.120314972</v>
      </c>
      <c r="AC7" s="25">
        <v>9151616.6599256489</v>
      </c>
      <c r="AD7" s="25">
        <v>11867490.844051311</v>
      </c>
      <c r="AE7" s="25">
        <v>13418000.894568648</v>
      </c>
      <c r="AF7" s="25">
        <v>15878412.822952839</v>
      </c>
      <c r="AG7" s="25">
        <v>15353761.533045204</v>
      </c>
      <c r="AH7" s="25">
        <v>17937134.605463397</v>
      </c>
      <c r="AI7" s="25">
        <v>19785862.580394208</v>
      </c>
      <c r="AJ7" s="25">
        <v>20478425.61122907</v>
      </c>
      <c r="AK7" s="25">
        <v>22273694.628250856</v>
      </c>
      <c r="AL7" s="25">
        <v>21507216.553642396</v>
      </c>
      <c r="AM7" s="25">
        <v>25339430.238903768</v>
      </c>
      <c r="AN7" s="25">
        <v>23038150.322580542</v>
      </c>
      <c r="AO7" s="25">
        <v>27052394.601870041</v>
      </c>
      <c r="AP7" s="25">
        <v>25319036.723284177</v>
      </c>
      <c r="AQ7" s="25">
        <v>29156079.924925916</v>
      </c>
      <c r="AR7" s="25">
        <v>26642065.426796727</v>
      </c>
      <c r="AS7" s="25">
        <f t="shared" si="0"/>
        <v>353793049.59723026</v>
      </c>
      <c r="AT7" s="29">
        <f t="shared" ref="AT7:AT11" si="1">AS7/$AS$3-1</f>
        <v>-2.0135013894861942E-5</v>
      </c>
    </row>
    <row r="8" spans="1:46" x14ac:dyDescent="0.2">
      <c r="A8" s="25" t="s">
        <v>91</v>
      </c>
      <c r="B8" s="25" t="str">
        <f>Food_data!B20</f>
        <v>Emissions|CO2eq</v>
      </c>
      <c r="C8" s="25" t="str">
        <f>Food_data!C20</f>
        <v>Mt CO2eq/yr</v>
      </c>
      <c r="D8" s="25">
        <f>Food_data!D20</f>
        <v>35766.237192693705</v>
      </c>
      <c r="E8" s="25">
        <f>Food_data!E20</f>
        <v>36025.047856056095</v>
      </c>
      <c r="F8" s="25">
        <f>Food_data!F20</f>
        <v>36284.452186874201</v>
      </c>
      <c r="G8" s="25">
        <f>Food_data!G20</f>
        <v>36542.450703308197</v>
      </c>
      <c r="H8" s="25">
        <f>Food_data!H20</f>
        <v>36798.115423290707</v>
      </c>
      <c r="I8" s="25">
        <f>Food_data!I20</f>
        <v>37079.010321722402</v>
      </c>
      <c r="J8" s="25">
        <f>Food_data!J20</f>
        <v>37377.976185409505</v>
      </c>
      <c r="K8" s="25">
        <f>Food_data!K20</f>
        <v>37670.449037262304</v>
      </c>
      <c r="L8" s="25">
        <f>Food_data!L20</f>
        <v>37969.422468750206</v>
      </c>
      <c r="M8" s="25">
        <f>Food_data!M20</f>
        <v>38261.8916357044</v>
      </c>
      <c r="N8" s="25">
        <f>Food_data!N20</f>
        <v>38575.294664724999</v>
      </c>
      <c r="O8" s="25">
        <f>Food_data!O20</f>
        <v>38007.216155754897</v>
      </c>
      <c r="P8" s="25">
        <f>Food_data!P20</f>
        <v>37246.391914155996</v>
      </c>
      <c r="Q8" s="25">
        <f>Food_data!Q20</f>
        <v>36688.4414957841</v>
      </c>
      <c r="R8" s="25">
        <f>Food_data!R20</f>
        <v>36123.060442728602</v>
      </c>
      <c r="S8" s="25">
        <f>Food_data!S20</f>
        <v>35381.351370304998</v>
      </c>
      <c r="T8" s="25">
        <f>Food_data!T20</f>
        <v>34791.782366783103</v>
      </c>
      <c r="U8" s="25">
        <f>Food_data!U20</f>
        <v>34192.373665462401</v>
      </c>
      <c r="V8" s="25">
        <f>Food_data!V20</f>
        <v>34323.929341668299</v>
      </c>
      <c r="W8" s="25">
        <f>Food_data!W20</f>
        <v>34088.387656701801</v>
      </c>
      <c r="X8" s="25">
        <f>Food_data!X20</f>
        <v>33238.294543254495</v>
      </c>
      <c r="Y8" s="25">
        <f>Food_data!Y20</f>
        <v>33301.358556323205</v>
      </c>
      <c r="Z8" s="25">
        <f>Food_data!Z20</f>
        <v>32720.120131725402</v>
      </c>
      <c r="AA8" s="25">
        <f>Food_data!AA20</f>
        <v>32217.028143356798</v>
      </c>
      <c r="AB8" s="25">
        <f>Food_data!AB20</f>
        <v>32280.344553022504</v>
      </c>
      <c r="AC8" s="25">
        <f>Food_data!AC20</f>
        <v>32385.017636230998</v>
      </c>
      <c r="AD8" s="25">
        <f>Food_data!AD20</f>
        <v>32648.551625348802</v>
      </c>
      <c r="AE8" s="25">
        <f>Food_data!AE20</f>
        <v>32926.094980503403</v>
      </c>
      <c r="AF8" s="25">
        <f>Food_data!AF20</f>
        <v>33216.773151320602</v>
      </c>
      <c r="AG8" s="25">
        <f>Food_data!AG20</f>
        <v>33279.039753929799</v>
      </c>
      <c r="AH8" s="25">
        <f>Food_data!AH20</f>
        <v>33426.426724256504</v>
      </c>
      <c r="AI8" s="25">
        <f>Food_data!AI20</f>
        <v>33815.441304291096</v>
      </c>
      <c r="AJ8" s="25">
        <f>Food_data!AJ20</f>
        <v>34052.7294038783</v>
      </c>
      <c r="AK8" s="25">
        <f>Food_data!AK20</f>
        <v>33649.197667060398</v>
      </c>
      <c r="AL8" s="25">
        <f>Food_data!AL20</f>
        <v>34012.473142371804</v>
      </c>
      <c r="AM8" s="25">
        <f>Food_data!AM20</f>
        <v>34229.153801273496</v>
      </c>
      <c r="AN8" s="25">
        <f>Food_data!AN20</f>
        <v>34595.861000452205</v>
      </c>
      <c r="AO8" s="25">
        <f>Food_data!AO20</f>
        <v>34917.789113521896</v>
      </c>
      <c r="AP8" s="25">
        <f>Food_data!AP20</f>
        <v>35208.811176770199</v>
      </c>
      <c r="AQ8" s="25">
        <f>Food_data!AQ20</f>
        <v>35362.004653845295</v>
      </c>
      <c r="AR8" s="25">
        <f>Food_data!AR20</f>
        <v>35966.8028360428</v>
      </c>
      <c r="AS8" s="25"/>
      <c r="AT8" s="29"/>
    </row>
    <row r="9" spans="1:46" x14ac:dyDescent="0.2">
      <c r="A9" s="25" t="s">
        <v>180</v>
      </c>
      <c r="B9" s="25" t="s">
        <v>173</v>
      </c>
      <c r="C9" s="25" t="s">
        <v>174</v>
      </c>
      <c r="D9" s="25">
        <v>4275783.0614847569</v>
      </c>
      <c r="E9" s="25">
        <v>11239.592022572191</v>
      </c>
      <c r="F9" s="25">
        <v>10765.772162576697</v>
      </c>
      <c r="G9" s="25">
        <v>10579.104295118061</v>
      </c>
      <c r="H9" s="25">
        <v>10264.901764569133</v>
      </c>
      <c r="I9" s="25">
        <v>9981.3431013977734</v>
      </c>
      <c r="J9" s="25">
        <v>9672.0400956993672</v>
      </c>
      <c r="K9" s="25">
        <v>9362.640793318511</v>
      </c>
      <c r="L9" s="25">
        <v>9147.6695494316828</v>
      </c>
      <c r="M9" s="25">
        <v>8953.7040972668819</v>
      </c>
      <c r="N9" s="25">
        <v>8865.4138730735831</v>
      </c>
      <c r="O9" s="25">
        <v>8665.3095289278826</v>
      </c>
      <c r="P9" s="25">
        <v>8503.6422325645835</v>
      </c>
      <c r="Q9" s="25">
        <v>7511.1086974932259</v>
      </c>
      <c r="R9" s="25">
        <v>7312.7001132925179</v>
      </c>
      <c r="S9" s="25">
        <v>7141.573236708814</v>
      </c>
      <c r="T9" s="25">
        <v>7113.0332204034057</v>
      </c>
      <c r="U9" s="25">
        <v>6579.6122369012428</v>
      </c>
      <c r="V9" s="25">
        <v>6292.812515629239</v>
      </c>
      <c r="W9" s="25">
        <v>6042.0791644852334</v>
      </c>
      <c r="X9" s="25">
        <v>5842.7643197446741</v>
      </c>
      <c r="Y9" s="25">
        <v>1798544.9236780095</v>
      </c>
      <c r="Z9" s="25">
        <v>7175851.0625045532</v>
      </c>
      <c r="AA9" s="25">
        <v>5346781.008888714</v>
      </c>
      <c r="AB9" s="25">
        <v>10829585.351793535</v>
      </c>
      <c r="AC9" s="25">
        <v>9151846.0259241909</v>
      </c>
      <c r="AD9" s="25">
        <v>11867641.021201482</v>
      </c>
      <c r="AE9" s="25">
        <v>13418141.917683536</v>
      </c>
      <c r="AF9" s="25">
        <v>15878498.111820329</v>
      </c>
      <c r="AG9" s="25">
        <v>15353900.234782578</v>
      </c>
      <c r="AH9" s="25">
        <v>17937232.416105483</v>
      </c>
      <c r="AI9" s="25">
        <v>19785980.479329519</v>
      </c>
      <c r="AJ9" s="25">
        <v>20478578.023798741</v>
      </c>
      <c r="AK9" s="25">
        <v>22273837.979667068</v>
      </c>
      <c r="AL9" s="25">
        <v>21507348.085020766</v>
      </c>
      <c r="AM9" s="25">
        <v>25339580.495442837</v>
      </c>
      <c r="AN9" s="25">
        <v>23038284.372805711</v>
      </c>
      <c r="AO9" s="25">
        <v>27052502.997864418</v>
      </c>
      <c r="AP9" s="25">
        <v>25319163.636026636</v>
      </c>
      <c r="AQ9" s="25">
        <v>29156209.663674869</v>
      </c>
      <c r="AR9" s="25">
        <v>26642169.202014145</v>
      </c>
      <c r="AS9" s="25">
        <f>SUM(D9:AR9)</f>
        <v>353797296.88853306</v>
      </c>
      <c r="AT9" s="29">
        <f t="shared" si="1"/>
        <v>-8.13023938506241E-6</v>
      </c>
    </row>
    <row r="10" spans="1:46" x14ac:dyDescent="0.2">
      <c r="A10" s="25" t="s">
        <v>180</v>
      </c>
      <c r="B10" s="25" t="e">
        <f>#REF!</f>
        <v>#REF!</v>
      </c>
      <c r="C10" s="25" t="e">
        <f>#REF!</f>
        <v>#REF!</v>
      </c>
      <c r="D10" s="25" t="e">
        <f>#REF!</f>
        <v>#REF!</v>
      </c>
      <c r="E10" s="25" t="e">
        <f>#REF!</f>
        <v>#REF!</v>
      </c>
      <c r="F10" s="25" t="e">
        <f>#REF!</f>
        <v>#REF!</v>
      </c>
      <c r="G10" s="25" t="e">
        <f>#REF!</f>
        <v>#REF!</v>
      </c>
      <c r="H10" s="25" t="e">
        <f>#REF!</f>
        <v>#REF!</v>
      </c>
      <c r="I10" s="25" t="e">
        <f>#REF!</f>
        <v>#REF!</v>
      </c>
      <c r="J10" s="25" t="e">
        <f>#REF!</f>
        <v>#REF!</v>
      </c>
      <c r="K10" s="25" t="e">
        <f>#REF!</f>
        <v>#REF!</v>
      </c>
      <c r="L10" s="25" t="e">
        <f>#REF!</f>
        <v>#REF!</v>
      </c>
      <c r="M10" s="25" t="e">
        <f>#REF!</f>
        <v>#REF!</v>
      </c>
      <c r="N10" s="25" t="e">
        <f>#REF!</f>
        <v>#REF!</v>
      </c>
      <c r="O10" s="25" t="e">
        <f>#REF!</f>
        <v>#REF!</v>
      </c>
      <c r="P10" s="25" t="e">
        <f>#REF!</f>
        <v>#REF!</v>
      </c>
      <c r="Q10" s="25" t="e">
        <f>#REF!</f>
        <v>#REF!</v>
      </c>
      <c r="R10" s="25" t="e">
        <f>#REF!</f>
        <v>#REF!</v>
      </c>
      <c r="S10" s="25" t="e">
        <f>#REF!</f>
        <v>#REF!</v>
      </c>
      <c r="T10" s="25" t="e">
        <f>#REF!</f>
        <v>#REF!</v>
      </c>
      <c r="U10" s="25" t="e">
        <f>#REF!</f>
        <v>#REF!</v>
      </c>
      <c r="V10" s="25" t="e">
        <f>#REF!</f>
        <v>#REF!</v>
      </c>
      <c r="W10" s="25" t="e">
        <f>#REF!</f>
        <v>#REF!</v>
      </c>
      <c r="X10" s="25" t="e">
        <f>#REF!</f>
        <v>#REF!</v>
      </c>
      <c r="Y10" s="25" t="e">
        <f>#REF!</f>
        <v>#REF!</v>
      </c>
      <c r="Z10" s="25" t="e">
        <f>#REF!</f>
        <v>#REF!</v>
      </c>
      <c r="AA10" s="25" t="e">
        <f>#REF!</f>
        <v>#REF!</v>
      </c>
      <c r="AB10" s="25" t="e">
        <f>#REF!</f>
        <v>#REF!</v>
      </c>
      <c r="AC10" s="25" t="e">
        <f>#REF!</f>
        <v>#REF!</v>
      </c>
      <c r="AD10" s="25" t="e">
        <f>#REF!</f>
        <v>#REF!</v>
      </c>
      <c r="AE10" s="25" t="e">
        <f>#REF!</f>
        <v>#REF!</v>
      </c>
      <c r="AF10" s="25" t="e">
        <f>#REF!</f>
        <v>#REF!</v>
      </c>
      <c r="AG10" s="25" t="e">
        <f>#REF!</f>
        <v>#REF!</v>
      </c>
      <c r="AH10" s="25" t="e">
        <f>#REF!</f>
        <v>#REF!</v>
      </c>
      <c r="AI10" s="25" t="e">
        <f>#REF!</f>
        <v>#REF!</v>
      </c>
      <c r="AJ10" s="25" t="e">
        <f>#REF!</f>
        <v>#REF!</v>
      </c>
      <c r="AK10" s="25" t="e">
        <f>#REF!</f>
        <v>#REF!</v>
      </c>
      <c r="AL10" s="25" t="e">
        <f>#REF!</f>
        <v>#REF!</v>
      </c>
      <c r="AM10" s="25" t="e">
        <f>#REF!</f>
        <v>#REF!</v>
      </c>
      <c r="AN10" s="25" t="e">
        <f>#REF!</f>
        <v>#REF!</v>
      </c>
      <c r="AO10" s="25" t="e">
        <f>#REF!</f>
        <v>#REF!</v>
      </c>
      <c r="AP10" s="25" t="e">
        <f>#REF!</f>
        <v>#REF!</v>
      </c>
      <c r="AQ10" s="25" t="e">
        <f>#REF!</f>
        <v>#REF!</v>
      </c>
      <c r="AR10" s="25" t="e">
        <f>#REF!</f>
        <v>#REF!</v>
      </c>
      <c r="AS10" s="25"/>
      <c r="AT10" s="29"/>
    </row>
    <row r="11" spans="1:46" x14ac:dyDescent="0.2">
      <c r="A11" s="25" t="s">
        <v>183</v>
      </c>
      <c r="B11" s="25" t="s">
        <v>173</v>
      </c>
      <c r="C11" s="25" t="s">
        <v>174</v>
      </c>
      <c r="D11" s="25">
        <v>4269256.8659074502</v>
      </c>
      <c r="E11" s="25">
        <v>11212.193798019993</v>
      </c>
      <c r="F11" s="25">
        <v>10693.273267326014</v>
      </c>
      <c r="G11" s="25">
        <v>10426.441658333206</v>
      </c>
      <c r="H11" s="25">
        <v>10118.265883468273</v>
      </c>
      <c r="I11" s="25">
        <v>9827.0803316473321</v>
      </c>
      <c r="J11" s="25">
        <v>14592800.595355874</v>
      </c>
      <c r="K11" s="25">
        <v>31667787.277263813</v>
      </c>
      <c r="L11" s="25">
        <v>47871639.430351213</v>
      </c>
      <c r="M11" s="25">
        <v>61709624.737818092</v>
      </c>
      <c r="N11" s="25">
        <v>75828034.407948598</v>
      </c>
      <c r="O11" s="25">
        <v>8089.1089861552346</v>
      </c>
      <c r="P11" s="25">
        <v>7847.662084728875</v>
      </c>
      <c r="Q11" s="25">
        <v>7232.9027334964539</v>
      </c>
      <c r="R11" s="25">
        <v>6872.1449915259009</v>
      </c>
      <c r="S11" s="25">
        <v>6574.1981431462891</v>
      </c>
      <c r="T11" s="25">
        <v>6251.6396601414581</v>
      </c>
      <c r="U11" s="25">
        <v>5913.8227810381586</v>
      </c>
      <c r="V11" s="25">
        <v>5627.7326239518407</v>
      </c>
      <c r="W11" s="25">
        <v>5365.7090621649022</v>
      </c>
      <c r="X11" s="25">
        <v>5189.8963808627195</v>
      </c>
      <c r="Y11" s="25">
        <v>4930.7783172866239</v>
      </c>
      <c r="Z11" s="25">
        <v>4677.7715562313779</v>
      </c>
      <c r="AA11" s="25">
        <v>4449.5709730666222</v>
      </c>
      <c r="AB11" s="25">
        <v>4494.9365539170385</v>
      </c>
      <c r="AC11" s="25">
        <v>4315.767032630004</v>
      </c>
      <c r="AD11" s="25">
        <v>3915.260522031856</v>
      </c>
      <c r="AE11" s="25">
        <v>3690.5490980171903</v>
      </c>
      <c r="AF11" s="25">
        <v>3557.5306933842435</v>
      </c>
      <c r="AG11" s="25">
        <v>3339.1476602062758</v>
      </c>
      <c r="AH11" s="25">
        <v>3236.7054387884182</v>
      </c>
      <c r="AI11" s="25">
        <v>3178.2848078533152</v>
      </c>
      <c r="AJ11" s="25">
        <v>2970.6151239315827</v>
      </c>
      <c r="AK11" s="25">
        <v>2819.452217320204</v>
      </c>
      <c r="AL11" s="25">
        <v>2750.3352308750682</v>
      </c>
      <c r="AM11" s="25">
        <v>2584.8236423109088</v>
      </c>
      <c r="AN11" s="25">
        <v>2522.1323136365136</v>
      </c>
      <c r="AO11" s="25">
        <v>2324.9104014150962</v>
      </c>
      <c r="AP11" s="25">
        <v>2224.8460919974755</v>
      </c>
      <c r="AQ11" s="25">
        <v>2124.4220172304981</v>
      </c>
      <c r="AR11" s="25">
        <v>1414020.8357735728</v>
      </c>
      <c r="AS11" s="25">
        <f t="shared" si="0"/>
        <v>237534514.06249675</v>
      </c>
      <c r="AT11" s="29">
        <f t="shared" si="1"/>
        <v>-0.32861956566934447</v>
      </c>
    </row>
    <row r="12" spans="1:46" x14ac:dyDescent="0.2">
      <c r="A12" s="25" t="s">
        <v>183</v>
      </c>
      <c r="B12" s="25" t="e">
        <f>#REF!</f>
        <v>#REF!</v>
      </c>
      <c r="C12" s="25" t="e">
        <f>#REF!</f>
        <v>#REF!</v>
      </c>
      <c r="D12" s="25" t="e">
        <f>#REF!</f>
        <v>#REF!</v>
      </c>
      <c r="E12" s="25" t="e">
        <f>#REF!</f>
        <v>#REF!</v>
      </c>
      <c r="F12" s="25" t="e">
        <f>#REF!</f>
        <v>#REF!</v>
      </c>
      <c r="G12" s="25" t="e">
        <f>#REF!</f>
        <v>#REF!</v>
      </c>
      <c r="H12" s="25" t="e">
        <f>#REF!</f>
        <v>#REF!</v>
      </c>
      <c r="I12" s="25" t="e">
        <f>#REF!</f>
        <v>#REF!</v>
      </c>
      <c r="J12" s="25" t="e">
        <f>#REF!</f>
        <v>#REF!</v>
      </c>
      <c r="K12" s="25" t="e">
        <f>#REF!</f>
        <v>#REF!</v>
      </c>
      <c r="L12" s="25" t="e">
        <f>#REF!</f>
        <v>#REF!</v>
      </c>
      <c r="M12" s="25" t="e">
        <f>#REF!</f>
        <v>#REF!</v>
      </c>
      <c r="N12" s="25" t="e">
        <f>#REF!</f>
        <v>#REF!</v>
      </c>
      <c r="O12" s="25" t="e">
        <f>#REF!</f>
        <v>#REF!</v>
      </c>
      <c r="P12" s="25" t="e">
        <f>#REF!</f>
        <v>#REF!</v>
      </c>
      <c r="Q12" s="25" t="e">
        <f>#REF!</f>
        <v>#REF!</v>
      </c>
      <c r="R12" s="25" t="e">
        <f>#REF!</f>
        <v>#REF!</v>
      </c>
      <c r="S12" s="25" t="e">
        <f>#REF!</f>
        <v>#REF!</v>
      </c>
      <c r="T12" s="25" t="e">
        <f>#REF!</f>
        <v>#REF!</v>
      </c>
      <c r="U12" s="25" t="e">
        <f>#REF!</f>
        <v>#REF!</v>
      </c>
      <c r="V12" s="25" t="e">
        <f>#REF!</f>
        <v>#REF!</v>
      </c>
      <c r="W12" s="25" t="e">
        <f>#REF!</f>
        <v>#REF!</v>
      </c>
      <c r="X12" s="25" t="e">
        <f>#REF!</f>
        <v>#REF!</v>
      </c>
      <c r="Y12" s="25" t="e">
        <f>#REF!</f>
        <v>#REF!</v>
      </c>
      <c r="Z12" s="25" t="e">
        <f>#REF!</f>
        <v>#REF!</v>
      </c>
      <c r="AA12" s="25" t="e">
        <f>#REF!</f>
        <v>#REF!</v>
      </c>
      <c r="AB12" s="25" t="e">
        <f>#REF!</f>
        <v>#REF!</v>
      </c>
      <c r="AC12" s="25" t="e">
        <f>#REF!</f>
        <v>#REF!</v>
      </c>
      <c r="AD12" s="25" t="e">
        <f>#REF!</f>
        <v>#REF!</v>
      </c>
      <c r="AE12" s="25" t="e">
        <f>#REF!</f>
        <v>#REF!</v>
      </c>
      <c r="AF12" s="25" t="e">
        <f>#REF!</f>
        <v>#REF!</v>
      </c>
      <c r="AG12" s="25" t="e">
        <f>#REF!</f>
        <v>#REF!</v>
      </c>
      <c r="AH12" s="25" t="e">
        <f>#REF!</f>
        <v>#REF!</v>
      </c>
      <c r="AI12" s="25" t="e">
        <f>#REF!</f>
        <v>#REF!</v>
      </c>
      <c r="AJ12" s="25" t="e">
        <f>#REF!</f>
        <v>#REF!</v>
      </c>
      <c r="AK12" s="25" t="e">
        <f>#REF!</f>
        <v>#REF!</v>
      </c>
      <c r="AL12" s="25" t="e">
        <f>#REF!</f>
        <v>#REF!</v>
      </c>
      <c r="AM12" s="25" t="e">
        <f>#REF!</f>
        <v>#REF!</v>
      </c>
      <c r="AN12" s="25" t="e">
        <f>#REF!</f>
        <v>#REF!</v>
      </c>
      <c r="AO12" s="25" t="e">
        <f>#REF!</f>
        <v>#REF!</v>
      </c>
      <c r="AP12" s="25" t="e">
        <f>#REF!</f>
        <v>#REF!</v>
      </c>
      <c r="AQ12" s="25" t="e">
        <f>#REF!</f>
        <v>#REF!</v>
      </c>
      <c r="AR12" s="25" t="e">
        <f>#REF!</f>
        <v>#REF!</v>
      </c>
      <c r="AS12" s="25"/>
      <c r="AT12" s="25"/>
    </row>
    <row r="13" spans="1:46" x14ac:dyDescent="0.2">
      <c r="A13" s="25" t="s">
        <v>92</v>
      </c>
      <c r="B13" s="25" t="s">
        <v>173</v>
      </c>
      <c r="C13" s="25" t="s">
        <v>174</v>
      </c>
      <c r="D13" s="25">
        <v>4269256.8659074586</v>
      </c>
      <c r="E13" s="25">
        <v>11212.193798019996</v>
      </c>
      <c r="F13" s="25">
        <v>10764.853424260453</v>
      </c>
      <c r="G13" s="25">
        <v>10422.048036111233</v>
      </c>
      <c r="H13" s="25">
        <v>10113.983817698969</v>
      </c>
      <c r="I13" s="25">
        <v>9823.2376761683045</v>
      </c>
      <c r="J13" s="25">
        <v>14592797.356058337</v>
      </c>
      <c r="K13" s="25">
        <v>31667783.218067426</v>
      </c>
      <c r="L13" s="25">
        <v>47871523.157311775</v>
      </c>
      <c r="M13" s="25">
        <v>61709624.271884531</v>
      </c>
      <c r="N13" s="25">
        <v>75828028.541437954</v>
      </c>
      <c r="O13" s="25">
        <v>8044.6005170814033</v>
      </c>
      <c r="P13" s="25">
        <v>7788.7157827093652</v>
      </c>
      <c r="Q13" s="25">
        <v>7139.3123304528644</v>
      </c>
      <c r="R13" s="25">
        <v>6805.8385436189583</v>
      </c>
      <c r="S13" s="25">
        <v>6516.9174783446697</v>
      </c>
      <c r="T13" s="25">
        <v>6173.5019876333217</v>
      </c>
      <c r="U13" s="25">
        <v>5837.0896377513382</v>
      </c>
      <c r="V13" s="25">
        <v>5556.9948598144674</v>
      </c>
      <c r="W13" s="25">
        <v>5289.2800172005673</v>
      </c>
      <c r="X13" s="25">
        <v>5068.1679928217054</v>
      </c>
      <c r="Y13" s="25">
        <v>4805.2071925258015</v>
      </c>
      <c r="Z13" s="25">
        <v>4599.9735905819862</v>
      </c>
      <c r="AA13" s="25">
        <v>4371.4853335924427</v>
      </c>
      <c r="AB13" s="25">
        <v>4314.2095008959532</v>
      </c>
      <c r="AC13" s="25">
        <v>4182.6657713587083</v>
      </c>
      <c r="AD13" s="25">
        <v>3820.0091251883418</v>
      </c>
      <c r="AE13" s="25">
        <v>3604.0874171044561</v>
      </c>
      <c r="AF13" s="25">
        <v>3432.9001114744333</v>
      </c>
      <c r="AG13" s="25">
        <v>3244.7278465823633</v>
      </c>
      <c r="AH13" s="25">
        <v>3132.6974472406805</v>
      </c>
      <c r="AI13" s="25">
        <v>3057.8581538242465</v>
      </c>
      <c r="AJ13" s="25">
        <v>2875.2760801236459</v>
      </c>
      <c r="AK13" s="25">
        <v>2720.7985262225293</v>
      </c>
      <c r="AL13" s="25">
        <v>2635.8487832884612</v>
      </c>
      <c r="AM13" s="25">
        <v>2488.5007651061082</v>
      </c>
      <c r="AN13" s="25">
        <v>2440.1838354242445</v>
      </c>
      <c r="AO13" s="25">
        <v>2226.0964492737498</v>
      </c>
      <c r="AP13" s="25">
        <v>2108.6352755729622</v>
      </c>
      <c r="AQ13" s="25">
        <v>2001.8969039437568</v>
      </c>
      <c r="AR13" s="25">
        <v>1980.3846777050235</v>
      </c>
      <c r="AS13" s="25">
        <f t="shared" si="0"/>
        <v>236119613.58935428</v>
      </c>
      <c r="AT13" s="25"/>
    </row>
    <row r="14" spans="1:46" x14ac:dyDescent="0.2">
      <c r="A14" s="25" t="s">
        <v>92</v>
      </c>
      <c r="B14" s="25" t="str">
        <f>Total_data!B20</f>
        <v>Emissions|CO2eq</v>
      </c>
      <c r="C14" s="25" t="str">
        <f>Total_data!C20</f>
        <v>Mt CO2eq/yr</v>
      </c>
      <c r="D14" s="25">
        <f>Total_data!D20</f>
        <v>35766.237192693705</v>
      </c>
      <c r="E14" s="25">
        <f>Total_data!E20</f>
        <v>36025.047856056</v>
      </c>
      <c r="F14" s="25">
        <f>Total_data!F20</f>
        <v>36284.452186874201</v>
      </c>
      <c r="G14" s="25">
        <f>Total_data!G20</f>
        <v>36542.450703308197</v>
      </c>
      <c r="H14" s="25">
        <f>Total_data!H20</f>
        <v>36674.19</v>
      </c>
      <c r="I14" s="25">
        <f>Total_data!I20</f>
        <v>36775.83</v>
      </c>
      <c r="J14" s="25">
        <f>Total_data!J20</f>
        <v>36877.54</v>
      </c>
      <c r="K14" s="25">
        <f>Total_data!K20</f>
        <v>36979.179999999898</v>
      </c>
      <c r="L14" s="25">
        <f>Total_data!L20</f>
        <v>37080.89</v>
      </c>
      <c r="M14" s="25">
        <f>Total_data!M20</f>
        <v>37182.53</v>
      </c>
      <c r="N14" s="25">
        <f>Total_data!N20</f>
        <v>37284.239999999998</v>
      </c>
      <c r="O14" s="25">
        <f>Total_data!O20</f>
        <v>36795.360000000001</v>
      </c>
      <c r="P14" s="25">
        <f>Total_data!P20</f>
        <v>36306.479999999901</v>
      </c>
      <c r="Q14" s="25">
        <f>Total_data!Q20</f>
        <v>35781.505801781997</v>
      </c>
      <c r="R14" s="25">
        <f>Total_data!R20</f>
        <v>35158.429928986399</v>
      </c>
      <c r="S14" s="25">
        <f>Total_data!S20</f>
        <v>34538.716376631797</v>
      </c>
      <c r="T14" s="25">
        <f>Total_data!T20</f>
        <v>33890.6127030672</v>
      </c>
      <c r="U14" s="25">
        <f>Total_data!U20</f>
        <v>33238.024890118293</v>
      </c>
      <c r="V14" s="25">
        <f>Total_data!V20</f>
        <v>32588.882300123601</v>
      </c>
      <c r="W14" s="25">
        <f>Total_data!W20</f>
        <v>31941.456413220203</v>
      </c>
      <c r="X14" s="25">
        <f>Total_data!X20</f>
        <v>31302.5021705857</v>
      </c>
      <c r="Y14" s="25">
        <f>Total_data!Y20</f>
        <v>30799.624123906</v>
      </c>
      <c r="Z14" s="25">
        <f>Total_data!Z20</f>
        <v>30299.0221015569</v>
      </c>
      <c r="AA14" s="25">
        <f>Total_data!AA20</f>
        <v>29805.345713569997</v>
      </c>
      <c r="AB14" s="25">
        <f>Total_data!AB20</f>
        <v>29270.711695953101</v>
      </c>
      <c r="AC14" s="25">
        <f>Total_data!AC20</f>
        <v>28756.822130187502</v>
      </c>
      <c r="AD14" s="25">
        <f>Total_data!AD20</f>
        <v>28207.8561862034</v>
      </c>
      <c r="AE14" s="25">
        <f>Total_data!AE20</f>
        <v>27934.8299999999</v>
      </c>
      <c r="AF14" s="25">
        <f>Total_data!AF20</f>
        <v>27297.619999999901</v>
      </c>
      <c r="AG14" s="25">
        <f>Total_data!AG20</f>
        <v>26632.601865835197</v>
      </c>
      <c r="AH14" s="25">
        <f>Total_data!AH20</f>
        <v>26023.200000000001</v>
      </c>
      <c r="AI14" s="25">
        <f>Total_data!AI20</f>
        <v>25277.839999999902</v>
      </c>
      <c r="AJ14" s="25">
        <f>Total_data!AJ20</f>
        <v>24532.48</v>
      </c>
      <c r="AK14" s="25">
        <f>Total_data!AK20</f>
        <v>23787.1899999999</v>
      </c>
      <c r="AL14" s="25">
        <f>Total_data!AL20</f>
        <v>23041.83</v>
      </c>
      <c r="AM14" s="25">
        <f>Total_data!AM20</f>
        <v>22296.54</v>
      </c>
      <c r="AN14" s="25">
        <f>Total_data!AN20</f>
        <v>21551.18</v>
      </c>
      <c r="AO14" s="25">
        <f>Total_data!AO20</f>
        <v>20805.889999999898</v>
      </c>
      <c r="AP14" s="25">
        <f>Total_data!AP20</f>
        <v>20060.53</v>
      </c>
      <c r="AQ14" s="25">
        <f>Total_data!AQ20</f>
        <v>19315.169999999998</v>
      </c>
      <c r="AR14" s="25">
        <f>Total_data!AR20</f>
        <v>18569.88</v>
      </c>
      <c r="AS14" s="25"/>
      <c r="AT14" s="25"/>
    </row>
    <row r="16" spans="1:46" s="2" customFormat="1" ht="15" x14ac:dyDescent="0.2">
      <c r="A16" s="3" t="s">
        <v>90</v>
      </c>
      <c r="B16" s="3" t="s">
        <v>173</v>
      </c>
      <c r="C16" s="2" t="s">
        <v>1</v>
      </c>
      <c r="D16" s="2">
        <v>2010</v>
      </c>
      <c r="E16" s="2">
        <v>2011</v>
      </c>
      <c r="F16" s="2">
        <v>2012</v>
      </c>
      <c r="G16" s="2">
        <v>2013</v>
      </c>
      <c r="H16" s="2">
        <v>2014</v>
      </c>
      <c r="I16" s="2">
        <v>2015</v>
      </c>
      <c r="J16" s="2">
        <v>2016</v>
      </c>
      <c r="K16" s="2">
        <v>2017</v>
      </c>
      <c r="L16" s="2">
        <v>2018</v>
      </c>
      <c r="M16" s="2">
        <v>2019</v>
      </c>
      <c r="N16" s="2">
        <v>2020</v>
      </c>
      <c r="O16" s="2">
        <v>2021</v>
      </c>
      <c r="P16" s="2">
        <v>2022</v>
      </c>
      <c r="Q16" s="2">
        <v>2023</v>
      </c>
      <c r="R16" s="2">
        <v>2024</v>
      </c>
      <c r="S16" s="2">
        <v>2025</v>
      </c>
      <c r="T16" s="2">
        <v>2026</v>
      </c>
      <c r="U16" s="2">
        <v>2027</v>
      </c>
      <c r="V16" s="2">
        <v>2028</v>
      </c>
      <c r="W16" s="2">
        <v>2029</v>
      </c>
      <c r="X16" s="2">
        <v>2030</v>
      </c>
      <c r="Y16" s="2">
        <v>2031</v>
      </c>
      <c r="Z16" s="2">
        <v>2032</v>
      </c>
      <c r="AA16" s="2">
        <v>2033</v>
      </c>
      <c r="AB16" s="2">
        <v>2034</v>
      </c>
      <c r="AC16" s="2">
        <v>2035</v>
      </c>
      <c r="AD16" s="2">
        <v>2036</v>
      </c>
      <c r="AE16" s="2">
        <v>2037</v>
      </c>
      <c r="AF16" s="2">
        <v>2038</v>
      </c>
      <c r="AG16" s="2">
        <v>2039</v>
      </c>
      <c r="AH16" s="2">
        <v>2040</v>
      </c>
      <c r="AI16" s="2">
        <v>2041</v>
      </c>
      <c r="AJ16" s="2">
        <v>2042</v>
      </c>
      <c r="AK16" s="2">
        <v>2043</v>
      </c>
      <c r="AL16" s="2">
        <v>2044</v>
      </c>
      <c r="AM16" s="2">
        <v>2045</v>
      </c>
      <c r="AN16" s="2">
        <v>2046</v>
      </c>
      <c r="AO16" s="2">
        <v>2047</v>
      </c>
      <c r="AP16" s="2">
        <v>2048</v>
      </c>
      <c r="AQ16" s="2">
        <v>2049</v>
      </c>
      <c r="AR16" s="2">
        <v>2050</v>
      </c>
      <c r="AS16" s="2" t="s">
        <v>125</v>
      </c>
      <c r="AT16" s="2" t="s">
        <v>175</v>
      </c>
    </row>
    <row r="17" spans="1:46" s="5" customFormat="1" ht="15" x14ac:dyDescent="0.2">
      <c r="A17" s="5" t="s">
        <v>93</v>
      </c>
      <c r="B17" s="5" t="s">
        <v>173</v>
      </c>
      <c r="C17" s="5" t="s">
        <v>176</v>
      </c>
      <c r="D17" s="5">
        <f>D3/1000</f>
        <v>4275.7830614853219</v>
      </c>
      <c r="E17" s="5">
        <f t="shared" ref="E17:AR17" si="2">E3/1000</f>
        <v>11.239592022572872</v>
      </c>
      <c r="F17" s="5">
        <f t="shared" si="2"/>
        <v>10.765139981222235</v>
      </c>
      <c r="G17" s="5">
        <f t="shared" si="2"/>
        <v>10.579104295110653</v>
      </c>
      <c r="H17" s="5">
        <f t="shared" si="2"/>
        <v>10.264901764569229</v>
      </c>
      <c r="I17" s="5">
        <f t="shared" si="2"/>
        <v>9.9813431013983696</v>
      </c>
      <c r="J17" s="5">
        <f t="shared" si="2"/>
        <v>9.6720400956934593</v>
      </c>
      <c r="K17" s="5">
        <f t="shared" si="2"/>
        <v>9.3627200778588442</v>
      </c>
      <c r="L17" s="5">
        <f t="shared" si="2"/>
        <v>9.1475611547417017</v>
      </c>
      <c r="M17" s="5">
        <f t="shared" si="2"/>
        <v>8.9537064753402316</v>
      </c>
      <c r="N17" s="5">
        <f t="shared" si="2"/>
        <v>8.8670870887755839</v>
      </c>
      <c r="O17" s="5">
        <f t="shared" si="2"/>
        <v>8.7249452679587272</v>
      </c>
      <c r="P17" s="5">
        <f t="shared" si="2"/>
        <v>8.5687772926000996</v>
      </c>
      <c r="Q17" s="5">
        <f t="shared" si="2"/>
        <v>7.5894521129080275</v>
      </c>
      <c r="R17" s="5">
        <f t="shared" si="2"/>
        <v>7.3822183488239741</v>
      </c>
      <c r="S17" s="5">
        <f t="shared" si="2"/>
        <v>7.3102116079197659</v>
      </c>
      <c r="T17" s="5">
        <f t="shared" si="2"/>
        <v>7.3385703589709426</v>
      </c>
      <c r="U17" s="5">
        <f t="shared" si="2"/>
        <v>6.6394919040625107</v>
      </c>
      <c r="V17" s="5">
        <f t="shared" si="2"/>
        <v>6.3849137779539653</v>
      </c>
      <c r="W17" s="5">
        <f t="shared" si="2"/>
        <v>6.1317609960447186</v>
      </c>
      <c r="X17" s="5">
        <f t="shared" si="2"/>
        <v>5.9799238263038053</v>
      </c>
      <c r="Y17" s="5">
        <f t="shared" si="2"/>
        <v>1798.6803835713142</v>
      </c>
      <c r="Z17" s="5">
        <f t="shared" si="2"/>
        <v>7175.9555960341986</v>
      </c>
      <c r="AA17" s="5">
        <f t="shared" si="2"/>
        <v>5346.8870791649051</v>
      </c>
      <c r="AB17" s="5">
        <f t="shared" si="2"/>
        <v>10829.671107463746</v>
      </c>
      <c r="AC17" s="5">
        <f t="shared" si="2"/>
        <v>9151.9637234987022</v>
      </c>
      <c r="AD17" s="5">
        <f t="shared" si="2"/>
        <v>11867.72158893059</v>
      </c>
      <c r="AE17" s="5">
        <f t="shared" si="2"/>
        <v>13418.224209129196</v>
      </c>
      <c r="AF17" s="5">
        <f t="shared" si="2"/>
        <v>15878.611809862681</v>
      </c>
      <c r="AG17" s="5">
        <f t="shared" si="2"/>
        <v>15353.997984943235</v>
      </c>
      <c r="AH17" s="5">
        <f t="shared" si="2"/>
        <v>17937.31080410058</v>
      </c>
      <c r="AI17" s="5">
        <f t="shared" si="2"/>
        <v>19786.055483597018</v>
      </c>
      <c r="AJ17" s="5">
        <f t="shared" si="2"/>
        <v>20478.6536584838</v>
      </c>
      <c r="AK17" s="5">
        <f t="shared" si="2"/>
        <v>22273.914779687682</v>
      </c>
      <c r="AL17" s="5">
        <f t="shared" si="2"/>
        <v>21507.420976377463</v>
      </c>
      <c r="AM17" s="5">
        <f t="shared" si="2"/>
        <v>25339.671224060752</v>
      </c>
      <c r="AN17" s="5">
        <f t="shared" si="2"/>
        <v>23038.381052647335</v>
      </c>
      <c r="AO17" s="5">
        <f t="shared" si="2"/>
        <v>27052.605542447141</v>
      </c>
      <c r="AP17" s="5">
        <f t="shared" si="2"/>
        <v>25319.253547923807</v>
      </c>
      <c r="AQ17" s="5">
        <f t="shared" si="2"/>
        <v>29156.288530203568</v>
      </c>
      <c r="AR17" s="5">
        <f t="shared" si="2"/>
        <v>26642.237763473186</v>
      </c>
      <c r="AS17" s="5">
        <f>SUM(D17:AR17)</f>
        <v>353800.17336863704</v>
      </c>
      <c r="AT17" s="35">
        <f>AS17/AS17-1</f>
        <v>0</v>
      </c>
    </row>
    <row r="18" spans="1:46" s="5" customFormat="1" ht="15" x14ac:dyDescent="0.2">
      <c r="A18" s="5" t="s">
        <v>93</v>
      </c>
      <c r="B18" s="5" t="str">
        <f>Baseline_data!B20</f>
        <v>Emissions|CO2eq</v>
      </c>
      <c r="C18" s="5" t="str">
        <f>Baseline_data!C20</f>
        <v>Mt CO2eq/yr</v>
      </c>
      <c r="D18" s="5">
        <f>Baseline_data!D20</f>
        <v>35767.862747946194</v>
      </c>
      <c r="E18" s="5">
        <f>Baseline_data!E20</f>
        <v>36026.700580784702</v>
      </c>
      <c r="F18" s="5">
        <f>Baseline_data!F20</f>
        <v>36285.656824241298</v>
      </c>
      <c r="G18" s="5">
        <f>Baseline_data!G20</f>
        <v>36543.8149658943</v>
      </c>
      <c r="H18" s="5">
        <f>Baseline_data!H20</f>
        <v>36799.345321562396</v>
      </c>
      <c r="I18" s="5">
        <f>Baseline_data!I20</f>
        <v>37083.082699429295</v>
      </c>
      <c r="J18" s="5">
        <f>Baseline_data!J20</f>
        <v>37378.667613843099</v>
      </c>
      <c r="K18" s="5">
        <f>Baseline_data!K20</f>
        <v>37674.423295776302</v>
      </c>
      <c r="L18" s="5">
        <f>Baseline_data!L20</f>
        <v>37970.281150619303</v>
      </c>
      <c r="M18" s="5">
        <f>Baseline_data!M20</f>
        <v>38266.298520282297</v>
      </c>
      <c r="N18" s="5">
        <f>Baseline_data!N20</f>
        <v>38576.321221511098</v>
      </c>
      <c r="O18" s="5">
        <f>Baseline_data!O20</f>
        <v>38093.913385190099</v>
      </c>
      <c r="P18" s="5">
        <f>Baseline_data!P20</f>
        <v>37612.2229868391</v>
      </c>
      <c r="Q18" s="5">
        <f>Baseline_data!Q20</f>
        <v>37130.2965493269</v>
      </c>
      <c r="R18" s="5">
        <f>Baseline_data!R20</f>
        <v>36648.035071719794</v>
      </c>
      <c r="S18" s="5">
        <f>Baseline_data!S20</f>
        <v>36165.675317679597</v>
      </c>
      <c r="T18" s="5">
        <f>Baseline_data!T20</f>
        <v>35856.420815064805</v>
      </c>
      <c r="U18" s="5">
        <f>Baseline_data!U20</f>
        <v>36154.472241961499</v>
      </c>
      <c r="V18" s="5">
        <f>Baseline_data!V20</f>
        <v>36302.1885804829</v>
      </c>
      <c r="W18" s="5">
        <f>Baseline_data!W20</f>
        <v>36473.575089997998</v>
      </c>
      <c r="X18" s="5">
        <f>Baseline_data!X20</f>
        <v>35877.672784168702</v>
      </c>
      <c r="Y18" s="5">
        <f>Baseline_data!Y20</f>
        <v>35674.569504448402</v>
      </c>
      <c r="Z18" s="5">
        <f>Baseline_data!Z20</f>
        <v>35436.033311129402</v>
      </c>
      <c r="AA18" s="5">
        <f>Baseline_data!AA20</f>
        <v>35895.248198597801</v>
      </c>
      <c r="AB18" s="5">
        <f>Baseline_data!AB20</f>
        <v>36039.4351080044</v>
      </c>
      <c r="AC18" s="5">
        <f>Baseline_data!AC20</f>
        <v>36491.805017525105</v>
      </c>
      <c r="AD18" s="5">
        <f>Baseline_data!AD20</f>
        <v>36822.345902149398</v>
      </c>
      <c r="AE18" s="5">
        <f>Baseline_data!AE20</f>
        <v>37183.0231044709</v>
      </c>
      <c r="AF18" s="5">
        <f>Baseline_data!AF20</f>
        <v>37573.008477141302</v>
      </c>
      <c r="AG18" s="5">
        <f>Baseline_data!AG20</f>
        <v>37909.960905515298</v>
      </c>
      <c r="AH18" s="5">
        <f>Baseline_data!AH20</f>
        <v>38228.790770839703</v>
      </c>
      <c r="AI18" s="5">
        <f>Baseline_data!AI20</f>
        <v>38629.792621828499</v>
      </c>
      <c r="AJ18" s="5">
        <f>Baseline_data!AJ20</f>
        <v>39186.074110082802</v>
      </c>
      <c r="AK18" s="5">
        <f>Baseline_data!AK20</f>
        <v>38812.145803706502</v>
      </c>
      <c r="AL18" s="5">
        <f>Baseline_data!AL20</f>
        <v>39234.159881810694</v>
      </c>
      <c r="AM18" s="5">
        <f>Baseline_data!AM20</f>
        <v>39675.405591346396</v>
      </c>
      <c r="AN18" s="5">
        <f>Baseline_data!AN20</f>
        <v>40095.423359210501</v>
      </c>
      <c r="AO18" s="5">
        <f>Baseline_data!AO20</f>
        <v>40434.952213877201</v>
      </c>
      <c r="AP18" s="5">
        <f>Baseline_data!AP20</f>
        <v>40809.258044607297</v>
      </c>
      <c r="AQ18" s="5">
        <f>Baseline_data!AQ20</f>
        <v>41227.826665219502</v>
      </c>
      <c r="AR18" s="5">
        <f>Baseline_data!AR20</f>
        <v>41541.883437728698</v>
      </c>
    </row>
    <row r="19" spans="1:46" s="2" customFormat="1" ht="15" x14ac:dyDescent="0.2">
      <c r="A19" s="5" t="s">
        <v>94</v>
      </c>
      <c r="B19" s="5" t="s">
        <v>173</v>
      </c>
      <c r="C19" s="5" t="s">
        <v>176</v>
      </c>
      <c r="D19" s="5">
        <f>D5/1000</f>
        <v>4275.7718185375088</v>
      </c>
      <c r="E19" s="5">
        <f t="shared" ref="E19:AR19" si="3">E5/1000</f>
        <v>11.197474050181707</v>
      </c>
      <c r="F19" s="5">
        <f t="shared" si="3"/>
        <v>10.684121711665858</v>
      </c>
      <c r="G19" s="5">
        <f t="shared" si="3"/>
        <v>10.425123881821616</v>
      </c>
      <c r="H19" s="5">
        <f t="shared" si="3"/>
        <v>10.11680490033871</v>
      </c>
      <c r="I19" s="5">
        <f t="shared" si="3"/>
        <v>9.8263676020503237</v>
      </c>
      <c r="J19" s="5">
        <f t="shared" si="3"/>
        <v>13695.340871775266</v>
      </c>
      <c r="K19" s="5">
        <f t="shared" si="3"/>
        <v>31094.391392388796</v>
      </c>
      <c r="L19" s="5">
        <f t="shared" si="3"/>
        <v>46813.319968671727</v>
      </c>
      <c r="M19" s="5">
        <f t="shared" si="3"/>
        <v>61064.104530888093</v>
      </c>
      <c r="N19" s="5">
        <f t="shared" si="3"/>
        <v>74712.514263429461</v>
      </c>
      <c r="O19" s="5">
        <f t="shared" si="3"/>
        <v>8.1200143653085917</v>
      </c>
      <c r="P19" s="5">
        <f t="shared" si="3"/>
        <v>7.9209514208375955</v>
      </c>
      <c r="Q19" s="5">
        <f t="shared" si="3"/>
        <v>7.3073258928513587</v>
      </c>
      <c r="R19" s="5">
        <f t="shared" si="3"/>
        <v>7.0011138264748229</v>
      </c>
      <c r="S19" s="5">
        <f t="shared" si="3"/>
        <v>6.7435760935350118</v>
      </c>
      <c r="T19" s="5">
        <f t="shared" si="3"/>
        <v>6.5229538965030631</v>
      </c>
      <c r="U19" s="5">
        <f t="shared" si="3"/>
        <v>6.1730446227645883</v>
      </c>
      <c r="V19" s="5">
        <f t="shared" si="3"/>
        <v>5.9138680549865503</v>
      </c>
      <c r="W19" s="5">
        <f t="shared" si="3"/>
        <v>5.6557122077608879</v>
      </c>
      <c r="X19" s="5">
        <f t="shared" si="3"/>
        <v>5.4452394994934394</v>
      </c>
      <c r="Y19" s="5">
        <f t="shared" si="3"/>
        <v>5.3567549372926386</v>
      </c>
      <c r="Z19" s="5">
        <f t="shared" si="3"/>
        <v>5.1200220887931538</v>
      </c>
      <c r="AA19" s="5">
        <f t="shared" si="3"/>
        <v>4.9412674996743995</v>
      </c>
      <c r="AB19" s="5">
        <f t="shared" si="3"/>
        <v>4.8446276196474054</v>
      </c>
      <c r="AC19" s="5">
        <f t="shared" si="3"/>
        <v>4.8626090272450018</v>
      </c>
      <c r="AD19" s="5">
        <f t="shared" si="3"/>
        <v>4.2184506874632293</v>
      </c>
      <c r="AE19" s="5">
        <f t="shared" si="3"/>
        <v>4.0429148433334685</v>
      </c>
      <c r="AF19" s="5">
        <f t="shared" si="3"/>
        <v>3.9002344033579956</v>
      </c>
      <c r="AG19" s="5">
        <f t="shared" si="3"/>
        <v>3.7132621042203668</v>
      </c>
      <c r="AH19" s="5">
        <f t="shared" si="3"/>
        <v>3.5441976150426475</v>
      </c>
      <c r="AI19" s="5">
        <f t="shared" si="3"/>
        <v>3.4859511833199233</v>
      </c>
      <c r="AJ19" s="5">
        <f t="shared" si="3"/>
        <v>51.752744515229118</v>
      </c>
      <c r="AK19" s="5">
        <f t="shared" si="3"/>
        <v>12358.682380858154</v>
      </c>
      <c r="AL19" s="5">
        <f t="shared" si="3"/>
        <v>23440.485377235254</v>
      </c>
      <c r="AM19" s="5">
        <f t="shared" si="3"/>
        <v>33410.959135971403</v>
      </c>
      <c r="AN19" s="5">
        <f t="shared" si="3"/>
        <v>42595.443886654539</v>
      </c>
      <c r="AO19" s="5">
        <f t="shared" si="3"/>
        <v>50778.075770973228</v>
      </c>
      <c r="AP19" s="5">
        <f t="shared" si="3"/>
        <v>58060.927563911813</v>
      </c>
      <c r="AQ19" s="5">
        <f t="shared" si="3"/>
        <v>65330.813102644795</v>
      </c>
      <c r="AR19" s="5">
        <f t="shared" si="3"/>
        <v>73255.261460093621</v>
      </c>
      <c r="AS19" s="5">
        <f>SUM(D19:AR19)</f>
        <v>591104.92825258488</v>
      </c>
      <c r="AT19" s="40">
        <f>(AS19/$AS$17)-1</f>
        <v>0.67073103052635186</v>
      </c>
    </row>
    <row r="20" spans="1:46" s="2" customFormat="1" ht="15" x14ac:dyDescent="0.2">
      <c r="A20" s="5" t="s">
        <v>94</v>
      </c>
      <c r="B20" s="5" t="str">
        <f>'2Degree_data'!B20</f>
        <v>Emissions|CO2eq</v>
      </c>
      <c r="C20" s="5" t="str">
        <f>'2Degree_data'!C20</f>
        <v>Mt CO2eq/yr</v>
      </c>
      <c r="D20" s="5">
        <f>'2Degree_data'!D20</f>
        <v>35767.862747946194</v>
      </c>
      <c r="E20" s="5">
        <f>'2Degree_data'!E20</f>
        <v>36025.986650548199</v>
      </c>
      <c r="F20" s="5">
        <f>'2Degree_data'!F20</f>
        <v>36284.228963768299</v>
      </c>
      <c r="G20" s="5">
        <f>'2Degree_data'!G20</f>
        <v>36541.798133918099</v>
      </c>
      <c r="H20" s="5">
        <f>'2Degree_data'!H20</f>
        <v>36674.19</v>
      </c>
      <c r="I20" s="5">
        <f>'2Degree_data'!I20</f>
        <v>36775.83</v>
      </c>
      <c r="J20" s="5">
        <f>'2Degree_data'!J20</f>
        <v>36877.539999999899</v>
      </c>
      <c r="K20" s="5">
        <f>'2Degree_data'!K20</f>
        <v>36979.18</v>
      </c>
      <c r="L20" s="5">
        <f>'2Degree_data'!L20</f>
        <v>37080.89</v>
      </c>
      <c r="M20" s="5">
        <f>'2Degree_data'!M20</f>
        <v>37182.53</v>
      </c>
      <c r="N20" s="5">
        <f>'2Degree_data'!N20</f>
        <v>37284.239999999896</v>
      </c>
      <c r="O20" s="5">
        <f>'2Degree_data'!O20</f>
        <v>36795.360000000001</v>
      </c>
      <c r="P20" s="5">
        <f>'2Degree_data'!P20</f>
        <v>36306.479999999901</v>
      </c>
      <c r="Q20" s="5">
        <f>'2Degree_data'!Q20</f>
        <v>35817.599999999999</v>
      </c>
      <c r="R20" s="5">
        <f>'2Degree_data'!R20</f>
        <v>35328.719999999994</v>
      </c>
      <c r="S20" s="5">
        <f>'2Degree_data'!S20</f>
        <v>34839.840000000004</v>
      </c>
      <c r="T20" s="5">
        <f>'2Degree_data'!T20</f>
        <v>34350.89</v>
      </c>
      <c r="U20" s="5">
        <f>'2Degree_data'!U20</f>
        <v>33862.009999999995</v>
      </c>
      <c r="V20" s="5">
        <f>'2Degree_data'!V20</f>
        <v>33373.129999999896</v>
      </c>
      <c r="W20" s="5">
        <f>'2Degree_data'!W20</f>
        <v>32884.25</v>
      </c>
      <c r="X20" s="5">
        <f>'2Degree_data'!X20</f>
        <v>32395.37</v>
      </c>
      <c r="Y20" s="5">
        <f>'2Degree_data'!Y20</f>
        <v>31758.16</v>
      </c>
      <c r="Z20" s="5">
        <f>'2Degree_data'!Z20</f>
        <v>31120.95</v>
      </c>
      <c r="AA20" s="5">
        <f>'2Degree_data'!AA20</f>
        <v>30483.7399999999</v>
      </c>
      <c r="AB20" s="5">
        <f>'2Degree_data'!AB20</f>
        <v>29846.529999999897</v>
      </c>
      <c r="AC20" s="5">
        <f>'2Degree_data'!AC20</f>
        <v>29209.25</v>
      </c>
      <c r="AD20" s="5">
        <f>'2Degree_data'!AD20</f>
        <v>28572.039999999903</v>
      </c>
      <c r="AE20" s="5">
        <f>'2Degree_data'!AE20</f>
        <v>27934.83</v>
      </c>
      <c r="AF20" s="5">
        <f>'2Degree_data'!AF20</f>
        <v>27297.62</v>
      </c>
      <c r="AG20" s="5">
        <f>'2Degree_data'!AG20</f>
        <v>26660.41</v>
      </c>
      <c r="AH20" s="5">
        <f>'2Degree_data'!AH20</f>
        <v>26023.199999999899</v>
      </c>
      <c r="AI20" s="5">
        <f>'2Degree_data'!AI20</f>
        <v>25277.839999999902</v>
      </c>
      <c r="AJ20" s="5">
        <f>'2Degree_data'!AJ20</f>
        <v>24532.48</v>
      </c>
      <c r="AK20" s="5">
        <f>'2Degree_data'!AK20</f>
        <v>23787.19</v>
      </c>
      <c r="AL20" s="5">
        <f>'2Degree_data'!AL20</f>
        <v>23041.83</v>
      </c>
      <c r="AM20" s="5">
        <f>'2Degree_data'!AM20</f>
        <v>22296.54</v>
      </c>
      <c r="AN20" s="5">
        <f>'2Degree_data'!AN20</f>
        <v>21551.18</v>
      </c>
      <c r="AO20" s="5">
        <f>'2Degree_data'!AO20</f>
        <v>20805.889999999898</v>
      </c>
      <c r="AP20" s="5">
        <f>'2Degree_data'!AP20</f>
        <v>20060.53</v>
      </c>
      <c r="AQ20" s="5">
        <f>'2Degree_data'!AQ20</f>
        <v>19315.1699999999</v>
      </c>
      <c r="AR20" s="5">
        <f>'2Degree_data'!AR20</f>
        <v>18569.88</v>
      </c>
      <c r="AS20" s="5"/>
      <c r="AT20" s="29"/>
    </row>
    <row r="21" spans="1:46" x14ac:dyDescent="0.2">
      <c r="A21" s="25" t="s">
        <v>91</v>
      </c>
      <c r="B21" s="25" t="s">
        <v>173</v>
      </c>
      <c r="C21" s="25" t="s">
        <v>176</v>
      </c>
      <c r="D21" s="25">
        <f>D7/1000</f>
        <v>4269.717692848154</v>
      </c>
      <c r="E21" s="25">
        <f t="shared" ref="E21:AR21" si="4">E7/1000</f>
        <v>11.668904930757675</v>
      </c>
      <c r="F21" s="25">
        <f t="shared" si="4"/>
        <v>11.185143363985855</v>
      </c>
      <c r="G21" s="25">
        <f t="shared" si="4"/>
        <v>10.968879780436991</v>
      </c>
      <c r="H21" s="25">
        <f t="shared" si="4"/>
        <v>10.633977275613992</v>
      </c>
      <c r="I21" s="25">
        <f t="shared" si="4"/>
        <v>10.314068118495934</v>
      </c>
      <c r="J21" s="25">
        <f t="shared" si="4"/>
        <v>10.013737621993453</v>
      </c>
      <c r="K21" s="25">
        <f t="shared" si="4"/>
        <v>9.7009145342297298</v>
      </c>
      <c r="L21" s="25">
        <f t="shared" si="4"/>
        <v>9.4792507013977563</v>
      </c>
      <c r="M21" s="25">
        <f t="shared" si="4"/>
        <v>9.1840044635655715</v>
      </c>
      <c r="N21" s="25">
        <f t="shared" si="4"/>
        <v>9.071350735279573</v>
      </c>
      <c r="O21" s="25">
        <f t="shared" si="4"/>
        <v>8.9530784642871311</v>
      </c>
      <c r="P21" s="25">
        <f t="shared" si="4"/>
        <v>8.7273896573679277</v>
      </c>
      <c r="Q21" s="25">
        <f t="shared" si="4"/>
        <v>7.7501671365068363</v>
      </c>
      <c r="R21" s="25">
        <f t="shared" si="4"/>
        <v>7.470755363550591</v>
      </c>
      <c r="S21" s="25">
        <f t="shared" si="4"/>
        <v>7.2364930537075649</v>
      </c>
      <c r="T21" s="25">
        <f t="shared" si="4"/>
        <v>7.1671871435963652</v>
      </c>
      <c r="U21" s="25">
        <f t="shared" si="4"/>
        <v>6.6143909841270689</v>
      </c>
      <c r="V21" s="25">
        <f t="shared" si="4"/>
        <v>6.3069279336402992</v>
      </c>
      <c r="W21" s="25">
        <f t="shared" si="4"/>
        <v>5.9945938247855608</v>
      </c>
      <c r="X21" s="25">
        <f t="shared" si="4"/>
        <v>5.7971547561289158</v>
      </c>
      <c r="Y21" s="25">
        <f t="shared" si="4"/>
        <v>1798.4477807111341</v>
      </c>
      <c r="Z21" s="25">
        <f t="shared" si="4"/>
        <v>7175.6914879206015</v>
      </c>
      <c r="AA21" s="25">
        <f t="shared" si="4"/>
        <v>5346.6821737071723</v>
      </c>
      <c r="AB21" s="25">
        <f t="shared" si="4"/>
        <v>10829.498120314973</v>
      </c>
      <c r="AC21" s="25">
        <f t="shared" si="4"/>
        <v>9151.6166599256485</v>
      </c>
      <c r="AD21" s="25">
        <f t="shared" si="4"/>
        <v>11867.49084405131</v>
      </c>
      <c r="AE21" s="25">
        <f t="shared" si="4"/>
        <v>13418.000894568648</v>
      </c>
      <c r="AF21" s="25">
        <f t="shared" si="4"/>
        <v>15878.412822952838</v>
      </c>
      <c r="AG21" s="25">
        <f t="shared" si="4"/>
        <v>15353.761533045204</v>
      </c>
      <c r="AH21" s="25">
        <f t="shared" si="4"/>
        <v>17937.134605463398</v>
      </c>
      <c r="AI21" s="25">
        <f t="shared" si="4"/>
        <v>19785.862580394209</v>
      </c>
      <c r="AJ21" s="25">
        <f t="shared" si="4"/>
        <v>20478.425611229068</v>
      </c>
      <c r="AK21" s="25">
        <f t="shared" si="4"/>
        <v>22273.694628250854</v>
      </c>
      <c r="AL21" s="25">
        <f t="shared" si="4"/>
        <v>21507.216553642396</v>
      </c>
      <c r="AM21" s="25">
        <f t="shared" si="4"/>
        <v>25339.430238903769</v>
      </c>
      <c r="AN21" s="25">
        <f t="shared" si="4"/>
        <v>23038.150322580543</v>
      </c>
      <c r="AO21" s="25">
        <f t="shared" si="4"/>
        <v>27052.394601870041</v>
      </c>
      <c r="AP21" s="25">
        <f t="shared" si="4"/>
        <v>25319.036723284178</v>
      </c>
      <c r="AQ21" s="25">
        <f t="shared" si="4"/>
        <v>29156.079924925914</v>
      </c>
      <c r="AR21" s="25">
        <f t="shared" si="4"/>
        <v>26642.065426796726</v>
      </c>
      <c r="AS21" s="5">
        <f>SUM(D21:AR21)</f>
        <v>353793.04959723022</v>
      </c>
      <c r="AT21" s="41">
        <f>(AS21/$AS$17)-1</f>
        <v>-2.0135013894972964E-5</v>
      </c>
    </row>
    <row r="22" spans="1:46" x14ac:dyDescent="0.2">
      <c r="A22" s="25" t="s">
        <v>91</v>
      </c>
      <c r="B22" s="25" t="str">
        <f>Food_data!B20</f>
        <v>Emissions|CO2eq</v>
      </c>
      <c r="C22" s="25" t="str">
        <f>Food_data!C20</f>
        <v>Mt CO2eq/yr</v>
      </c>
      <c r="D22" s="25">
        <f>Food_data!D20</f>
        <v>35766.237192693705</v>
      </c>
      <c r="E22" s="25">
        <f>Food_data!E20</f>
        <v>36025.047856056095</v>
      </c>
      <c r="F22" s="25">
        <f>Food_data!F20</f>
        <v>36284.452186874201</v>
      </c>
      <c r="G22" s="25">
        <f>Food_data!G20</f>
        <v>36542.450703308197</v>
      </c>
      <c r="H22" s="25">
        <f>Food_data!H20</f>
        <v>36798.115423290707</v>
      </c>
      <c r="I22" s="25">
        <f>Food_data!I20</f>
        <v>37079.010321722402</v>
      </c>
      <c r="J22" s="25">
        <f>Food_data!J20</f>
        <v>37377.976185409505</v>
      </c>
      <c r="K22" s="25">
        <f>Food_data!K20</f>
        <v>37670.449037262304</v>
      </c>
      <c r="L22" s="25">
        <f>Food_data!L20</f>
        <v>37969.422468750206</v>
      </c>
      <c r="M22" s="25">
        <f>Food_data!M20</f>
        <v>38261.8916357044</v>
      </c>
      <c r="N22" s="25">
        <f>Food_data!N20</f>
        <v>38575.294664724999</v>
      </c>
      <c r="O22" s="25">
        <f>Food_data!O20</f>
        <v>38007.216155754897</v>
      </c>
      <c r="P22" s="25">
        <f>Food_data!P20</f>
        <v>37246.391914155996</v>
      </c>
      <c r="Q22" s="25">
        <f>Food_data!Q20</f>
        <v>36688.4414957841</v>
      </c>
      <c r="R22" s="25">
        <f>Food_data!R20</f>
        <v>36123.060442728602</v>
      </c>
      <c r="S22" s="25">
        <f>Food_data!S20</f>
        <v>35381.351370304998</v>
      </c>
      <c r="T22" s="25">
        <f>Food_data!T20</f>
        <v>34791.782366783103</v>
      </c>
      <c r="U22" s="25">
        <f>Food_data!U20</f>
        <v>34192.373665462401</v>
      </c>
      <c r="V22" s="25">
        <f>Food_data!V20</f>
        <v>34323.929341668299</v>
      </c>
      <c r="W22" s="25">
        <f>Food_data!W20</f>
        <v>34088.387656701801</v>
      </c>
      <c r="X22" s="25">
        <f>Food_data!X20</f>
        <v>33238.294543254495</v>
      </c>
      <c r="Y22" s="25">
        <f>Food_data!Y20</f>
        <v>33301.358556323205</v>
      </c>
      <c r="Z22" s="25">
        <f>Food_data!Z20</f>
        <v>32720.120131725402</v>
      </c>
      <c r="AA22" s="25">
        <f>Food_data!AA20</f>
        <v>32217.028143356798</v>
      </c>
      <c r="AB22" s="25">
        <f>Food_data!AB20</f>
        <v>32280.344553022504</v>
      </c>
      <c r="AC22" s="25">
        <f>Food_data!AC20</f>
        <v>32385.017636230998</v>
      </c>
      <c r="AD22" s="25">
        <f>Food_data!AD20</f>
        <v>32648.551625348802</v>
      </c>
      <c r="AE22" s="25">
        <f>Food_data!AE20</f>
        <v>32926.094980503403</v>
      </c>
      <c r="AF22" s="25">
        <f>Food_data!AF20</f>
        <v>33216.773151320602</v>
      </c>
      <c r="AG22" s="25">
        <f>Food_data!AG20</f>
        <v>33279.039753929799</v>
      </c>
      <c r="AH22" s="25">
        <f>Food_data!AH20</f>
        <v>33426.426724256504</v>
      </c>
      <c r="AI22" s="25">
        <f>Food_data!AI20</f>
        <v>33815.441304291096</v>
      </c>
      <c r="AJ22" s="25">
        <f>Food_data!AJ20</f>
        <v>34052.7294038783</v>
      </c>
      <c r="AK22" s="25">
        <f>Food_data!AK20</f>
        <v>33649.197667060398</v>
      </c>
      <c r="AL22" s="25">
        <f>Food_data!AL20</f>
        <v>34012.473142371804</v>
      </c>
      <c r="AM22" s="25">
        <f>Food_data!AM20</f>
        <v>34229.153801273496</v>
      </c>
      <c r="AN22" s="25">
        <f>Food_data!AN20</f>
        <v>34595.861000452205</v>
      </c>
      <c r="AO22" s="25">
        <f>Food_data!AO20</f>
        <v>34917.789113521896</v>
      </c>
      <c r="AP22" s="25">
        <f>Food_data!AP20</f>
        <v>35208.811176770199</v>
      </c>
      <c r="AQ22" s="25">
        <f>Food_data!AQ20</f>
        <v>35362.004653845295</v>
      </c>
      <c r="AR22" s="25">
        <f>Food_data!AR20</f>
        <v>35966.8028360428</v>
      </c>
      <c r="AS22" s="5"/>
      <c r="AT22" s="41"/>
    </row>
    <row r="23" spans="1:46" x14ac:dyDescent="0.2">
      <c r="A23" s="25" t="s">
        <v>180</v>
      </c>
      <c r="B23" s="25" t="s">
        <v>173</v>
      </c>
      <c r="C23" s="25" t="s">
        <v>176</v>
      </c>
      <c r="D23" s="25">
        <f>D9/1000</f>
        <v>4275.7830614847571</v>
      </c>
      <c r="E23" s="25">
        <f t="shared" ref="E23:AQ23" si="5">E9/1000</f>
        <v>11.239592022572191</v>
      </c>
      <c r="F23" s="25">
        <f t="shared" si="5"/>
        <v>10.765772162576697</v>
      </c>
      <c r="G23" s="25">
        <f t="shared" si="5"/>
        <v>10.579104295118061</v>
      </c>
      <c r="H23" s="25">
        <f t="shared" si="5"/>
        <v>10.264901764569133</v>
      </c>
      <c r="I23" s="25">
        <f t="shared" si="5"/>
        <v>9.9813431013977727</v>
      </c>
      <c r="J23" s="25">
        <f t="shared" si="5"/>
        <v>9.6720400956993675</v>
      </c>
      <c r="K23" s="25">
        <f t="shared" si="5"/>
        <v>9.3626407933185103</v>
      </c>
      <c r="L23" s="25">
        <f t="shared" si="5"/>
        <v>9.1476695494316829</v>
      </c>
      <c r="M23" s="25">
        <f t="shared" si="5"/>
        <v>8.9537040972668827</v>
      </c>
      <c r="N23" s="25">
        <f t="shared" si="5"/>
        <v>8.8654138730735834</v>
      </c>
      <c r="O23" s="25">
        <f t="shared" si="5"/>
        <v>8.6653095289278834</v>
      </c>
      <c r="P23" s="25">
        <f t="shared" si="5"/>
        <v>8.5036422325645837</v>
      </c>
      <c r="Q23" s="25">
        <f t="shared" si="5"/>
        <v>7.511108697493226</v>
      </c>
      <c r="R23" s="25">
        <f t="shared" si="5"/>
        <v>7.312700113292518</v>
      </c>
      <c r="S23" s="25">
        <f t="shared" si="5"/>
        <v>7.1415732367088136</v>
      </c>
      <c r="T23" s="25">
        <f t="shared" si="5"/>
        <v>7.1130332204034055</v>
      </c>
      <c r="U23" s="25">
        <f t="shared" si="5"/>
        <v>6.5796122369012426</v>
      </c>
      <c r="V23" s="25">
        <f t="shared" si="5"/>
        <v>6.2928125156292394</v>
      </c>
      <c r="W23" s="25">
        <f t="shared" si="5"/>
        <v>6.0420791644852336</v>
      </c>
      <c r="X23" s="25">
        <f t="shared" si="5"/>
        <v>5.8427643197446741</v>
      </c>
      <c r="Y23" s="25">
        <f t="shared" si="5"/>
        <v>1798.5449236780096</v>
      </c>
      <c r="Z23" s="25">
        <f t="shared" si="5"/>
        <v>7175.8510625045528</v>
      </c>
      <c r="AA23" s="25">
        <f t="shared" si="5"/>
        <v>5346.7810088887136</v>
      </c>
      <c r="AB23" s="25">
        <f t="shared" si="5"/>
        <v>10829.585351793536</v>
      </c>
      <c r="AC23" s="25">
        <f t="shared" si="5"/>
        <v>9151.8460259241911</v>
      </c>
      <c r="AD23" s="25">
        <f t="shared" si="5"/>
        <v>11867.641021201482</v>
      </c>
      <c r="AE23" s="25">
        <f t="shared" si="5"/>
        <v>13418.141917683537</v>
      </c>
      <c r="AF23" s="25">
        <f t="shared" si="5"/>
        <v>15878.498111820329</v>
      </c>
      <c r="AG23" s="25">
        <f t="shared" si="5"/>
        <v>15353.900234782579</v>
      </c>
      <c r="AH23" s="25">
        <f t="shared" si="5"/>
        <v>17937.232416105482</v>
      </c>
      <c r="AI23" s="25">
        <f t="shared" si="5"/>
        <v>19785.980479329519</v>
      </c>
      <c r="AJ23" s="25">
        <f t="shared" si="5"/>
        <v>20478.578023798742</v>
      </c>
      <c r="AK23" s="25">
        <f t="shared" si="5"/>
        <v>22273.837979667067</v>
      </c>
      <c r="AL23" s="25">
        <f t="shared" si="5"/>
        <v>21507.348085020767</v>
      </c>
      <c r="AM23" s="25">
        <f t="shared" si="5"/>
        <v>25339.580495442839</v>
      </c>
      <c r="AN23" s="25">
        <f t="shared" si="5"/>
        <v>23038.284372805712</v>
      </c>
      <c r="AO23" s="25">
        <f t="shared" si="5"/>
        <v>27052.502997864416</v>
      </c>
      <c r="AP23" s="25">
        <f t="shared" si="5"/>
        <v>25319.163636026635</v>
      </c>
      <c r="AQ23" s="25">
        <f t="shared" si="5"/>
        <v>29156.209663674868</v>
      </c>
      <c r="AR23" s="25">
        <f>AR9/1000</f>
        <v>26642.169202014145</v>
      </c>
      <c r="AS23" s="5">
        <f>SUM(D23:AR23)</f>
        <v>353797.29688853305</v>
      </c>
      <c r="AT23" s="41">
        <f t="shared" ref="AT23" si="6">(AS23/$AS$17)-1</f>
        <v>-8.1302393851734323E-6</v>
      </c>
    </row>
    <row r="24" spans="1:46" x14ac:dyDescent="0.2">
      <c r="A24" s="25" t="s">
        <v>180</v>
      </c>
      <c r="B24" s="25" t="e">
        <f>#REF!</f>
        <v>#REF!</v>
      </c>
      <c r="C24" s="25" t="e">
        <f>#REF!</f>
        <v>#REF!</v>
      </c>
      <c r="D24" s="25" t="e">
        <f>#REF!</f>
        <v>#REF!</v>
      </c>
      <c r="E24" s="25" t="e">
        <f>#REF!</f>
        <v>#REF!</v>
      </c>
      <c r="F24" s="25" t="e">
        <f>#REF!</f>
        <v>#REF!</v>
      </c>
      <c r="G24" s="25" t="e">
        <f>#REF!</f>
        <v>#REF!</v>
      </c>
      <c r="H24" s="25" t="e">
        <f>#REF!</f>
        <v>#REF!</v>
      </c>
      <c r="I24" s="25" t="e">
        <f>#REF!</f>
        <v>#REF!</v>
      </c>
      <c r="J24" s="25" t="e">
        <f>#REF!</f>
        <v>#REF!</v>
      </c>
      <c r="K24" s="25" t="e">
        <f>#REF!</f>
        <v>#REF!</v>
      </c>
      <c r="L24" s="25" t="e">
        <f>#REF!</f>
        <v>#REF!</v>
      </c>
      <c r="M24" s="25" t="e">
        <f>#REF!</f>
        <v>#REF!</v>
      </c>
      <c r="N24" s="25" t="e">
        <f>#REF!</f>
        <v>#REF!</v>
      </c>
      <c r="O24" s="25" t="e">
        <f>#REF!</f>
        <v>#REF!</v>
      </c>
      <c r="P24" s="25" t="e">
        <f>#REF!</f>
        <v>#REF!</v>
      </c>
      <c r="Q24" s="25" t="e">
        <f>#REF!</f>
        <v>#REF!</v>
      </c>
      <c r="R24" s="25" t="e">
        <f>#REF!</f>
        <v>#REF!</v>
      </c>
      <c r="S24" s="25" t="e">
        <f>#REF!</f>
        <v>#REF!</v>
      </c>
      <c r="T24" s="25" t="e">
        <f>#REF!</f>
        <v>#REF!</v>
      </c>
      <c r="U24" s="25" t="e">
        <f>#REF!</f>
        <v>#REF!</v>
      </c>
      <c r="V24" s="25" t="e">
        <f>#REF!</f>
        <v>#REF!</v>
      </c>
      <c r="W24" s="25" t="e">
        <f>#REF!</f>
        <v>#REF!</v>
      </c>
      <c r="X24" s="25" t="e">
        <f>#REF!</f>
        <v>#REF!</v>
      </c>
      <c r="Y24" s="25" t="e">
        <f>#REF!</f>
        <v>#REF!</v>
      </c>
      <c r="Z24" s="25" t="e">
        <f>#REF!</f>
        <v>#REF!</v>
      </c>
      <c r="AA24" s="25" t="e">
        <f>#REF!</f>
        <v>#REF!</v>
      </c>
      <c r="AB24" s="25" t="e">
        <f>#REF!</f>
        <v>#REF!</v>
      </c>
      <c r="AC24" s="25" t="e">
        <f>#REF!</f>
        <v>#REF!</v>
      </c>
      <c r="AD24" s="25" t="e">
        <f>#REF!</f>
        <v>#REF!</v>
      </c>
      <c r="AE24" s="25" t="e">
        <f>#REF!</f>
        <v>#REF!</v>
      </c>
      <c r="AF24" s="25" t="e">
        <f>#REF!</f>
        <v>#REF!</v>
      </c>
      <c r="AG24" s="25" t="e">
        <f>#REF!</f>
        <v>#REF!</v>
      </c>
      <c r="AH24" s="25" t="e">
        <f>#REF!</f>
        <v>#REF!</v>
      </c>
      <c r="AI24" s="25" t="e">
        <f>#REF!</f>
        <v>#REF!</v>
      </c>
      <c r="AJ24" s="25" t="e">
        <f>#REF!</f>
        <v>#REF!</v>
      </c>
      <c r="AK24" s="25" t="e">
        <f>#REF!</f>
        <v>#REF!</v>
      </c>
      <c r="AL24" s="25" t="e">
        <f>#REF!</f>
        <v>#REF!</v>
      </c>
      <c r="AM24" s="25" t="e">
        <f>#REF!</f>
        <v>#REF!</v>
      </c>
      <c r="AN24" s="25" t="e">
        <f>#REF!</f>
        <v>#REF!</v>
      </c>
      <c r="AO24" s="25" t="e">
        <f>#REF!</f>
        <v>#REF!</v>
      </c>
      <c r="AP24" s="25" t="e">
        <f>#REF!</f>
        <v>#REF!</v>
      </c>
      <c r="AQ24" s="25" t="e">
        <f>#REF!</f>
        <v>#REF!</v>
      </c>
      <c r="AR24" s="25" t="e">
        <f>#REF!</f>
        <v>#REF!</v>
      </c>
      <c r="AS24" s="5"/>
      <c r="AT24" s="29"/>
    </row>
    <row r="25" spans="1:46" x14ac:dyDescent="0.2">
      <c r="A25" s="25" t="s">
        <v>183</v>
      </c>
      <c r="B25" s="25" t="s">
        <v>173</v>
      </c>
      <c r="C25" s="25" t="s">
        <v>176</v>
      </c>
      <c r="D25" s="25">
        <f>D11/1000</f>
        <v>4269.2568659074504</v>
      </c>
      <c r="E25" s="25">
        <f t="shared" ref="E25:AR25" si="7">E11/1000</f>
        <v>11.212193798019992</v>
      </c>
      <c r="F25" s="25">
        <f t="shared" si="7"/>
        <v>10.693273267326015</v>
      </c>
      <c r="G25" s="25">
        <f t="shared" si="7"/>
        <v>10.426441658333205</v>
      </c>
      <c r="H25" s="25">
        <f t="shared" si="7"/>
        <v>10.118265883468274</v>
      </c>
      <c r="I25" s="25">
        <f t="shared" si="7"/>
        <v>9.8270803316473323</v>
      </c>
      <c r="J25" s="25">
        <f t="shared" si="7"/>
        <v>14592.800595355873</v>
      </c>
      <c r="K25" s="25">
        <f t="shared" si="7"/>
        <v>31667.787277263811</v>
      </c>
      <c r="L25" s="25">
        <f t="shared" si="7"/>
        <v>47871.639430351213</v>
      </c>
      <c r="M25" s="25">
        <f t="shared" si="7"/>
        <v>61709.624737818092</v>
      </c>
      <c r="N25" s="25">
        <f t="shared" si="7"/>
        <v>75828.034407948595</v>
      </c>
      <c r="O25" s="25">
        <f t="shared" si="7"/>
        <v>8.0891089861552352</v>
      </c>
      <c r="P25" s="25">
        <f t="shared" si="7"/>
        <v>7.8476620847288752</v>
      </c>
      <c r="Q25" s="25">
        <f t="shared" si="7"/>
        <v>7.232902733496454</v>
      </c>
      <c r="R25" s="25">
        <f t="shared" si="7"/>
        <v>6.872144991525901</v>
      </c>
      <c r="S25" s="25">
        <f t="shared" si="7"/>
        <v>6.5741981431462895</v>
      </c>
      <c r="T25" s="25">
        <f t="shared" si="7"/>
        <v>6.2516396601414579</v>
      </c>
      <c r="U25" s="25">
        <f t="shared" si="7"/>
        <v>5.9138227810381583</v>
      </c>
      <c r="V25" s="25">
        <f t="shared" si="7"/>
        <v>5.6277326239518404</v>
      </c>
      <c r="W25" s="25">
        <f t="shared" si="7"/>
        <v>5.3657090621649024</v>
      </c>
      <c r="X25" s="25">
        <f t="shared" si="7"/>
        <v>5.1898963808627192</v>
      </c>
      <c r="Y25" s="25">
        <f t="shared" si="7"/>
        <v>4.9307783172866237</v>
      </c>
      <c r="Z25" s="25">
        <f t="shared" si="7"/>
        <v>4.6777715562313782</v>
      </c>
      <c r="AA25" s="25">
        <f t="shared" si="7"/>
        <v>4.4495709730666224</v>
      </c>
      <c r="AB25" s="25">
        <f t="shared" si="7"/>
        <v>4.4949365539170385</v>
      </c>
      <c r="AC25" s="25">
        <f t="shared" si="7"/>
        <v>4.3157670326300037</v>
      </c>
      <c r="AD25" s="25">
        <f t="shared" si="7"/>
        <v>3.9152605220318559</v>
      </c>
      <c r="AE25" s="25">
        <f t="shared" si="7"/>
        <v>3.6905490980171902</v>
      </c>
      <c r="AF25" s="25">
        <f t="shared" si="7"/>
        <v>3.5575306933842437</v>
      </c>
      <c r="AG25" s="25">
        <f t="shared" si="7"/>
        <v>3.339147660206276</v>
      </c>
      <c r="AH25" s="25">
        <f t="shared" si="7"/>
        <v>3.2367054387884182</v>
      </c>
      <c r="AI25" s="25">
        <f t="shared" si="7"/>
        <v>3.178284807853315</v>
      </c>
      <c r="AJ25" s="25">
        <f t="shared" si="7"/>
        <v>2.9706151239315828</v>
      </c>
      <c r="AK25" s="25">
        <f t="shared" si="7"/>
        <v>2.8194522173202041</v>
      </c>
      <c r="AL25" s="25">
        <f t="shared" si="7"/>
        <v>2.7503352308750681</v>
      </c>
      <c r="AM25" s="25">
        <f t="shared" si="7"/>
        <v>2.584823642310909</v>
      </c>
      <c r="AN25" s="25">
        <f t="shared" si="7"/>
        <v>2.5221323136365137</v>
      </c>
      <c r="AO25" s="25">
        <f t="shared" si="7"/>
        <v>2.3249104014150963</v>
      </c>
      <c r="AP25" s="25">
        <f t="shared" si="7"/>
        <v>2.2248460919974753</v>
      </c>
      <c r="AQ25" s="25">
        <f t="shared" si="7"/>
        <v>2.1244220172304979</v>
      </c>
      <c r="AR25" s="25">
        <f t="shared" si="7"/>
        <v>1414.0208357735728</v>
      </c>
      <c r="AS25" s="5">
        <f>SUM(D25:AR25)</f>
        <v>237534.51406249672</v>
      </c>
      <c r="AT25" s="40">
        <f>(AS25/$AS$17)-1</f>
        <v>-0.32861956566934458</v>
      </c>
    </row>
    <row r="26" spans="1:46" x14ac:dyDescent="0.2">
      <c r="A26" s="25" t="s">
        <v>183</v>
      </c>
      <c r="B26" s="25" t="e">
        <f>#REF!</f>
        <v>#REF!</v>
      </c>
      <c r="C26" s="25" t="e">
        <f>#REF!</f>
        <v>#REF!</v>
      </c>
      <c r="D26" s="25" t="e">
        <f>#REF!</f>
        <v>#REF!</v>
      </c>
      <c r="E26" s="25" t="e">
        <f>#REF!</f>
        <v>#REF!</v>
      </c>
      <c r="F26" s="25" t="e">
        <f>#REF!</f>
        <v>#REF!</v>
      </c>
      <c r="G26" s="25" t="e">
        <f>#REF!</f>
        <v>#REF!</v>
      </c>
      <c r="H26" s="25" t="e">
        <f>#REF!</f>
        <v>#REF!</v>
      </c>
      <c r="I26" s="25" t="e">
        <f>#REF!</f>
        <v>#REF!</v>
      </c>
      <c r="J26" s="25" t="e">
        <f>#REF!</f>
        <v>#REF!</v>
      </c>
      <c r="K26" s="25" t="e">
        <f>#REF!</f>
        <v>#REF!</v>
      </c>
      <c r="L26" s="25" t="e">
        <f>#REF!</f>
        <v>#REF!</v>
      </c>
      <c r="M26" s="25" t="e">
        <f>#REF!</f>
        <v>#REF!</v>
      </c>
      <c r="N26" s="25" t="e">
        <f>#REF!</f>
        <v>#REF!</v>
      </c>
      <c r="O26" s="25" t="e">
        <f>#REF!</f>
        <v>#REF!</v>
      </c>
      <c r="P26" s="25" t="e">
        <f>#REF!</f>
        <v>#REF!</v>
      </c>
      <c r="Q26" s="25" t="e">
        <f>#REF!</f>
        <v>#REF!</v>
      </c>
      <c r="R26" s="25" t="e">
        <f>#REF!</f>
        <v>#REF!</v>
      </c>
      <c r="S26" s="25" t="e">
        <f>#REF!</f>
        <v>#REF!</v>
      </c>
      <c r="T26" s="25" t="e">
        <f>#REF!</f>
        <v>#REF!</v>
      </c>
      <c r="U26" s="25" t="e">
        <f>#REF!</f>
        <v>#REF!</v>
      </c>
      <c r="V26" s="25" t="e">
        <f>#REF!</f>
        <v>#REF!</v>
      </c>
      <c r="W26" s="25" t="e">
        <f>#REF!</f>
        <v>#REF!</v>
      </c>
      <c r="X26" s="25" t="e">
        <f>#REF!</f>
        <v>#REF!</v>
      </c>
      <c r="Y26" s="25" t="e">
        <f>#REF!</f>
        <v>#REF!</v>
      </c>
      <c r="Z26" s="25" t="e">
        <f>#REF!</f>
        <v>#REF!</v>
      </c>
      <c r="AA26" s="25" t="e">
        <f>#REF!</f>
        <v>#REF!</v>
      </c>
      <c r="AB26" s="25" t="e">
        <f>#REF!</f>
        <v>#REF!</v>
      </c>
      <c r="AC26" s="25" t="e">
        <f>#REF!</f>
        <v>#REF!</v>
      </c>
      <c r="AD26" s="25" t="e">
        <f>#REF!</f>
        <v>#REF!</v>
      </c>
      <c r="AE26" s="25" t="e">
        <f>#REF!</f>
        <v>#REF!</v>
      </c>
      <c r="AF26" s="25" t="e">
        <f>#REF!</f>
        <v>#REF!</v>
      </c>
      <c r="AG26" s="25" t="e">
        <f>#REF!</f>
        <v>#REF!</v>
      </c>
      <c r="AH26" s="25" t="e">
        <f>#REF!</f>
        <v>#REF!</v>
      </c>
      <c r="AI26" s="25" t="e">
        <f>#REF!</f>
        <v>#REF!</v>
      </c>
      <c r="AJ26" s="25" t="e">
        <f>#REF!</f>
        <v>#REF!</v>
      </c>
      <c r="AK26" s="25" t="e">
        <f>#REF!</f>
        <v>#REF!</v>
      </c>
      <c r="AL26" s="25" t="e">
        <f>#REF!</f>
        <v>#REF!</v>
      </c>
      <c r="AM26" s="25" t="e">
        <f>#REF!</f>
        <v>#REF!</v>
      </c>
      <c r="AN26" s="25" t="e">
        <f>#REF!</f>
        <v>#REF!</v>
      </c>
      <c r="AO26" s="25" t="e">
        <f>#REF!</f>
        <v>#REF!</v>
      </c>
      <c r="AP26" s="25" t="e">
        <f>#REF!</f>
        <v>#REF!</v>
      </c>
      <c r="AQ26" s="25" t="e">
        <f>#REF!</f>
        <v>#REF!</v>
      </c>
      <c r="AR26" s="25" t="e">
        <f>#REF!</f>
        <v>#REF!</v>
      </c>
      <c r="AS26" s="5"/>
      <c r="AT26" s="40"/>
    </row>
    <row r="27" spans="1:46" x14ac:dyDescent="0.2">
      <c r="A27" s="25" t="s">
        <v>92</v>
      </c>
      <c r="B27" s="25" t="s">
        <v>173</v>
      </c>
      <c r="C27" s="25" t="s">
        <v>176</v>
      </c>
      <c r="D27" s="25">
        <f>D13/1000</f>
        <v>4269.2568659074586</v>
      </c>
      <c r="E27" s="25">
        <f t="shared" ref="E27:AR27" si="8">E13/1000</f>
        <v>11.212193798019996</v>
      </c>
      <c r="F27" s="25">
        <f t="shared" si="8"/>
        <v>10.764853424260453</v>
      </c>
      <c r="G27" s="25">
        <f t="shared" si="8"/>
        <v>10.422048036111233</v>
      </c>
      <c r="H27" s="25">
        <f t="shared" si="8"/>
        <v>10.113983817698969</v>
      </c>
      <c r="I27" s="25">
        <f t="shared" si="8"/>
        <v>9.8232376761683042</v>
      </c>
      <c r="J27" s="25">
        <f t="shared" si="8"/>
        <v>14592.797356058336</v>
      </c>
      <c r="K27" s="25">
        <f t="shared" si="8"/>
        <v>31667.783218067427</v>
      </c>
      <c r="L27" s="25">
        <f t="shared" si="8"/>
        <v>47871.523157311778</v>
      </c>
      <c r="M27" s="25">
        <f t="shared" si="8"/>
        <v>61709.624271884531</v>
      </c>
      <c r="N27" s="25">
        <f t="shared" si="8"/>
        <v>75828.028541437947</v>
      </c>
      <c r="O27" s="25">
        <f t="shared" si="8"/>
        <v>8.0446005170814026</v>
      </c>
      <c r="P27" s="25">
        <f t="shared" si="8"/>
        <v>7.7887157827093656</v>
      </c>
      <c r="Q27" s="25">
        <f t="shared" si="8"/>
        <v>7.1393123304528645</v>
      </c>
      <c r="R27" s="25">
        <f t="shared" si="8"/>
        <v>6.8058385436189583</v>
      </c>
      <c r="S27" s="25">
        <f t="shared" si="8"/>
        <v>6.5169174783446699</v>
      </c>
      <c r="T27" s="25">
        <f t="shared" si="8"/>
        <v>6.1735019876333217</v>
      </c>
      <c r="U27" s="25">
        <f t="shared" si="8"/>
        <v>5.8370896377513386</v>
      </c>
      <c r="V27" s="25">
        <f t="shared" si="8"/>
        <v>5.5569948598144672</v>
      </c>
      <c r="W27" s="25">
        <f t="shared" si="8"/>
        <v>5.289280017200567</v>
      </c>
      <c r="X27" s="25">
        <f t="shared" si="8"/>
        <v>5.0681679928217056</v>
      </c>
      <c r="Y27" s="25">
        <f t="shared" si="8"/>
        <v>4.8052071925258018</v>
      </c>
      <c r="Z27" s="25">
        <f t="shared" si="8"/>
        <v>4.5999735905819863</v>
      </c>
      <c r="AA27" s="25">
        <f t="shared" si="8"/>
        <v>4.3714853335924424</v>
      </c>
      <c r="AB27" s="25">
        <f t="shared" si="8"/>
        <v>4.3142095008959531</v>
      </c>
      <c r="AC27" s="25">
        <f t="shared" si="8"/>
        <v>4.1826657713587085</v>
      </c>
      <c r="AD27" s="25">
        <f t="shared" si="8"/>
        <v>3.8200091251883417</v>
      </c>
      <c r="AE27" s="25">
        <f t="shared" si="8"/>
        <v>3.6040874171044561</v>
      </c>
      <c r="AF27" s="25">
        <f t="shared" si="8"/>
        <v>3.4329001114744333</v>
      </c>
      <c r="AG27" s="25">
        <f t="shared" si="8"/>
        <v>3.2447278465823635</v>
      </c>
      <c r="AH27" s="25">
        <f t="shared" si="8"/>
        <v>3.1326974472406803</v>
      </c>
      <c r="AI27" s="25">
        <f t="shared" si="8"/>
        <v>3.0578581538242466</v>
      </c>
      <c r="AJ27" s="25">
        <f t="shared" si="8"/>
        <v>2.8752760801236459</v>
      </c>
      <c r="AK27" s="25">
        <f t="shared" si="8"/>
        <v>2.7207985262225294</v>
      </c>
      <c r="AL27" s="25">
        <f t="shared" si="8"/>
        <v>2.635848783288461</v>
      </c>
      <c r="AM27" s="25">
        <f t="shared" si="8"/>
        <v>2.4885007651061084</v>
      </c>
      <c r="AN27" s="25">
        <f t="shared" si="8"/>
        <v>2.4401838354242447</v>
      </c>
      <c r="AO27" s="25">
        <f t="shared" si="8"/>
        <v>2.2260964492737498</v>
      </c>
      <c r="AP27" s="25">
        <f t="shared" si="8"/>
        <v>2.1086352755729623</v>
      </c>
      <c r="AQ27" s="25">
        <f t="shared" si="8"/>
        <v>2.0018969039437566</v>
      </c>
      <c r="AR27" s="25">
        <f t="shared" si="8"/>
        <v>1.9803846777050236</v>
      </c>
      <c r="AS27" s="5">
        <f t="shared" ref="AS27" si="9">SUM(D27:AR27)</f>
        <v>236119.61358935424</v>
      </c>
      <c r="AT27" s="40">
        <f t="shared" ref="AT27" si="10">(AS27/$AS$17)-1</f>
        <v>-0.33261871711031421</v>
      </c>
    </row>
    <row r="28" spans="1:46" x14ac:dyDescent="0.2">
      <c r="A28" s="25" t="s">
        <v>92</v>
      </c>
      <c r="B28" s="25" t="str">
        <f>Total_data!B20</f>
        <v>Emissions|CO2eq</v>
      </c>
      <c r="C28" s="25" t="str">
        <f>Total_data!C20</f>
        <v>Mt CO2eq/yr</v>
      </c>
      <c r="D28" s="25">
        <f>Total_data!D20</f>
        <v>35766.237192693705</v>
      </c>
      <c r="E28" s="25">
        <f>Total_data!E20</f>
        <v>36025.047856056</v>
      </c>
      <c r="F28" s="25">
        <f>Total_data!F20</f>
        <v>36284.452186874201</v>
      </c>
      <c r="G28" s="25">
        <f>Total_data!G20</f>
        <v>36542.450703308197</v>
      </c>
      <c r="H28" s="25">
        <f>Total_data!H20</f>
        <v>36674.19</v>
      </c>
      <c r="I28" s="25">
        <f>Total_data!I20</f>
        <v>36775.83</v>
      </c>
      <c r="J28" s="25">
        <f>Total_data!J20</f>
        <v>36877.54</v>
      </c>
      <c r="K28" s="25">
        <f>Total_data!K20</f>
        <v>36979.179999999898</v>
      </c>
      <c r="L28" s="25">
        <f>Total_data!L20</f>
        <v>37080.89</v>
      </c>
      <c r="M28" s="25">
        <f>Total_data!M20</f>
        <v>37182.53</v>
      </c>
      <c r="N28" s="25">
        <f>Total_data!N20</f>
        <v>37284.239999999998</v>
      </c>
      <c r="O28" s="25">
        <f>Total_data!O20</f>
        <v>36795.360000000001</v>
      </c>
      <c r="P28" s="25">
        <f>Total_data!P20</f>
        <v>36306.479999999901</v>
      </c>
      <c r="Q28" s="25">
        <f>Total_data!Q20</f>
        <v>35781.505801781997</v>
      </c>
      <c r="R28" s="25">
        <f>Total_data!R20</f>
        <v>35158.429928986399</v>
      </c>
      <c r="S28" s="25">
        <f>Total_data!S20</f>
        <v>34538.716376631797</v>
      </c>
      <c r="T28" s="25">
        <f>Total_data!T20</f>
        <v>33890.6127030672</v>
      </c>
      <c r="U28" s="25">
        <f>Total_data!U20</f>
        <v>33238.024890118293</v>
      </c>
      <c r="V28" s="25">
        <f>Total_data!V20</f>
        <v>32588.882300123601</v>
      </c>
      <c r="W28" s="25">
        <f>Total_data!W20</f>
        <v>31941.456413220203</v>
      </c>
      <c r="X28" s="25">
        <f>Total_data!X20</f>
        <v>31302.5021705857</v>
      </c>
      <c r="Y28" s="25">
        <f>Total_data!Y20</f>
        <v>30799.624123906</v>
      </c>
      <c r="Z28" s="25">
        <f>Total_data!Z20</f>
        <v>30299.0221015569</v>
      </c>
      <c r="AA28" s="25">
        <f>Total_data!AA20</f>
        <v>29805.345713569997</v>
      </c>
      <c r="AB28" s="25">
        <f>Total_data!AB20</f>
        <v>29270.711695953101</v>
      </c>
      <c r="AC28" s="25">
        <f>Total_data!AC20</f>
        <v>28756.822130187502</v>
      </c>
      <c r="AD28" s="25">
        <f>Total_data!AD20</f>
        <v>28207.8561862034</v>
      </c>
      <c r="AE28" s="25">
        <f>Total_data!AE20</f>
        <v>27934.8299999999</v>
      </c>
      <c r="AF28" s="25">
        <f>Total_data!AF20</f>
        <v>27297.619999999901</v>
      </c>
      <c r="AG28" s="25">
        <f>Total_data!AG20</f>
        <v>26632.601865835197</v>
      </c>
      <c r="AH28" s="25">
        <f>Total_data!AH20</f>
        <v>26023.200000000001</v>
      </c>
      <c r="AI28" s="25">
        <f>Total_data!AI20</f>
        <v>25277.839999999902</v>
      </c>
      <c r="AJ28" s="25">
        <f>Total_data!AJ20</f>
        <v>24532.48</v>
      </c>
      <c r="AK28" s="25">
        <f>Total_data!AK20</f>
        <v>23787.1899999999</v>
      </c>
      <c r="AL28" s="25">
        <f>Total_data!AL20</f>
        <v>23041.83</v>
      </c>
      <c r="AM28" s="25">
        <f>Total_data!AM20</f>
        <v>22296.54</v>
      </c>
      <c r="AN28" s="25">
        <f>Total_data!AN20</f>
        <v>21551.18</v>
      </c>
      <c r="AO28" s="25">
        <f>Total_data!AO20</f>
        <v>20805.889999999898</v>
      </c>
      <c r="AP28" s="25">
        <f>Total_data!AP20</f>
        <v>20060.53</v>
      </c>
      <c r="AQ28" s="25">
        <f>Total_data!AQ20</f>
        <v>19315.169999999998</v>
      </c>
      <c r="AR28" s="25">
        <f>Total_data!AR20</f>
        <v>18569.88</v>
      </c>
      <c r="AS28" s="5"/>
      <c r="AT28" s="25"/>
    </row>
    <row r="29" spans="1:46" x14ac:dyDescent="0.2">
      <c r="AS2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53"/>
  <sheetViews>
    <sheetView zoomScale="120" zoomScaleNormal="120" workbookViewId="0">
      <selection activeCell="B2" sqref="B2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3" width="10.83203125" style="1" customWidth="1"/>
    <col min="4" max="16384" width="10.83203125" style="1"/>
  </cols>
  <sheetData>
    <row r="1" spans="1:44" x14ac:dyDescent="0.2">
      <c r="B1" s="2" t="s">
        <v>186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93</v>
      </c>
      <c r="B4" s="1" t="s">
        <v>2</v>
      </c>
      <c r="C4" s="1" t="s">
        <v>3</v>
      </c>
      <c r="D4" s="4">
        <v>83.894808424257803</v>
      </c>
      <c r="E4" s="4">
        <v>84.884404973356993</v>
      </c>
      <c r="F4" s="4">
        <v>85.879076376554096</v>
      </c>
      <c r="G4" s="4">
        <v>86.881360060898203</v>
      </c>
      <c r="H4" s="4">
        <v>87.888718599340194</v>
      </c>
      <c r="I4" s="4">
        <v>89.056729669480106</v>
      </c>
      <c r="J4" s="4">
        <v>90.296522987807293</v>
      </c>
      <c r="K4" s="4">
        <v>91.543928587281499</v>
      </c>
      <c r="L4" s="4">
        <v>92.796409040853604</v>
      </c>
      <c r="M4" s="4">
        <v>94.056501775572599</v>
      </c>
      <c r="N4" s="4">
        <v>95.321669364389592</v>
      </c>
      <c r="O4" s="4">
        <v>96.252106571517302</v>
      </c>
      <c r="P4" s="4">
        <v>97.182543778645197</v>
      </c>
      <c r="Q4" s="4">
        <v>98.118055839870891</v>
      </c>
      <c r="R4" s="4">
        <v>99.053567901096798</v>
      </c>
      <c r="S4" s="4">
        <v>99.994154816420405</v>
      </c>
      <c r="T4" s="4">
        <v>100.9307463200234</v>
      </c>
      <c r="U4" s="4">
        <v>101.8724126777244</v>
      </c>
      <c r="V4" s="4">
        <v>102.81407903542531</v>
      </c>
      <c r="W4" s="4">
        <v>103.76082024722419</v>
      </c>
      <c r="X4" s="4">
        <v>104.7075614590231</v>
      </c>
      <c r="Y4" s="4">
        <v>105.377288395683</v>
      </c>
      <c r="Z4" s="4">
        <v>106.0430199206221</v>
      </c>
      <c r="AA4" s="4">
        <v>106.7127468572822</v>
      </c>
      <c r="AB4" s="4">
        <v>107.3810158092702</v>
      </c>
      <c r="AC4" s="4">
        <v>108.04928476125841</v>
      </c>
      <c r="AD4" s="4">
        <v>108.7175537132465</v>
      </c>
      <c r="AE4" s="4">
        <v>109.3858226652346</v>
      </c>
      <c r="AF4" s="4">
        <v>110.0500962055021</v>
      </c>
      <c r="AG4" s="4">
        <v>110.7209025845392</v>
      </c>
      <c r="AH4" s="4">
        <v>111.3877135518555</v>
      </c>
      <c r="AI4" s="4">
        <v>111.8996852846782</v>
      </c>
      <c r="AJ4" s="4">
        <v>112.4116570175009</v>
      </c>
      <c r="AK4" s="4">
        <v>112.92616617737249</v>
      </c>
      <c r="AL4" s="4">
        <v>113.4406753372441</v>
      </c>
      <c r="AM4" s="4">
        <v>113.9551844971157</v>
      </c>
      <c r="AN4" s="4">
        <v>114.46969365698729</v>
      </c>
      <c r="AO4" s="4">
        <v>114.98674024390789</v>
      </c>
      <c r="AP4" s="4">
        <v>115.4972539920587</v>
      </c>
      <c r="AQ4" s="4">
        <v>116.0143005789793</v>
      </c>
      <c r="AR4" s="4">
        <v>116.5313471658999</v>
      </c>
    </row>
    <row r="5" spans="1:44" x14ac:dyDescent="0.2">
      <c r="A5" s="13" t="s">
        <v>93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5.8044310404825401</v>
      </c>
      <c r="J5" s="4">
        <v>5.8682287437652203</v>
      </c>
      <c r="K5" s="4">
        <v>5.9320264470478996</v>
      </c>
      <c r="L5" s="4">
        <v>5.9958241503305798</v>
      </c>
      <c r="M5" s="4">
        <v>6.05962185361326</v>
      </c>
      <c r="N5" s="4">
        <v>6.12341955689595</v>
      </c>
      <c r="O5" s="4">
        <v>6.1651780535900702</v>
      </c>
      <c r="P5" s="4">
        <v>6.2069365502841896</v>
      </c>
      <c r="Q5" s="4">
        <v>6.2486950469783</v>
      </c>
      <c r="R5" s="4">
        <v>6.2904535436724203</v>
      </c>
      <c r="S5" s="4">
        <v>6.3322120403665396</v>
      </c>
      <c r="T5" s="4">
        <v>6.37281057881916</v>
      </c>
      <c r="U5" s="4">
        <v>6.4134091172717698</v>
      </c>
      <c r="V5" s="4">
        <v>6.4540076557243902</v>
      </c>
      <c r="W5" s="4">
        <v>6.4946061941770097</v>
      </c>
      <c r="X5" s="4">
        <v>6.5352047326296203</v>
      </c>
      <c r="Y5" s="4">
        <v>6.5653636469087102</v>
      </c>
      <c r="Z5" s="4">
        <v>6.5943626029462896</v>
      </c>
      <c r="AA5" s="4">
        <v>6.6245215172253804</v>
      </c>
      <c r="AB5" s="4">
        <v>6.6535204732629598</v>
      </c>
      <c r="AC5" s="4">
        <v>6.6825194293005401</v>
      </c>
      <c r="AD5" s="4">
        <v>6.7115183853381204</v>
      </c>
      <c r="AE5" s="4">
        <v>6.7405173413757096</v>
      </c>
      <c r="AF5" s="4">
        <v>6.76835633917179</v>
      </c>
      <c r="AG5" s="4">
        <v>6.7973552952093703</v>
      </c>
      <c r="AH5" s="4">
        <v>6.8251942930054499</v>
      </c>
      <c r="AI5" s="4">
        <v>6.8449135831110004</v>
      </c>
      <c r="AJ5" s="4">
        <v>6.8646328732165598</v>
      </c>
      <c r="AK5" s="4">
        <v>6.8843521633221201</v>
      </c>
      <c r="AL5" s="4">
        <v>6.9040714534276697</v>
      </c>
      <c r="AM5" s="4">
        <v>6.92379074353323</v>
      </c>
      <c r="AN5" s="4">
        <v>6.9435100336387796</v>
      </c>
      <c r="AO5" s="4">
        <v>6.9632293237443399</v>
      </c>
      <c r="AP5" s="4">
        <v>6.9817886556083897</v>
      </c>
      <c r="AQ5" s="4">
        <v>7.00150794571395</v>
      </c>
      <c r="AR5" s="4">
        <v>7.0212272358195102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93</v>
      </c>
      <c r="B8" s="1" t="s">
        <v>6</v>
      </c>
      <c r="C8" s="1" t="s">
        <v>7</v>
      </c>
      <c r="D8" s="4">
        <v>5143.7741192377725</v>
      </c>
      <c r="E8" s="4">
        <v>5242.1912379204696</v>
      </c>
      <c r="F8" s="4">
        <v>5320.9611138194214</v>
      </c>
      <c r="G8" s="4">
        <v>5310.1611138194212</v>
      </c>
      <c r="H8" s="4">
        <v>5299.0611138194217</v>
      </c>
      <c r="I8" s="4">
        <v>5288.6611138194212</v>
      </c>
      <c r="J8" s="4">
        <v>5277.5611138194217</v>
      </c>
      <c r="K8" s="4">
        <v>5266.7611138194216</v>
      </c>
      <c r="L8" s="4">
        <v>5329.9714845887484</v>
      </c>
      <c r="M8" s="4">
        <v>5266.6374223765279</v>
      </c>
      <c r="N8" s="4">
        <v>5453.6973671765854</v>
      </c>
      <c r="O8" s="4">
        <v>5628.2234748023438</v>
      </c>
      <c r="P8" s="4">
        <v>5737.8117059075184</v>
      </c>
      <c r="Q8" s="4">
        <v>5772.1870337659957</v>
      </c>
      <c r="R8" s="4">
        <v>5833.9644092260405</v>
      </c>
      <c r="S8" s="4">
        <v>6028.7845605954753</v>
      </c>
      <c r="T8" s="4">
        <v>6258.3679097461063</v>
      </c>
      <c r="U8" s="4">
        <v>6459.2209465269643</v>
      </c>
      <c r="V8" s="4">
        <v>6703.704365943865</v>
      </c>
      <c r="W8" s="4">
        <v>6957.4641799198052</v>
      </c>
      <c r="X8" s="4">
        <v>7297.9291555368682</v>
      </c>
      <c r="Y8" s="4">
        <v>7671.1291555368689</v>
      </c>
      <c r="Z8" s="4">
        <v>8043.6710923555802</v>
      </c>
      <c r="AA8" s="4">
        <v>8305.5199282533886</v>
      </c>
      <c r="AB8" s="4">
        <v>8579.7210669846099</v>
      </c>
      <c r="AC8" s="4">
        <v>8675.0244787016527</v>
      </c>
      <c r="AD8" s="4">
        <v>8867.2697290196866</v>
      </c>
      <c r="AE8" s="4">
        <v>9063.5242945809259</v>
      </c>
      <c r="AF8" s="4">
        <v>9307.2183950804811</v>
      </c>
      <c r="AG8" s="4">
        <v>9599.2000464714092</v>
      </c>
      <c r="AH8" s="4">
        <v>9917.8596133469964</v>
      </c>
      <c r="AI8" s="4">
        <v>10184.559613346997</v>
      </c>
      <c r="AJ8" s="4">
        <v>10371.359613346996</v>
      </c>
      <c r="AK8" s="4">
        <v>10558.059613346997</v>
      </c>
      <c r="AL8" s="4">
        <v>10743.539734513814</v>
      </c>
      <c r="AM8" s="4">
        <v>10924.795876183201</v>
      </c>
      <c r="AN8" s="4">
        <v>11026.02383806599</v>
      </c>
      <c r="AO8" s="4">
        <v>11290.394115987992</v>
      </c>
      <c r="AP8" s="4">
        <v>11553.132381397372</v>
      </c>
      <c r="AQ8" s="4">
        <v>11821.484359261342</v>
      </c>
      <c r="AR8" s="4">
        <v>12047.067777807744</v>
      </c>
    </row>
    <row r="9" spans="1:44" x14ac:dyDescent="0.2">
      <c r="A9" s="13" t="s">
        <v>93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90.347067569683091</v>
      </c>
      <c r="M9" s="4">
        <v>61.5</v>
      </c>
      <c r="N9" s="4">
        <v>124.83501662876729</v>
      </c>
      <c r="O9" s="4">
        <v>135.03541094944899</v>
      </c>
      <c r="P9" s="4">
        <v>161.87364224430999</v>
      </c>
      <c r="Q9" s="4">
        <v>196.631035365119</v>
      </c>
      <c r="R9" s="4">
        <v>236.80422032337401</v>
      </c>
      <c r="S9" s="4">
        <v>263.81456489826201</v>
      </c>
      <c r="T9" s="4">
        <v>266.224470263824</v>
      </c>
      <c r="U9" s="4">
        <v>264.07750704468702</v>
      </c>
      <c r="V9" s="4">
        <v>276.922456571211</v>
      </c>
      <c r="W9" s="4">
        <v>299.15593391862001</v>
      </c>
      <c r="X9" s="4">
        <v>296.05593391861998</v>
      </c>
      <c r="Y9" s="4">
        <v>292.85593391862005</v>
      </c>
      <c r="Z9" s="4">
        <v>289.85593391862</v>
      </c>
      <c r="AA9" s="4">
        <v>286.75593391862003</v>
      </c>
      <c r="AB9" s="4">
        <v>334.75707264984203</v>
      </c>
      <c r="AC9" s="4">
        <v>331.82199981042601</v>
      </c>
      <c r="AD9" s="4">
        <v>330.92199981042603</v>
      </c>
      <c r="AE9" s="4">
        <v>345.16765339679802</v>
      </c>
      <c r="AF9" s="4">
        <v>354.06175389634996</v>
      </c>
      <c r="AG9" s="4">
        <v>353.16175389635004</v>
      </c>
      <c r="AH9" s="4">
        <v>357.22132077193703</v>
      </c>
      <c r="AI9" s="4">
        <v>356.22132077193703</v>
      </c>
      <c r="AJ9" s="4">
        <v>355.22132077193703</v>
      </c>
      <c r="AK9" s="4">
        <v>354.321320771937</v>
      </c>
      <c r="AL9" s="4">
        <v>353.321320771937</v>
      </c>
      <c r="AM9" s="4">
        <v>353.321320771937</v>
      </c>
      <c r="AN9" s="4">
        <v>353.321320771937</v>
      </c>
      <c r="AO9" s="4">
        <v>353.321320771937</v>
      </c>
      <c r="AP9" s="4">
        <v>353.321320771937</v>
      </c>
      <c r="AQ9" s="4">
        <v>354.09490287835001</v>
      </c>
      <c r="AR9" s="4">
        <v>358.54924793620103</v>
      </c>
    </row>
    <row r="10" spans="1:44" x14ac:dyDescent="0.2">
      <c r="A10" s="13" t="s">
        <v>93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848.56480651890797</v>
      </c>
      <c r="X10" s="4">
        <v>908.96480651890795</v>
      </c>
      <c r="Y10" s="4">
        <v>969.56480651890797</v>
      </c>
      <c r="Z10" s="4">
        <v>1030.064806518908</v>
      </c>
      <c r="AA10" s="4">
        <v>1090.4648065188999</v>
      </c>
      <c r="AB10" s="4">
        <v>1150.9648065188999</v>
      </c>
      <c r="AC10" s="4">
        <v>1211.4648065188999</v>
      </c>
      <c r="AD10" s="4">
        <v>1271.9648065188999</v>
      </c>
      <c r="AE10" s="4">
        <v>1332.3648065189</v>
      </c>
      <c r="AF10" s="4">
        <v>1392.9648065188999</v>
      </c>
      <c r="AG10" s="4">
        <v>1453.3648065189</v>
      </c>
      <c r="AH10" s="4">
        <v>1513.8648065189</v>
      </c>
      <c r="AI10" s="4">
        <v>1574.2648065189001</v>
      </c>
      <c r="AJ10" s="4">
        <v>1634.8648065189002</v>
      </c>
      <c r="AK10" s="4">
        <v>1695.2648065189001</v>
      </c>
      <c r="AL10" s="4">
        <v>1754.34492768572</v>
      </c>
      <c r="AM10" s="4">
        <v>1808.4010693551099</v>
      </c>
      <c r="AN10" s="4">
        <v>1855.8547445429701</v>
      </c>
      <c r="AO10" s="4">
        <v>1883.3352249377099</v>
      </c>
      <c r="AP10" s="4">
        <v>1908.3887666723101</v>
      </c>
      <c r="AQ10" s="4">
        <v>1941.5583475741901</v>
      </c>
      <c r="AR10" s="4">
        <v>1985.78646163396</v>
      </c>
    </row>
    <row r="11" spans="1:44" x14ac:dyDescent="0.2">
      <c r="A11" s="13" t="s">
        <v>93</v>
      </c>
      <c r="B11" s="1" t="s">
        <v>10</v>
      </c>
      <c r="C11" s="1" t="s">
        <v>7</v>
      </c>
      <c r="D11" s="4">
        <v>1403.7741192377712</v>
      </c>
      <c r="E11" s="4">
        <v>1534.591237920469</v>
      </c>
      <c r="F11" s="4">
        <v>1647.861113819421</v>
      </c>
      <c r="G11" s="4">
        <v>1703.3611138194215</v>
      </c>
      <c r="H11" s="4">
        <v>1758.6611138194212</v>
      </c>
      <c r="I11" s="4">
        <v>1814.2611138194216</v>
      </c>
      <c r="J11" s="4">
        <v>1869.4611138194214</v>
      </c>
      <c r="K11" s="4">
        <v>1924.9611138194214</v>
      </c>
      <c r="L11" s="4">
        <v>2035.7611138194213</v>
      </c>
      <c r="M11" s="4">
        <v>1980.4611138194214</v>
      </c>
      <c r="N11" s="4">
        <v>2091.3611138194215</v>
      </c>
      <c r="O11" s="4">
        <v>2238.7868271244974</v>
      </c>
      <c r="P11" s="4">
        <v>2304.9368269348124</v>
      </c>
      <c r="Q11" s="4">
        <v>2371.1505040009615</v>
      </c>
      <c r="R11" s="4">
        <v>2475.8546945027492</v>
      </c>
      <c r="S11" s="4">
        <v>2599.5915801725223</v>
      </c>
      <c r="T11" s="4">
        <v>2682.0650239575912</v>
      </c>
      <c r="U11" s="4">
        <v>2737.5650239575916</v>
      </c>
      <c r="V11" s="4">
        <v>2792.8650239575904</v>
      </c>
      <c r="W11" s="4">
        <v>2848.3650239575904</v>
      </c>
      <c r="X11" s="4">
        <v>2903.8650239575913</v>
      </c>
      <c r="Y11" s="4">
        <v>2959.1650239575911</v>
      </c>
      <c r="Z11" s="4">
        <v>3014.6650239575915</v>
      </c>
      <c r="AA11" s="4">
        <v>3069.9650239575908</v>
      </c>
      <c r="AB11" s="4">
        <v>3125.4650239575908</v>
      </c>
      <c r="AC11" s="4">
        <v>3075.1909047198201</v>
      </c>
      <c r="AD11" s="4">
        <v>3063.0737860371219</v>
      </c>
      <c r="AE11" s="4">
        <v>3068.5039101381699</v>
      </c>
      <c r="AF11" s="4">
        <v>3131.8039101381701</v>
      </c>
      <c r="AG11" s="4">
        <v>3195.1039101381698</v>
      </c>
      <c r="AH11" s="4">
        <v>3258.40391013817</v>
      </c>
      <c r="AI11" s="4">
        <v>3258.40391013817</v>
      </c>
      <c r="AJ11" s="4">
        <v>3258.40391013817</v>
      </c>
      <c r="AK11" s="4">
        <v>3258.40391013817</v>
      </c>
      <c r="AL11" s="4">
        <v>3258.40391013817</v>
      </c>
      <c r="AM11" s="4">
        <v>3258.40391013817</v>
      </c>
      <c r="AN11" s="4">
        <v>3166.1781968330943</v>
      </c>
      <c r="AO11" s="4">
        <v>3176.9679943603605</v>
      </c>
      <c r="AP11" s="4">
        <v>3199.1290265922462</v>
      </c>
      <c r="AQ11" s="4">
        <v>3249.8248360904581</v>
      </c>
      <c r="AR11" s="4">
        <v>3377.2637290479952</v>
      </c>
    </row>
    <row r="12" spans="1:44" x14ac:dyDescent="0.2">
      <c r="A12" s="13" t="s">
        <v>93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865.2729211247771</v>
      </c>
      <c r="T12" s="4">
        <v>1002.6729211247768</v>
      </c>
      <c r="U12" s="4">
        <v>1140.0729211247701</v>
      </c>
      <c r="V12" s="4">
        <v>1277.47292112477</v>
      </c>
      <c r="W12" s="4">
        <v>1414.8729211247701</v>
      </c>
      <c r="X12" s="4">
        <v>1552.2729211247699</v>
      </c>
      <c r="Y12" s="4">
        <v>1689.7729211247702</v>
      </c>
      <c r="Z12" s="4">
        <v>1826.3148579434801</v>
      </c>
      <c r="AA12" s="4">
        <v>1852.5636938412999</v>
      </c>
      <c r="AB12" s="4">
        <v>1839.9636938413</v>
      </c>
      <c r="AC12" s="4">
        <v>1888.07629763553</v>
      </c>
      <c r="AD12" s="4">
        <v>1921.2386666362599</v>
      </c>
      <c r="AE12" s="4">
        <v>1925.6174545100901</v>
      </c>
      <c r="AF12" s="4">
        <v>1924.8174545100901</v>
      </c>
      <c r="AG12" s="4">
        <v>1924.0174545100901</v>
      </c>
      <c r="AH12" s="4">
        <v>1923.21745451009</v>
      </c>
      <c r="AI12" s="4">
        <v>1922.41745451009</v>
      </c>
      <c r="AJ12" s="4">
        <v>1921.6174545100901</v>
      </c>
      <c r="AK12" s="4">
        <v>1920.8174545100901</v>
      </c>
      <c r="AL12" s="4">
        <v>1920.1174545100901</v>
      </c>
      <c r="AM12" s="4">
        <v>1919.3174545100899</v>
      </c>
      <c r="AN12" s="4">
        <v>1918.5174545100901</v>
      </c>
      <c r="AO12" s="4">
        <v>1917.7174545100902</v>
      </c>
      <c r="AP12" s="4">
        <v>1916.91745451009</v>
      </c>
      <c r="AQ12" s="4">
        <v>1916.1174545100901</v>
      </c>
      <c r="AR12" s="4">
        <v>1915.4174545100902</v>
      </c>
    </row>
    <row r="13" spans="1:44" x14ac:dyDescent="0.2">
      <c r="A13" s="13" t="s">
        <v>93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102.3</v>
      </c>
      <c r="AP13" s="4">
        <v>94.399999999999991</v>
      </c>
      <c r="AQ13" s="4">
        <v>86.5</v>
      </c>
      <c r="AR13" s="4">
        <v>78.7</v>
      </c>
    </row>
    <row r="14" spans="1:44" x14ac:dyDescent="0.2">
      <c r="A14" s="13" t="s">
        <v>93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560.46330319964318</v>
      </c>
      <c r="M14" s="4">
        <v>513.07630855710659</v>
      </c>
      <c r="N14" s="4">
        <v>662.30123672839704</v>
      </c>
      <c r="O14" s="4">
        <v>747.40123672839707</v>
      </c>
      <c r="P14" s="4">
        <v>832.50123672839709</v>
      </c>
      <c r="Q14" s="4">
        <v>834.00549439991596</v>
      </c>
      <c r="R14" s="4">
        <v>819.20549439991612</v>
      </c>
      <c r="S14" s="4">
        <v>804.20549439991601</v>
      </c>
      <c r="T14" s="4">
        <v>787.20549439991601</v>
      </c>
      <c r="U14" s="4">
        <v>772.80549439991591</v>
      </c>
      <c r="V14" s="4">
        <v>758.40549439991594</v>
      </c>
      <c r="W14" s="4">
        <v>744.00549439991596</v>
      </c>
      <c r="X14" s="4">
        <v>729.80549439991591</v>
      </c>
      <c r="Y14" s="4">
        <v>715.40549439991594</v>
      </c>
      <c r="Z14" s="4">
        <v>701.00549439991596</v>
      </c>
      <c r="AA14" s="4">
        <v>686.60549439991598</v>
      </c>
      <c r="AB14" s="4">
        <v>672.20549439991589</v>
      </c>
      <c r="AC14" s="4">
        <v>637.80549439991603</v>
      </c>
      <c r="AD14" s="4">
        <v>603.40549439991696</v>
      </c>
      <c r="AE14" s="4">
        <v>569.20549439991692</v>
      </c>
      <c r="AF14" s="4">
        <v>534.80549439991694</v>
      </c>
      <c r="AG14" s="4">
        <v>500.40549439991702</v>
      </c>
      <c r="AH14" s="4">
        <v>466.00549439991698</v>
      </c>
      <c r="AI14" s="4">
        <v>446.00549439991698</v>
      </c>
      <c r="AJ14" s="4">
        <v>426.00549439991698</v>
      </c>
      <c r="AK14" s="4">
        <v>406.00549439991698</v>
      </c>
      <c r="AL14" s="4">
        <v>386.00549439991698</v>
      </c>
      <c r="AM14" s="4">
        <v>366.00549439991698</v>
      </c>
      <c r="AN14" s="4">
        <v>366.00549439991698</v>
      </c>
      <c r="AO14" s="4">
        <v>366.00549439991698</v>
      </c>
      <c r="AP14" s="4">
        <v>355.42918584281</v>
      </c>
      <c r="AQ14" s="4">
        <v>313.14219120027298</v>
      </c>
      <c r="AR14" s="4">
        <v>216.40425767151899</v>
      </c>
    </row>
    <row r="15" spans="1:44" x14ac:dyDescent="0.2">
      <c r="A15" s="13" t="s">
        <v>93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35.238469890376798</v>
      </c>
      <c r="W15" s="4">
        <v>47.6</v>
      </c>
      <c r="X15" s="4">
        <v>50.4</v>
      </c>
      <c r="Y15" s="4">
        <v>53.599999999999895</v>
      </c>
      <c r="Z15" s="4">
        <v>56.800000000000004</v>
      </c>
      <c r="AA15" s="4">
        <v>60.1</v>
      </c>
      <c r="AB15" s="4">
        <v>63.3</v>
      </c>
      <c r="AC15" s="4">
        <v>66.5</v>
      </c>
      <c r="AD15" s="4">
        <v>70.400000000000006</v>
      </c>
      <c r="AE15" s="4">
        <v>74.299999999999898</v>
      </c>
      <c r="AF15" s="4">
        <v>78.2</v>
      </c>
      <c r="AG15" s="4">
        <v>82.100000000000009</v>
      </c>
      <c r="AH15" s="4">
        <v>86</v>
      </c>
      <c r="AI15" s="4">
        <v>91.899999999999991</v>
      </c>
      <c r="AJ15" s="4">
        <v>97.8</v>
      </c>
      <c r="AK15" s="4">
        <v>103.7</v>
      </c>
      <c r="AL15" s="4">
        <v>109.60000000000001</v>
      </c>
      <c r="AM15" s="4">
        <v>115.49999999999901</v>
      </c>
      <c r="AN15" s="4">
        <v>120.2</v>
      </c>
      <c r="AO15" s="4">
        <v>124.89999999999999</v>
      </c>
      <c r="AP15" s="4">
        <v>129.69999999999902</v>
      </c>
      <c r="AQ15" s="4">
        <v>134.4</v>
      </c>
      <c r="AR15" s="4">
        <v>139.099999999999</v>
      </c>
    </row>
    <row r="16" spans="1:44" x14ac:dyDescent="0.2">
      <c r="A16" s="13" t="s">
        <v>93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108.764975617063</v>
      </c>
      <c r="Y16" s="4">
        <v>177.16497561706299</v>
      </c>
      <c r="Z16" s="4">
        <v>245.564975617063</v>
      </c>
      <c r="AA16" s="4">
        <v>313.86497561706301</v>
      </c>
      <c r="AB16" s="4">
        <v>382.26497561706299</v>
      </c>
      <c r="AC16" s="4">
        <v>387.46497561706298</v>
      </c>
      <c r="AD16" s="4">
        <v>457.46497561706303</v>
      </c>
      <c r="AE16" s="4">
        <v>527.46497561706292</v>
      </c>
      <c r="AF16" s="4">
        <v>597.46497561706303</v>
      </c>
      <c r="AG16" s="4">
        <v>725.84662700798299</v>
      </c>
      <c r="AH16" s="4">
        <v>875.84662700798299</v>
      </c>
      <c r="AI16" s="4">
        <v>1025.846627007983</v>
      </c>
      <c r="AJ16" s="4">
        <v>1095.846627007983</v>
      </c>
      <c r="AK16" s="4">
        <v>1165.846627007983</v>
      </c>
      <c r="AL16" s="4">
        <v>1235.84662700798</v>
      </c>
      <c r="AM16" s="4">
        <v>1305.84662700798</v>
      </c>
      <c r="AN16" s="4">
        <v>1375.8466270079803</v>
      </c>
      <c r="AO16" s="4">
        <v>1525.84662700798</v>
      </c>
      <c r="AP16" s="4">
        <v>1675.84662700798</v>
      </c>
      <c r="AQ16" s="4">
        <v>1825.84662700798</v>
      </c>
      <c r="AR16" s="4">
        <v>1975.8466270079803</v>
      </c>
    </row>
    <row r="17" spans="1:44" x14ac:dyDescent="0.2">
      <c r="A17" s="13" t="s">
        <v>93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143.69999999999902</v>
      </c>
      <c r="T17" s="4">
        <v>217.29999999999902</v>
      </c>
      <c r="U17" s="4">
        <v>290.90000000000003</v>
      </c>
      <c r="V17" s="4">
        <v>364.6</v>
      </c>
      <c r="W17" s="4">
        <v>438.2</v>
      </c>
      <c r="X17" s="4">
        <v>511.8</v>
      </c>
      <c r="Y17" s="4">
        <v>585.5</v>
      </c>
      <c r="Z17" s="4">
        <v>659.1</v>
      </c>
      <c r="AA17" s="4">
        <v>732.8</v>
      </c>
      <c r="AB17" s="4">
        <v>806.29999999999905</v>
      </c>
      <c r="AC17" s="4">
        <v>879.99999999999898</v>
      </c>
      <c r="AD17" s="4">
        <v>959.99999999999898</v>
      </c>
      <c r="AE17" s="4">
        <v>1039.99999999999</v>
      </c>
      <c r="AF17" s="4">
        <v>1119.99999999999</v>
      </c>
      <c r="AG17" s="4">
        <v>1200</v>
      </c>
      <c r="AH17" s="4">
        <v>1280</v>
      </c>
      <c r="AI17" s="4">
        <v>1360</v>
      </c>
      <c r="AJ17" s="4">
        <v>1440</v>
      </c>
      <c r="AK17" s="4">
        <v>1520</v>
      </c>
      <c r="AL17" s="4">
        <v>1600</v>
      </c>
      <c r="AM17" s="4">
        <v>1680</v>
      </c>
      <c r="AN17" s="4">
        <v>1760</v>
      </c>
      <c r="AO17" s="4">
        <v>1840</v>
      </c>
      <c r="AP17" s="4">
        <v>1920</v>
      </c>
      <c r="AQ17" s="4">
        <v>2000</v>
      </c>
      <c r="AR17" s="4">
        <v>2000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93</v>
      </c>
      <c r="B20" s="1" t="s">
        <v>18</v>
      </c>
      <c r="C20" s="1" t="s">
        <v>19</v>
      </c>
      <c r="D20" s="4">
        <v>35767.862747946194</v>
      </c>
      <c r="E20" s="4">
        <v>36026.700580784702</v>
      </c>
      <c r="F20" s="4">
        <v>36285.656824241298</v>
      </c>
      <c r="G20" s="4">
        <v>36543.8149658943</v>
      </c>
      <c r="H20" s="4">
        <v>36799.345321562396</v>
      </c>
      <c r="I20" s="4">
        <v>37083.082699429295</v>
      </c>
      <c r="J20" s="4">
        <v>37378.667613843099</v>
      </c>
      <c r="K20" s="4">
        <v>37674.423295776302</v>
      </c>
      <c r="L20" s="4">
        <v>37970.281150619303</v>
      </c>
      <c r="M20" s="4">
        <v>38266.298520282297</v>
      </c>
      <c r="N20" s="4">
        <v>38576.321221511098</v>
      </c>
      <c r="O20" s="4">
        <v>38093.913385190099</v>
      </c>
      <c r="P20" s="4">
        <v>37612.2229868391</v>
      </c>
      <c r="Q20" s="4">
        <v>37130.2965493269</v>
      </c>
      <c r="R20" s="4">
        <v>36648.035071719794</v>
      </c>
      <c r="S20" s="4">
        <v>36165.675317679597</v>
      </c>
      <c r="T20" s="4">
        <v>35856.420815064805</v>
      </c>
      <c r="U20" s="4">
        <v>36154.472241961499</v>
      </c>
      <c r="V20" s="4">
        <v>36302.1885804829</v>
      </c>
      <c r="W20" s="4">
        <v>36473.575089997998</v>
      </c>
      <c r="X20" s="4">
        <v>35877.672784168702</v>
      </c>
      <c r="Y20" s="4">
        <v>35674.569504448402</v>
      </c>
      <c r="Z20" s="4">
        <v>35436.033311129402</v>
      </c>
      <c r="AA20" s="4">
        <v>35895.248198597801</v>
      </c>
      <c r="AB20" s="4">
        <v>36039.4351080044</v>
      </c>
      <c r="AC20" s="4">
        <v>36491.805017525105</v>
      </c>
      <c r="AD20" s="4">
        <v>36822.345902149398</v>
      </c>
      <c r="AE20" s="4">
        <v>37183.0231044709</v>
      </c>
      <c r="AF20" s="4">
        <v>37573.008477141302</v>
      </c>
      <c r="AG20" s="4">
        <v>37909.960905515298</v>
      </c>
      <c r="AH20" s="4">
        <v>38228.790770839703</v>
      </c>
      <c r="AI20" s="4">
        <v>38629.792621828499</v>
      </c>
      <c r="AJ20" s="4">
        <v>39186.074110082802</v>
      </c>
      <c r="AK20" s="4">
        <v>38812.145803706502</v>
      </c>
      <c r="AL20" s="4">
        <v>39234.159881810694</v>
      </c>
      <c r="AM20" s="4">
        <v>39675.405591346396</v>
      </c>
      <c r="AN20" s="4">
        <v>40095.423359210501</v>
      </c>
      <c r="AO20" s="4">
        <v>40434.952213877201</v>
      </c>
      <c r="AP20" s="4">
        <v>40809.258044607297</v>
      </c>
      <c r="AQ20" s="4">
        <v>41227.826665219502</v>
      </c>
      <c r="AR20" s="4">
        <v>41541.883437728698</v>
      </c>
    </row>
    <row r="21" spans="1:44" x14ac:dyDescent="0.2">
      <c r="A21" s="13" t="s">
        <v>93</v>
      </c>
      <c r="B21" s="1" t="s">
        <v>20</v>
      </c>
      <c r="C21" s="1" t="s">
        <v>19</v>
      </c>
      <c r="D21" s="4">
        <v>5564.2293816707506</v>
      </c>
      <c r="E21" s="4">
        <v>5587.4321143577099</v>
      </c>
      <c r="F21" s="4">
        <v>5610.7538354174403</v>
      </c>
      <c r="G21" s="4">
        <v>5633.3590099895682</v>
      </c>
      <c r="H21" s="4">
        <v>5654.4295966885047</v>
      </c>
      <c r="I21" s="4">
        <v>5702.6087918721996</v>
      </c>
      <c r="J21" s="4">
        <v>5762.6408709239604</v>
      </c>
      <c r="K21" s="4">
        <v>5822.8321735528025</v>
      </c>
      <c r="L21" s="4">
        <v>5883.1296252330085</v>
      </c>
      <c r="M21" s="4">
        <v>5943.5863004902967</v>
      </c>
      <c r="N21" s="4">
        <v>6004.1491247989707</v>
      </c>
      <c r="O21" s="4">
        <v>6040.5877033638217</v>
      </c>
      <c r="P21" s="4">
        <v>6076.7591372450152</v>
      </c>
      <c r="Q21" s="4">
        <v>6112.7562182597467</v>
      </c>
      <c r="R21" s="4">
        <v>6148.4587722462174</v>
      </c>
      <c r="S21" s="4">
        <v>6183.9582219450713</v>
      </c>
      <c r="T21" s="4">
        <v>6218.4293897972011</v>
      </c>
      <c r="U21" s="4">
        <v>6252.6657548364201</v>
      </c>
      <c r="V21" s="4">
        <v>6286.544120490792</v>
      </c>
      <c r="W21" s="4">
        <v>6320.152735781433</v>
      </c>
      <c r="X21" s="4">
        <v>6353.3666566992633</v>
      </c>
      <c r="Y21" s="4">
        <v>6374.7919762709216</v>
      </c>
      <c r="Z21" s="4">
        <v>6395.0785794923449</v>
      </c>
      <c r="AA21" s="4">
        <v>6415.6118404717026</v>
      </c>
      <c r="AB21" s="4">
        <v>6435.0148566620401</v>
      </c>
      <c r="AC21" s="4">
        <v>6453.9141317338463</v>
      </c>
      <c r="AD21" s="4">
        <v>6472.2844786065134</v>
      </c>
      <c r="AE21" s="4">
        <v>6490.099450856992</v>
      </c>
      <c r="AF21" s="4">
        <v>6506.6277139482763</v>
      </c>
      <c r="AG21" s="4">
        <v>6523.3003168825271</v>
      </c>
      <c r="AH21" s="4">
        <v>6538.6264384654869</v>
      </c>
      <c r="AI21" s="4">
        <v>6545.6988117044384</v>
      </c>
      <c r="AJ21" s="4">
        <v>6552.0623706369806</v>
      </c>
      <c r="AK21" s="4">
        <v>6557.7347491751725</v>
      </c>
      <c r="AL21" s="4">
        <v>6562.6256596405801</v>
      </c>
      <c r="AM21" s="4">
        <v>6566.6960288910459</v>
      </c>
      <c r="AN21" s="4">
        <v>6569.9048296624524</v>
      </c>
      <c r="AO21" s="4">
        <v>6572.2620586375988</v>
      </c>
      <c r="AP21" s="4">
        <v>6572.9127679385483</v>
      </c>
      <c r="AQ21" s="4">
        <v>6573.3227445958591</v>
      </c>
      <c r="AR21" s="4">
        <v>6572.6854795198506</v>
      </c>
    </row>
    <row r="22" spans="1:44" x14ac:dyDescent="0.2">
      <c r="A22" s="13" t="s">
        <v>93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30665.226869999991</v>
      </c>
      <c r="I22" s="4">
        <v>30891.057789999999</v>
      </c>
      <c r="J22" s="4">
        <v>31116.8848</v>
      </c>
      <c r="K22" s="4">
        <v>31342.72075</v>
      </c>
      <c r="L22" s="4">
        <v>31568.549609999893</v>
      </c>
      <c r="M22" s="4">
        <v>31794.376620000003</v>
      </c>
      <c r="N22" s="4">
        <v>32034.099999999897</v>
      </c>
      <c r="O22" s="4">
        <v>31506.440000000002</v>
      </c>
      <c r="P22" s="4">
        <v>30978.779999999992</v>
      </c>
      <c r="Q22" s="4">
        <v>30451.119999999901</v>
      </c>
      <c r="R22" s="4">
        <v>29923.46</v>
      </c>
      <c r="S22" s="4">
        <v>29395.799999999897</v>
      </c>
      <c r="T22" s="4">
        <v>29042.314340587091</v>
      </c>
      <c r="U22" s="4">
        <v>29297.5064781646</v>
      </c>
      <c r="V22" s="4">
        <v>29401.598532686294</v>
      </c>
      <c r="W22" s="4">
        <v>29529.630875139497</v>
      </c>
      <c r="X22" s="4">
        <v>28890.768954787887</v>
      </c>
      <c r="Y22" s="4">
        <v>28656.494983953402</v>
      </c>
      <c r="Z22" s="4">
        <v>28387.9276213208</v>
      </c>
      <c r="AA22" s="4">
        <v>28816.864964652701</v>
      </c>
      <c r="AB22" s="4">
        <v>28933.4286458188</v>
      </c>
      <c r="AC22" s="4">
        <v>29357.143612956301</v>
      </c>
      <c r="AD22" s="4">
        <v>29659.558233486492</v>
      </c>
      <c r="AE22" s="4">
        <v>29992.665280828896</v>
      </c>
      <c r="AF22" s="4">
        <v>30356.366957968101</v>
      </c>
      <c r="AG22" s="4">
        <v>30666.892072121791</v>
      </c>
      <c r="AH22" s="4">
        <v>30960.640837401999</v>
      </c>
      <c r="AI22" s="4">
        <v>31345.983311481494</v>
      </c>
      <c r="AJ22" s="4">
        <v>31886.148939414241</v>
      </c>
      <c r="AK22" s="4">
        <v>31496.796582764091</v>
      </c>
      <c r="AL22" s="4">
        <v>31904.167804659486</v>
      </c>
      <c r="AM22" s="4">
        <v>32331.591818379893</v>
      </c>
      <c r="AN22" s="4">
        <v>32738.649188709089</v>
      </c>
      <c r="AO22" s="4">
        <v>33067.2501780436</v>
      </c>
      <c r="AP22" s="4">
        <v>33431.156075428888</v>
      </c>
      <c r="AQ22" s="4">
        <v>33839.566122550583</v>
      </c>
      <c r="AR22" s="4">
        <v>34144.511184862116</v>
      </c>
    </row>
    <row r="23" spans="1:44" x14ac:dyDescent="0.2">
      <c r="A23" s="13" t="s">
        <v>93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93</v>
      </c>
      <c r="B26" s="5" t="s">
        <v>24</v>
      </c>
      <c r="C26" s="1" t="s">
        <v>3</v>
      </c>
      <c r="D26" s="4">
        <v>343.55347773541666</v>
      </c>
      <c r="E26" s="4">
        <v>348.43860267456574</v>
      </c>
      <c r="F26" s="4">
        <v>355.80152941106178</v>
      </c>
      <c r="G26" s="4">
        <v>362.99033404496663</v>
      </c>
      <c r="H26" s="4">
        <v>370.01984671432672</v>
      </c>
      <c r="I26" s="4">
        <v>376.94686170913542</v>
      </c>
      <c r="J26" s="4">
        <v>383.33996774426424</v>
      </c>
      <c r="K26" s="4">
        <v>389.85019714750536</v>
      </c>
      <c r="L26" s="4">
        <v>396.450628716062</v>
      </c>
      <c r="M26" s="4">
        <v>402.67305091252308</v>
      </c>
      <c r="N26" s="4">
        <v>408.88161105410848</v>
      </c>
      <c r="O26" s="4">
        <v>419.07020650412414</v>
      </c>
      <c r="P26" s="4">
        <v>417.26193256362723</v>
      </c>
      <c r="Q26" s="4">
        <v>426.54848612128717</v>
      </c>
      <c r="R26" s="4">
        <v>435.48990624261711</v>
      </c>
      <c r="S26" s="4">
        <v>443.74842952787759</v>
      </c>
      <c r="T26" s="4">
        <v>450.91028392784301</v>
      </c>
      <c r="U26" s="4">
        <v>455.94439356760267</v>
      </c>
      <c r="V26" s="4">
        <v>460.91940400552824</v>
      </c>
      <c r="W26" s="4">
        <v>465.83040645746826</v>
      </c>
      <c r="X26" s="4">
        <v>469.9862321072801</v>
      </c>
      <c r="Y26" s="4">
        <v>476.57259412031772</v>
      </c>
      <c r="Z26" s="4">
        <v>483.24634105447939</v>
      </c>
      <c r="AA26" s="4">
        <v>488.74849403435599</v>
      </c>
      <c r="AB26" s="4">
        <v>493.44675361689758</v>
      </c>
      <c r="AC26" s="4">
        <v>498.89658158426249</v>
      </c>
      <c r="AD26" s="4">
        <v>503.99686003377246</v>
      </c>
      <c r="AE26" s="4">
        <v>509.01897303089254</v>
      </c>
      <c r="AF26" s="4">
        <v>513.97634233898509</v>
      </c>
      <c r="AG26" s="4">
        <v>518.89367786740718</v>
      </c>
      <c r="AH26" s="4">
        <v>523.81893208078327</v>
      </c>
      <c r="AI26" s="4">
        <v>527.81104755268689</v>
      </c>
      <c r="AJ26" s="4">
        <v>531.57586295111128</v>
      </c>
      <c r="AK26" s="4">
        <v>536.33467966674425</v>
      </c>
      <c r="AL26" s="4">
        <v>540.3235979162082</v>
      </c>
      <c r="AM26" s="4">
        <v>544.22203222044664</v>
      </c>
      <c r="AN26" s="4">
        <v>548.30137397881822</v>
      </c>
      <c r="AO26" s="4">
        <v>552.34917056291681</v>
      </c>
      <c r="AP26" s="4">
        <v>556.28315348436627</v>
      </c>
      <c r="AQ26" s="4">
        <v>560.18903011931877</v>
      </c>
      <c r="AR26" s="4">
        <v>563.49443986897688</v>
      </c>
    </row>
    <row r="27" spans="1:44" x14ac:dyDescent="0.2">
      <c r="A27" s="13" t="s">
        <v>93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93</v>
      </c>
      <c r="B28" s="1" t="s">
        <v>26</v>
      </c>
      <c r="C28" s="1" t="s">
        <v>3</v>
      </c>
      <c r="D28" s="4">
        <v>118.40359817200446</v>
      </c>
      <c r="E28" s="4">
        <v>119.91576881903814</v>
      </c>
      <c r="F28" s="4">
        <v>121.40100819291935</v>
      </c>
      <c r="G28" s="4">
        <v>122.85995934124634</v>
      </c>
      <c r="H28" s="4">
        <v>124.29407042368103</v>
      </c>
      <c r="I28" s="4">
        <v>125.70364171655055</v>
      </c>
      <c r="J28" s="4">
        <v>127.090115350731</v>
      </c>
      <c r="K28" s="4">
        <v>128.45381667168297</v>
      </c>
      <c r="L28" s="4">
        <v>129.79606712119713</v>
      </c>
      <c r="M28" s="4">
        <v>131.11701054896633</v>
      </c>
      <c r="N28" s="4">
        <v>132.41789825374917</v>
      </c>
      <c r="O28" s="4">
        <v>133.74669503557521</v>
      </c>
      <c r="P28" s="4">
        <v>135.05662915945595</v>
      </c>
      <c r="Q28" s="4">
        <v>136.34797101794294</v>
      </c>
      <c r="R28" s="4">
        <v>137.62171503856698</v>
      </c>
      <c r="S28" s="4">
        <v>138.87827257958367</v>
      </c>
      <c r="T28" s="4">
        <v>140.11791715885099</v>
      </c>
      <c r="U28" s="4">
        <v>141.3412511439154</v>
      </c>
      <c r="V28" s="4">
        <v>142.54921101464583</v>
      </c>
      <c r="W28" s="4">
        <v>143.74156993000287</v>
      </c>
      <c r="X28" s="4">
        <v>144.91932478040749</v>
      </c>
      <c r="Y28" s="4">
        <v>146.10433058918881</v>
      </c>
      <c r="Z28" s="4">
        <v>147.27552521083732</v>
      </c>
      <c r="AA28" s="4">
        <v>148.43299828987966</v>
      </c>
      <c r="AB28" s="4">
        <v>149.57728760840394</v>
      </c>
      <c r="AC28" s="4">
        <v>150.70862685806085</v>
      </c>
      <c r="AD28" s="4">
        <v>151.82755261622577</v>
      </c>
      <c r="AE28" s="4">
        <v>152.93409600425414</v>
      </c>
      <c r="AF28" s="4">
        <v>154.02887746780206</v>
      </c>
      <c r="AG28" s="4">
        <v>155.11194424051416</v>
      </c>
      <c r="AH28" s="4">
        <v>156.18382443809051</v>
      </c>
      <c r="AI28" s="4">
        <v>157.19877134822053</v>
      </c>
      <c r="AJ28" s="4">
        <v>158.20304886391628</v>
      </c>
      <c r="AK28" s="4">
        <v>159.19661710520887</v>
      </c>
      <c r="AL28" s="4">
        <v>160.18017406258267</v>
      </c>
      <c r="AM28" s="4">
        <v>161.15360869147</v>
      </c>
      <c r="AN28" s="4">
        <v>162.11724043627049</v>
      </c>
      <c r="AO28" s="4">
        <v>163.07132977848866</v>
      </c>
      <c r="AP28" s="4">
        <v>164.01622165062983</v>
      </c>
      <c r="AQ28" s="4">
        <v>164.95181938793414</v>
      </c>
      <c r="AR28" s="4">
        <v>165.87851961715634</v>
      </c>
    </row>
    <row r="29" spans="1:44" x14ac:dyDescent="0.2">
      <c r="A29" s="13" t="s">
        <v>93</v>
      </c>
      <c r="B29" s="1" t="s">
        <v>27</v>
      </c>
      <c r="C29" s="1" t="s">
        <v>3</v>
      </c>
      <c r="D29" s="4">
        <v>47.76347049999994</v>
      </c>
      <c r="E29" s="4">
        <v>49.853523571200014</v>
      </c>
      <c r="F29" s="4">
        <v>51.916501670999985</v>
      </c>
      <c r="G29" s="4">
        <v>53.883178392600001</v>
      </c>
      <c r="H29" s="4">
        <v>55.769179762199954</v>
      </c>
      <c r="I29" s="4">
        <v>57.643775437400009</v>
      </c>
      <c r="J29" s="4">
        <v>59.8346624084</v>
      </c>
      <c r="K29" s="4">
        <v>62.009966149999997</v>
      </c>
      <c r="L29" s="4">
        <v>64.373620938509248</v>
      </c>
      <c r="M29" s="4">
        <v>66.597075999999987</v>
      </c>
      <c r="N29" s="4">
        <v>68.713391999999985</v>
      </c>
      <c r="O29" s="4">
        <v>74.020921048227081</v>
      </c>
      <c r="P29" s="4">
        <v>77.179471800745347</v>
      </c>
      <c r="Q29" s="4">
        <v>80.15364756551547</v>
      </c>
      <c r="R29" s="4">
        <v>83.427631600860835</v>
      </c>
      <c r="S29" s="4">
        <v>88.101437605653757</v>
      </c>
      <c r="T29" s="4">
        <v>91.832224606586266</v>
      </c>
      <c r="U29" s="4">
        <v>93.495821762930845</v>
      </c>
      <c r="V29" s="4">
        <v>95.151198322466144</v>
      </c>
      <c r="W29" s="4">
        <v>96.806135235795523</v>
      </c>
      <c r="X29" s="4">
        <v>100.25399230989377</v>
      </c>
      <c r="Y29" s="4">
        <v>103.53113050085767</v>
      </c>
      <c r="Z29" s="4">
        <v>106.94547850245323</v>
      </c>
      <c r="AA29" s="4">
        <v>109.23773396979396</v>
      </c>
      <c r="AB29" s="4">
        <v>111.49454345910462</v>
      </c>
      <c r="AC29" s="4">
        <v>113.80395839371775</v>
      </c>
      <c r="AD29" s="4">
        <v>115.79110198285149</v>
      </c>
      <c r="AE29" s="4">
        <v>117.73960836294717</v>
      </c>
      <c r="AF29" s="4">
        <v>119.67764078202229</v>
      </c>
      <c r="AG29" s="4">
        <v>121.62189357833769</v>
      </c>
      <c r="AH29" s="4">
        <v>123.61977318566909</v>
      </c>
      <c r="AI29" s="4">
        <v>124.93905621985444</v>
      </c>
      <c r="AJ29" s="4">
        <v>126.07536084902776</v>
      </c>
      <c r="AK29" s="4">
        <v>128.66020836599751</v>
      </c>
      <c r="AL29" s="4">
        <v>130.47866285140566</v>
      </c>
      <c r="AM29" s="4">
        <v>132.23018183728468</v>
      </c>
      <c r="AN29" s="4">
        <v>134.01136176997628</v>
      </c>
      <c r="AO29" s="4">
        <v>135.78367816150808</v>
      </c>
      <c r="AP29" s="4">
        <v>137.42773099999965</v>
      </c>
      <c r="AQ29" s="4">
        <v>138.95579699999948</v>
      </c>
      <c r="AR29" s="4">
        <v>140.49224063888943</v>
      </c>
    </row>
    <row r="30" spans="1:44" x14ac:dyDescent="0.2">
      <c r="A30" s="13" t="s">
        <v>93</v>
      </c>
      <c r="B30" s="1" t="s">
        <v>28</v>
      </c>
      <c r="C30" s="1" t="s">
        <v>3</v>
      </c>
      <c r="D30" s="4">
        <v>77.894399999999919</v>
      </c>
      <c r="E30" s="4">
        <v>78.979799999999884</v>
      </c>
      <c r="F30" s="4">
        <v>80.065099999999788</v>
      </c>
      <c r="G30" s="4">
        <v>81.150499999999795</v>
      </c>
      <c r="H30" s="4">
        <v>82.235899999999759</v>
      </c>
      <c r="I30" s="4">
        <v>83.321299999999752</v>
      </c>
      <c r="J30" s="4">
        <v>84.406699999999873</v>
      </c>
      <c r="K30" s="4">
        <v>85.49209999999978</v>
      </c>
      <c r="L30" s="4">
        <v>86.577499999999759</v>
      </c>
      <c r="M30" s="4">
        <v>87.662899999999695</v>
      </c>
      <c r="N30" s="4">
        <v>88.748299999999773</v>
      </c>
      <c r="O30" s="4">
        <v>89.9729999999999</v>
      </c>
      <c r="P30" s="4">
        <v>91.197699999999784</v>
      </c>
      <c r="Q30" s="4">
        <v>92.422399999999868</v>
      </c>
      <c r="R30" s="4">
        <v>93.647099999999867</v>
      </c>
      <c r="S30" s="4">
        <v>94.871799999999865</v>
      </c>
      <c r="T30" s="4">
        <v>96.096499999999907</v>
      </c>
      <c r="U30" s="4">
        <v>97.321199999999862</v>
      </c>
      <c r="V30" s="4">
        <v>98.545899999999833</v>
      </c>
      <c r="W30" s="4">
        <v>99.770599999999902</v>
      </c>
      <c r="X30" s="4">
        <v>100.99529999999983</v>
      </c>
      <c r="Y30" s="4">
        <v>102.28389999999989</v>
      </c>
      <c r="Z30" s="4">
        <v>103.57249999999999</v>
      </c>
      <c r="AA30" s="4">
        <v>104.86109999999989</v>
      </c>
      <c r="AB30" s="4">
        <v>106.14959999999996</v>
      </c>
      <c r="AC30" s="4">
        <v>107.43819999999991</v>
      </c>
      <c r="AD30" s="4">
        <v>108.72679999999995</v>
      </c>
      <c r="AE30" s="4">
        <v>110.01539999999993</v>
      </c>
      <c r="AF30" s="4">
        <v>111.30399999999928</v>
      </c>
      <c r="AG30" s="4">
        <v>112.59259999999973</v>
      </c>
      <c r="AH30" s="4">
        <v>113.88109999999946</v>
      </c>
      <c r="AI30" s="4">
        <v>115.03589999999951</v>
      </c>
      <c r="AJ30" s="4">
        <v>116.19059999999999</v>
      </c>
      <c r="AK30" s="4">
        <v>117.34539999999909</v>
      </c>
      <c r="AL30" s="4">
        <v>118.50009999999955</v>
      </c>
      <c r="AM30" s="4">
        <v>119.6547999999999</v>
      </c>
      <c r="AN30" s="4">
        <v>120.80959999999962</v>
      </c>
      <c r="AO30" s="4">
        <v>121.96429999999935</v>
      </c>
      <c r="AP30" s="4">
        <v>123.11899999999901</v>
      </c>
      <c r="AQ30" s="4">
        <v>124.273799999999</v>
      </c>
      <c r="AR30" s="4">
        <v>125.42849999999999</v>
      </c>
    </row>
    <row r="31" spans="1:44" x14ac:dyDescent="0.2">
      <c r="A31" s="13" t="s">
        <v>93</v>
      </c>
      <c r="B31" s="1" t="s">
        <v>29</v>
      </c>
      <c r="C31" s="1" t="s">
        <v>3</v>
      </c>
      <c r="D31" s="4">
        <v>86.553998699999994</v>
      </c>
      <c r="E31" s="4">
        <v>86.479763089999992</v>
      </c>
      <c r="F31" s="4">
        <v>88.944227109999815</v>
      </c>
      <c r="G31" s="4">
        <v>91.364013039999904</v>
      </c>
      <c r="H31" s="4">
        <v>93.736707679999995</v>
      </c>
      <c r="I31" s="4">
        <v>96.049241324999997</v>
      </c>
      <c r="J31" s="4">
        <v>97.540818909999885</v>
      </c>
      <c r="K31" s="4">
        <v>99.193786899999992</v>
      </c>
      <c r="L31" s="4">
        <v>100.77572714</v>
      </c>
      <c r="M31" s="4">
        <v>102.14659009</v>
      </c>
      <c r="N31" s="4">
        <v>103.63604074999999</v>
      </c>
      <c r="O31" s="4">
        <v>105.75211012683931</v>
      </c>
      <c r="P31" s="4">
        <v>98.044031986077286</v>
      </c>
      <c r="Q31" s="4">
        <v>101.63836301608217</v>
      </c>
      <c r="R31" s="4">
        <v>104.60987680292943</v>
      </c>
      <c r="S31" s="4">
        <v>105.52012144109194</v>
      </c>
      <c r="T31" s="4">
        <v>106.29784594609681</v>
      </c>
      <c r="U31" s="4">
        <v>107.035302034616</v>
      </c>
      <c r="V31" s="4">
        <v>107.74111950712381</v>
      </c>
      <c r="W31" s="4">
        <v>108.40268998963147</v>
      </c>
      <c r="X31" s="4">
        <v>106.53435487213932</v>
      </c>
      <c r="Y31" s="4">
        <v>107.19956288464707</v>
      </c>
      <c r="Z31" s="4">
        <v>107.83213879715468</v>
      </c>
      <c r="AA31" s="4">
        <v>108.43210018966253</v>
      </c>
      <c r="AB31" s="4">
        <v>108.28006043999997</v>
      </c>
      <c r="AC31" s="4">
        <v>108.8427698</v>
      </c>
      <c r="AD31" s="4">
        <v>109.3935549399999</v>
      </c>
      <c r="AE31" s="4">
        <v>109.91997104999987</v>
      </c>
      <c r="AF31" s="4">
        <v>110.40658275999988</v>
      </c>
      <c r="AG31" s="4">
        <v>110.86124648999998</v>
      </c>
      <c r="AH31" s="4">
        <v>111.284019</v>
      </c>
      <c r="AI31" s="4">
        <v>111.64529220999991</v>
      </c>
      <c r="AJ31" s="4">
        <v>111.97539595999979</v>
      </c>
      <c r="AK31" s="4">
        <v>111.86379328268571</v>
      </c>
      <c r="AL31" s="4">
        <v>111.76105158275169</v>
      </c>
      <c r="AM31" s="4">
        <v>111.6469267974214</v>
      </c>
      <c r="AN31" s="4">
        <v>111.6958543793227</v>
      </c>
      <c r="AO31" s="4">
        <v>111.7336783929905</v>
      </c>
      <c r="AP31" s="4">
        <v>111.79710609705388</v>
      </c>
      <c r="AQ31" s="4">
        <v>111.95942026676059</v>
      </c>
      <c r="AR31" s="4">
        <v>111.52371197919659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93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93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93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93</v>
      </c>
      <c r="B39" s="1" t="s">
        <v>36</v>
      </c>
      <c r="C39" s="1" t="s">
        <v>3</v>
      </c>
      <c r="D39" s="4">
        <v>537.56999999999903</v>
      </c>
      <c r="E39" s="4">
        <v>537.56999999999903</v>
      </c>
      <c r="F39" s="4">
        <v>537.57000000000005</v>
      </c>
      <c r="G39" s="4">
        <v>535.92765355081201</v>
      </c>
      <c r="H39" s="4">
        <v>531.25105353647405</v>
      </c>
      <c r="I39" s="4">
        <v>520.94121957840696</v>
      </c>
      <c r="J39" s="4">
        <v>508.16780804313203</v>
      </c>
      <c r="K39" s="4">
        <v>495.35905696114901</v>
      </c>
      <c r="L39" s="4">
        <v>482.52674618136001</v>
      </c>
      <c r="M39" s="4">
        <v>469.65909585486298</v>
      </c>
      <c r="N39" s="4">
        <v>456.76788583056299</v>
      </c>
      <c r="O39" s="4">
        <v>449.04080474142302</v>
      </c>
      <c r="P39" s="4">
        <v>441.37301620304697</v>
      </c>
      <c r="Q39" s="4">
        <v>433.74392514516398</v>
      </c>
      <c r="R39" s="4">
        <v>426.18020412772199</v>
      </c>
      <c r="S39" s="4">
        <v>418.66156194590798</v>
      </c>
      <c r="T39" s="4">
        <v>411.36113408989598</v>
      </c>
      <c r="U39" s="4">
        <v>404.11282053206997</v>
      </c>
      <c r="V39" s="4">
        <v>396.94396465391401</v>
      </c>
      <c r="W39" s="4">
        <v>389.83497965514698</v>
      </c>
      <c r="X39" s="4">
        <v>382.81359675953399</v>
      </c>
      <c r="Y39" s="4">
        <v>378.31857645315398</v>
      </c>
      <c r="Z39" s="4">
        <v>374.06628132308799</v>
      </c>
      <c r="AA39" s="4">
        <v>369.76925271409698</v>
      </c>
      <c r="AB39" s="4">
        <v>365.71306902512498</v>
      </c>
      <c r="AC39" s="4">
        <v>361.76869027807402</v>
      </c>
      <c r="AD39" s="4">
        <v>357.94170672552201</v>
      </c>
      <c r="AE39" s="4">
        <v>354.237988130095</v>
      </c>
      <c r="AF39" s="4">
        <v>350.80984159760902</v>
      </c>
      <c r="AG39" s="4">
        <v>347.35967096631703</v>
      </c>
      <c r="AH39" s="4">
        <v>344.19833878861903</v>
      </c>
      <c r="AI39" s="4">
        <v>342.79883540837898</v>
      </c>
      <c r="AJ39" s="4">
        <v>341.55665280154199</v>
      </c>
      <c r="AK39" s="4">
        <v>340.46787713530199</v>
      </c>
      <c r="AL39" s="4">
        <v>339.552547688316</v>
      </c>
      <c r="AM39" s="4">
        <v>338.81933671351101</v>
      </c>
      <c r="AN39" s="4">
        <v>338.27735017963403</v>
      </c>
      <c r="AO39" s="4">
        <v>337.92436933086299</v>
      </c>
      <c r="AP39" s="4">
        <v>337.94013715603501</v>
      </c>
      <c r="AQ39" s="4">
        <v>338.019347415543</v>
      </c>
      <c r="AR39" s="4">
        <v>338.33099214756999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93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13008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13008.9999999999</v>
      </c>
      <c r="M42" s="1">
        <v>13008.9999999999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13008.9999999999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13008.9999999999</v>
      </c>
      <c r="AK42" s="1">
        <v>13009</v>
      </c>
      <c r="AL42" s="1">
        <v>13008.9999999999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93</v>
      </c>
      <c r="B43" s="1" t="s">
        <v>40</v>
      </c>
      <c r="C43" s="1" t="s">
        <v>39</v>
      </c>
      <c r="D43" s="8">
        <v>1847.2700216707499</v>
      </c>
      <c r="E43" s="8">
        <v>1870.4727543577199</v>
      </c>
      <c r="F43" s="8">
        <v>1893.79447541744</v>
      </c>
      <c r="G43" s="8">
        <v>1917.2946790363001</v>
      </c>
      <c r="H43" s="8">
        <v>1940.9138710278999</v>
      </c>
      <c r="I43" s="8">
        <v>1968.2998281237999</v>
      </c>
      <c r="J43" s="8">
        <v>1997.36883910451</v>
      </c>
      <c r="K43" s="8">
        <v>2026.61633264435</v>
      </c>
      <c r="L43" s="8">
        <v>2055.98281455694</v>
      </c>
      <c r="M43" s="8">
        <v>2085.52777902866</v>
      </c>
      <c r="N43" s="8">
        <v>2115.1917318731403</v>
      </c>
      <c r="O43" s="8">
        <v>2131.0182291094288</v>
      </c>
      <c r="P43" s="8">
        <v>2146.5452690186389</v>
      </c>
      <c r="Q43" s="8">
        <v>2161.8768671071703</v>
      </c>
      <c r="R43" s="8">
        <v>2176.8783134763089</v>
      </c>
      <c r="S43" s="8">
        <v>2191.6520889584399</v>
      </c>
      <c r="T43" s="8">
        <v>2205.9681931312889</v>
      </c>
      <c r="U43" s="8">
        <v>2220.0210937779402</v>
      </c>
      <c r="V43" s="8">
        <v>2233.672693012129</v>
      </c>
      <c r="W43" s="8">
        <v>2247.021914067579</v>
      </c>
      <c r="X43" s="8">
        <v>2259.9287002586198</v>
      </c>
      <c r="Y43" s="8">
        <v>2265.8758706408398</v>
      </c>
      <c r="Z43" s="8">
        <v>2271.2415775394888</v>
      </c>
      <c r="AA43" s="8">
        <v>2276.1887898540899</v>
      </c>
      <c r="AB43" s="8">
        <v>2280.5640349290297</v>
      </c>
      <c r="AC43" s="8">
        <v>2284.374608580119</v>
      </c>
      <c r="AD43" s="8">
        <v>2287.5922772084991</v>
      </c>
      <c r="AE43" s="8">
        <v>2290.1873955483588</v>
      </c>
      <c r="AF43" s="8">
        <v>2292.0351570378398</v>
      </c>
      <c r="AG43" s="8">
        <v>2293.3497301042889</v>
      </c>
      <c r="AH43" s="8">
        <v>2293.8499443473702</v>
      </c>
      <c r="AI43" s="8">
        <v>2289.9629820677201</v>
      </c>
      <c r="AJ43" s="8">
        <v>2285.2814704274497</v>
      </c>
      <c r="AK43" s="8">
        <v>2279.8251762589098</v>
      </c>
      <c r="AL43" s="8">
        <v>2273.4928910840299</v>
      </c>
      <c r="AM43" s="8">
        <v>2266.2408156456199</v>
      </c>
      <c r="AN43" s="8">
        <v>2258.0229602025161</v>
      </c>
      <c r="AO43" s="8">
        <v>2248.8505305922131</v>
      </c>
      <c r="AP43" s="8">
        <v>2238.4601551870751</v>
      </c>
      <c r="AQ43" s="8">
        <v>2227.1049422016263</v>
      </c>
      <c r="AR43" s="8">
        <v>2214.575817738802</v>
      </c>
    </row>
    <row r="44" spans="1:44" x14ac:dyDescent="0.2">
      <c r="A44" s="13" t="s">
        <v>93</v>
      </c>
      <c r="B44" s="1" t="s">
        <v>41</v>
      </c>
      <c r="C44" s="1" t="s">
        <v>39</v>
      </c>
      <c r="D44" s="8">
        <v>1479.4700216707499</v>
      </c>
      <c r="E44" s="8">
        <v>1502.6727543577199</v>
      </c>
      <c r="F44" s="8">
        <v>1525.9944754174401</v>
      </c>
      <c r="G44" s="8">
        <v>1549.4946790363001</v>
      </c>
      <c r="H44" s="8">
        <v>1573.1138710278999</v>
      </c>
      <c r="I44" s="8">
        <v>1600.4998281237999</v>
      </c>
      <c r="J44" s="8">
        <v>1629.5688391045101</v>
      </c>
      <c r="K44" s="8">
        <v>1658.81633264435</v>
      </c>
      <c r="L44" s="8">
        <v>1688.18281455694</v>
      </c>
      <c r="M44" s="8">
        <v>1717.7277790286601</v>
      </c>
      <c r="N44" s="8">
        <v>1747.3917318731401</v>
      </c>
      <c r="O44" s="8">
        <v>1744.8282291094299</v>
      </c>
      <c r="P44" s="8">
        <v>1741.0457690186399</v>
      </c>
      <c r="Q44" s="8">
        <v>1736.1023921071701</v>
      </c>
      <c r="R44" s="8">
        <v>1729.81511467631</v>
      </c>
      <c r="S44" s="8">
        <v>1722.2357302584401</v>
      </c>
      <c r="T44" s="8">
        <v>1713.0810165312901</v>
      </c>
      <c r="U44" s="8">
        <v>1702.48955827794</v>
      </c>
      <c r="V44" s="8">
        <v>1690.2645808121299</v>
      </c>
      <c r="W44" s="8">
        <v>1676.4433962675801</v>
      </c>
      <c r="X44" s="8">
        <v>1660.82125655862</v>
      </c>
      <c r="Y44" s="8">
        <v>1636.81305474084</v>
      </c>
      <c r="Z44" s="8">
        <v>1610.7256208394899</v>
      </c>
      <c r="AA44" s="8">
        <v>1582.6470353540899</v>
      </c>
      <c r="AB44" s="8">
        <v>1552.34519262903</v>
      </c>
      <c r="AC44" s="8">
        <v>1519.7448241801201</v>
      </c>
      <c r="AD44" s="8">
        <v>1484.7310036085</v>
      </c>
      <c r="AE44" s="8">
        <v>1447.1830582483601</v>
      </c>
      <c r="AF44" s="8">
        <v>1406.8806028378399</v>
      </c>
      <c r="AG44" s="8">
        <v>1363.9374482042899</v>
      </c>
      <c r="AH44" s="8">
        <v>1317.9670483473701</v>
      </c>
      <c r="AI44" s="8">
        <v>1265.2859410677199</v>
      </c>
      <c r="AJ44" s="8">
        <v>1209.3705774274499</v>
      </c>
      <c r="AK44" s="8">
        <v>1150.11873925891</v>
      </c>
      <c r="AL44" s="8">
        <v>1087.3011320840301</v>
      </c>
      <c r="AM44" s="8">
        <v>1020.73946864562</v>
      </c>
      <c r="AN44" s="8">
        <v>950.24654520251602</v>
      </c>
      <c r="AO44" s="8">
        <v>875.68529559221304</v>
      </c>
      <c r="AP44" s="8">
        <v>796.636658187075</v>
      </c>
      <c r="AQ44" s="8">
        <v>713.19027020162605</v>
      </c>
      <c r="AR44" s="8">
        <v>624.965411738802</v>
      </c>
    </row>
    <row r="45" spans="1:44" x14ac:dyDescent="0.2">
      <c r="A45" s="13" t="s">
        <v>93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405.49949999999899</v>
      </c>
      <c r="Q45" s="8">
        <v>425.774475</v>
      </c>
      <c r="R45" s="8">
        <v>447.06319879999899</v>
      </c>
      <c r="S45" s="8">
        <v>469.41635869999999</v>
      </c>
      <c r="T45" s="8">
        <v>492.88717659999901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802.86127359999898</v>
      </c>
      <c r="AE45" s="8">
        <v>843.00433729999895</v>
      </c>
      <c r="AF45" s="8">
        <v>885.15455420000001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1186.191759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1513.9146720000001</v>
      </c>
      <c r="AR45" s="8">
        <v>1589.610406</v>
      </c>
    </row>
    <row r="46" spans="1:44" x14ac:dyDescent="0.2">
      <c r="A46" s="13" t="s">
        <v>93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3991.7053209636902</v>
      </c>
      <c r="H46" s="9">
        <v>3968.0861289720901</v>
      </c>
      <c r="I46" s="9">
        <v>3916.0162604970101</v>
      </c>
      <c r="J46" s="9">
        <v>3851.5040810259202</v>
      </c>
      <c r="K46" s="9">
        <v>3786.8134189957</v>
      </c>
      <c r="L46" s="9">
        <v>3722.00376859273</v>
      </c>
      <c r="M46" s="9">
        <v>3657.0156356306202</v>
      </c>
      <c r="N46" s="9">
        <v>3591.9085142957701</v>
      </c>
      <c r="O46" s="9">
        <v>3552.8828522294002</v>
      </c>
      <c r="P46" s="9">
        <v>3514.1566474901301</v>
      </c>
      <c r="Q46" s="9">
        <v>3475.6258845715302</v>
      </c>
      <c r="R46" s="9">
        <v>3437.4252733723301</v>
      </c>
      <c r="S46" s="9">
        <v>3399.4523330601401</v>
      </c>
      <c r="T46" s="9">
        <v>3362.5814853024999</v>
      </c>
      <c r="U46" s="9">
        <v>3325.9738410710602</v>
      </c>
      <c r="V46" s="9">
        <v>3289.7674982520898</v>
      </c>
      <c r="W46" s="9">
        <v>3253.86353361185</v>
      </c>
      <c r="X46" s="9">
        <v>3218.40200383603</v>
      </c>
      <c r="Y46" s="9">
        <v>3195.6998810765299</v>
      </c>
      <c r="Z46" s="9">
        <v>3174.2236430459002</v>
      </c>
      <c r="AA46" s="9">
        <v>3152.52147835402</v>
      </c>
      <c r="AB46" s="9">
        <v>3132.03570214709</v>
      </c>
      <c r="AC46" s="9">
        <v>3112.11459736401</v>
      </c>
      <c r="AD46" s="9">
        <v>3092.7863976036501</v>
      </c>
      <c r="AE46" s="9">
        <v>3074.0807481317902</v>
      </c>
      <c r="AF46" s="9">
        <v>3056.7668767556002</v>
      </c>
      <c r="AG46" s="9">
        <v>3039.3417725571599</v>
      </c>
      <c r="AH46" s="9">
        <v>3023.37544842737</v>
      </c>
      <c r="AI46" s="9">
        <v>3016.3072495372699</v>
      </c>
      <c r="AJ46" s="9">
        <v>3010.03360000778</v>
      </c>
      <c r="AK46" s="9">
        <v>3004.5347330065802</v>
      </c>
      <c r="AL46" s="9">
        <v>2999.9118570116898</v>
      </c>
      <c r="AM46" s="9">
        <v>2996.20877128036</v>
      </c>
      <c r="AN46" s="9">
        <v>2993.47146555371</v>
      </c>
      <c r="AO46" s="9">
        <v>2991.68873399426</v>
      </c>
      <c r="AP46" s="9">
        <v>2991.7683694749198</v>
      </c>
      <c r="AQ46" s="9">
        <v>2992.1684212906198</v>
      </c>
      <c r="AR46" s="9">
        <v>2993.7423845836902</v>
      </c>
    </row>
    <row r="47" spans="1:44" x14ac:dyDescent="0.2">
      <c r="A47" s="13" t="s">
        <v>93</v>
      </c>
      <c r="B47" s="1" t="s">
        <v>44</v>
      </c>
      <c r="C47" s="1" t="s">
        <v>39</v>
      </c>
      <c r="D47" s="9">
        <v>2715</v>
      </c>
      <c r="E47" s="9">
        <v>2714.99999999999</v>
      </c>
      <c r="F47" s="9">
        <v>2715</v>
      </c>
      <c r="G47" s="9">
        <v>2706.7053209637002</v>
      </c>
      <c r="H47" s="9">
        <v>2683.0861289720901</v>
      </c>
      <c r="I47" s="9">
        <v>2631.0162604970001</v>
      </c>
      <c r="J47" s="9">
        <v>2566.5040810259202</v>
      </c>
      <c r="K47" s="9">
        <v>2501.8134189957</v>
      </c>
      <c r="L47" s="9">
        <v>2437.00376859272</v>
      </c>
      <c r="M47" s="9">
        <v>2372.0156356306202</v>
      </c>
      <c r="N47" s="9">
        <v>2306.9085142957701</v>
      </c>
      <c r="O47" s="9">
        <v>2267.8828522294002</v>
      </c>
      <c r="P47" s="9">
        <v>2229.1566474901301</v>
      </c>
      <c r="Q47" s="9">
        <v>2190.6258845715302</v>
      </c>
      <c r="R47" s="9">
        <v>2152.4252733723301</v>
      </c>
      <c r="S47" s="9">
        <v>2114.4523330601401</v>
      </c>
      <c r="T47" s="9">
        <v>2077.5814853024999</v>
      </c>
      <c r="U47" s="9">
        <v>2040.97384107106</v>
      </c>
      <c r="V47" s="9">
        <v>2004.76749825209</v>
      </c>
      <c r="W47" s="9">
        <v>1968.86353361185</v>
      </c>
      <c r="X47" s="9">
        <v>1933.40200383603</v>
      </c>
      <c r="Y47" s="9">
        <v>1910.6998810765299</v>
      </c>
      <c r="Z47" s="9">
        <v>1889.2236430459</v>
      </c>
      <c r="AA47" s="9">
        <v>1867.52147835402</v>
      </c>
      <c r="AB47" s="9">
        <v>1847.03570214709</v>
      </c>
      <c r="AC47" s="9">
        <v>1827.11459736401</v>
      </c>
      <c r="AD47" s="9">
        <v>1807.7863976036399</v>
      </c>
      <c r="AE47" s="9">
        <v>1789.08074813179</v>
      </c>
      <c r="AF47" s="9">
        <v>1771.7668767555999</v>
      </c>
      <c r="AG47" s="9">
        <v>1754.3417725571601</v>
      </c>
      <c r="AH47" s="9">
        <v>1738.37544842737</v>
      </c>
      <c r="AI47" s="9">
        <v>1731.3072495372701</v>
      </c>
      <c r="AJ47" s="9">
        <v>1725.03360000778</v>
      </c>
      <c r="AK47" s="9">
        <v>1719.5347330065799</v>
      </c>
      <c r="AL47" s="9">
        <v>1714.91185701169</v>
      </c>
      <c r="AM47" s="9">
        <v>1711.20877128036</v>
      </c>
      <c r="AN47" s="9">
        <v>1708.47146555371</v>
      </c>
      <c r="AO47" s="9">
        <v>1706.68873399426</v>
      </c>
      <c r="AP47" s="9">
        <v>1706.7683694749201</v>
      </c>
      <c r="AQ47" s="9">
        <v>1707.16842129062</v>
      </c>
      <c r="AR47" s="9">
        <v>1708.74238458369</v>
      </c>
    </row>
    <row r="48" spans="1:44" x14ac:dyDescent="0.2">
      <c r="A48" s="13" t="s">
        <v>93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3900</v>
      </c>
      <c r="H48" s="1">
        <v>3899.99999999999</v>
      </c>
      <c r="I48" s="1">
        <v>3899.99999999999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93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3224.6839113791798</v>
      </c>
      <c r="J49" s="8">
        <v>3260.12707986956</v>
      </c>
      <c r="K49" s="8">
        <v>3295.5702483599398</v>
      </c>
      <c r="L49" s="8">
        <v>3331.01341685032</v>
      </c>
      <c r="M49" s="8">
        <v>3366.4565853406998</v>
      </c>
      <c r="N49" s="8">
        <v>3401.89975383108</v>
      </c>
      <c r="O49" s="8">
        <v>3425.09891866115</v>
      </c>
      <c r="P49" s="8">
        <v>3448.29808349121</v>
      </c>
      <c r="Q49" s="8">
        <v>3471.49724832128</v>
      </c>
      <c r="R49" s="8">
        <v>3494.69641315134</v>
      </c>
      <c r="S49" s="8">
        <v>3517.89557798141</v>
      </c>
      <c r="T49" s="8">
        <v>3540.4503215661998</v>
      </c>
      <c r="U49" s="8">
        <v>3563.00506515098</v>
      </c>
      <c r="V49" s="8">
        <v>3585.5598087357698</v>
      </c>
      <c r="W49" s="8">
        <v>3608.1145523205601</v>
      </c>
      <c r="X49" s="8">
        <v>3630.6692959053398</v>
      </c>
      <c r="Y49" s="8">
        <v>3647.4242482826098</v>
      </c>
      <c r="Z49" s="8">
        <v>3663.5347794146001</v>
      </c>
      <c r="AA49" s="8">
        <v>3680.2897317918701</v>
      </c>
      <c r="AB49" s="8">
        <v>3696.4002629238598</v>
      </c>
      <c r="AC49" s="8">
        <v>3712.5107940558501</v>
      </c>
      <c r="AD49" s="8">
        <v>3728.6213251878398</v>
      </c>
      <c r="AE49" s="8">
        <v>3744.7318563198301</v>
      </c>
      <c r="AF49" s="8">
        <v>3760.1979662065401</v>
      </c>
      <c r="AG49" s="8">
        <v>3776.3084973385398</v>
      </c>
      <c r="AH49" s="8">
        <v>3791.7746072252498</v>
      </c>
      <c r="AI49" s="8">
        <v>3802.7297683950001</v>
      </c>
      <c r="AJ49" s="8">
        <v>3813.6849295647498</v>
      </c>
      <c r="AK49" s="8">
        <v>3824.6400907345101</v>
      </c>
      <c r="AL49" s="8">
        <v>3835.5952519042598</v>
      </c>
      <c r="AM49" s="8">
        <v>3846.5504130740101</v>
      </c>
      <c r="AN49" s="8">
        <v>3857.5055742437698</v>
      </c>
      <c r="AO49" s="8">
        <v>3868.4607354135201</v>
      </c>
      <c r="AP49" s="8">
        <v>3878.7714753379901</v>
      </c>
      <c r="AQ49" s="8">
        <v>3889.7266365077498</v>
      </c>
      <c r="AR49" s="8">
        <v>3900.6817976775001</v>
      </c>
    </row>
    <row r="50" spans="1:44" x14ac:dyDescent="0.2">
      <c r="A50" s="13" t="s">
        <v>93</v>
      </c>
      <c r="B50" s="5" t="s">
        <v>47</v>
      </c>
      <c r="C50" s="1" t="s">
        <v>39</v>
      </c>
      <c r="D50" s="8">
        <v>7762.2700216707499</v>
      </c>
      <c r="E50" s="8">
        <v>7785.4727543577101</v>
      </c>
      <c r="F50" s="8">
        <v>7808.7944754174405</v>
      </c>
      <c r="G50" s="8">
        <v>7824</v>
      </c>
      <c r="H50" s="8">
        <v>7823.99999999999</v>
      </c>
      <c r="I50" s="8">
        <v>7823.99999999998</v>
      </c>
      <c r="J50" s="8">
        <v>7823.9999999999909</v>
      </c>
      <c r="K50" s="8">
        <v>7823.99999999999</v>
      </c>
      <c r="L50" s="8">
        <v>7823.99999999998</v>
      </c>
      <c r="M50" s="8">
        <v>7823.99999999998</v>
      </c>
      <c r="N50" s="8">
        <v>7823.9999999999909</v>
      </c>
      <c r="O50" s="8">
        <v>7823.9999999999782</v>
      </c>
      <c r="P50" s="8">
        <v>7823.99999999998</v>
      </c>
      <c r="Q50" s="8">
        <v>7823.99999999998</v>
      </c>
      <c r="R50" s="8">
        <v>7823.9999999999782</v>
      </c>
      <c r="S50" s="8">
        <v>7823.9999999999891</v>
      </c>
      <c r="T50" s="8">
        <v>7823.9999999999882</v>
      </c>
      <c r="U50" s="8">
        <v>7823.99999999998</v>
      </c>
      <c r="V50" s="8">
        <v>7823.9999999999891</v>
      </c>
      <c r="W50" s="8">
        <v>7823.9999999999891</v>
      </c>
      <c r="X50" s="8">
        <v>7823.9999999999891</v>
      </c>
      <c r="Y50" s="8">
        <v>7823.99999999998</v>
      </c>
      <c r="Z50" s="8">
        <v>7823.9999999999891</v>
      </c>
      <c r="AA50" s="8">
        <v>7823.99999999998</v>
      </c>
      <c r="AB50" s="8">
        <v>7823.99999999998</v>
      </c>
      <c r="AC50" s="8">
        <v>7823.9999999999791</v>
      </c>
      <c r="AD50" s="8">
        <v>7823.9999999999791</v>
      </c>
      <c r="AE50" s="8">
        <v>7823.9999999999782</v>
      </c>
      <c r="AF50" s="8">
        <v>7823.99999999998</v>
      </c>
      <c r="AG50" s="8">
        <v>7823.9999999999891</v>
      </c>
      <c r="AH50" s="8">
        <v>7823.99999999999</v>
      </c>
      <c r="AI50" s="8">
        <v>7823.99999999999</v>
      </c>
      <c r="AJ50" s="8">
        <v>7823.99999999998</v>
      </c>
      <c r="AK50" s="8">
        <v>7824</v>
      </c>
      <c r="AL50" s="8">
        <v>7823.99999999998</v>
      </c>
      <c r="AM50" s="8">
        <v>7823.99999999999</v>
      </c>
      <c r="AN50" s="8">
        <v>7823.9999999999964</v>
      </c>
      <c r="AO50" s="8">
        <v>7823.9999999999927</v>
      </c>
      <c r="AP50" s="8">
        <v>7823.9999999999854</v>
      </c>
      <c r="AQ50" s="8">
        <v>7823.9999999999964</v>
      </c>
      <c r="AR50" s="8">
        <v>7823.9999999999918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93</v>
      </c>
      <c r="B53" s="1" t="s">
        <v>49</v>
      </c>
      <c r="C53" s="1" t="s">
        <v>3</v>
      </c>
      <c r="D53" s="4">
        <v>494.1640102825973</v>
      </c>
      <c r="E53" s="4">
        <v>496.30243474569568</v>
      </c>
      <c r="F53" s="4">
        <v>496.91377669341097</v>
      </c>
      <c r="G53" s="4">
        <v>492.63665021128503</v>
      </c>
      <c r="H53" s="4">
        <v>493.31703304236493</v>
      </c>
      <c r="I53" s="4">
        <v>493.88827229788353</v>
      </c>
      <c r="J53" s="4">
        <v>488.50380082065777</v>
      </c>
      <c r="K53" s="4">
        <v>490.62975029736498</v>
      </c>
      <c r="L53" s="4">
        <v>496.71978439438215</v>
      </c>
      <c r="M53" s="4">
        <v>502.31476287765719</v>
      </c>
      <c r="N53" s="4">
        <v>504.80710568925986</v>
      </c>
      <c r="O53" s="4">
        <v>497.53254039301925</v>
      </c>
      <c r="P53" s="4">
        <v>503.27819988786183</v>
      </c>
      <c r="Q53" s="4">
        <v>500.48795733059353</v>
      </c>
      <c r="R53" s="4">
        <v>493.91611904603462</v>
      </c>
      <c r="S53" s="4">
        <v>488.73350197610296</v>
      </c>
      <c r="T53" s="4">
        <v>486.19162349362637</v>
      </c>
      <c r="U53" s="4">
        <v>490.47286647748837</v>
      </c>
      <c r="V53" s="4">
        <v>493.74231610133455</v>
      </c>
      <c r="W53" s="4">
        <v>496.90688939669764</v>
      </c>
      <c r="X53" s="4">
        <v>491.83666470732669</v>
      </c>
      <c r="Y53" s="4">
        <v>491.75102898170474</v>
      </c>
      <c r="Z53" s="4">
        <v>491.29190404314392</v>
      </c>
      <c r="AA53" s="4">
        <v>497.0638719848298</v>
      </c>
      <c r="AB53" s="4">
        <v>498.80403493741034</v>
      </c>
      <c r="AC53" s="4">
        <v>504.47650617895067</v>
      </c>
      <c r="AD53" s="4">
        <v>508.65865497246267</v>
      </c>
      <c r="AE53" s="4">
        <v>512.7865023084596</v>
      </c>
      <c r="AF53" s="4">
        <v>517.21004888046934</v>
      </c>
      <c r="AG53" s="4">
        <v>521.40389098725666</v>
      </c>
      <c r="AH53" s="4">
        <v>525.58864349288194</v>
      </c>
      <c r="AI53" s="4">
        <v>530.93009246946269</v>
      </c>
      <c r="AJ53" s="4">
        <v>537.73906695511357</v>
      </c>
      <c r="AK53" s="4">
        <v>533.66995633395857</v>
      </c>
      <c r="AL53" s="4">
        <v>538.78299314672347</v>
      </c>
      <c r="AM53" s="4">
        <v>544.12617416821308</v>
      </c>
      <c r="AN53" s="4">
        <v>549.31164829073487</v>
      </c>
      <c r="AO53" s="4">
        <v>554.15972571717407</v>
      </c>
      <c r="AP53" s="4">
        <v>559.4218788018992</v>
      </c>
      <c r="AQ53" s="4">
        <v>565.18824387569327</v>
      </c>
      <c r="AR53" s="4">
        <v>569.72864528333196</v>
      </c>
    </row>
    <row r="54" spans="1:44" x14ac:dyDescent="0.2">
      <c r="A54" s="13" t="s">
        <v>93</v>
      </c>
      <c r="B54" s="1" t="s">
        <v>50</v>
      </c>
      <c r="C54" s="1" t="s">
        <v>3</v>
      </c>
      <c r="D54" s="4">
        <v>36.424674321238214</v>
      </c>
      <c r="E54" s="4">
        <v>36.546988454706842</v>
      </c>
      <c r="F54" s="4">
        <v>36.669929840142053</v>
      </c>
      <c r="G54" s="4">
        <v>36.70671797364583</v>
      </c>
      <c r="H54" s="4">
        <v>36.583225973085405</v>
      </c>
      <c r="I54" s="4">
        <v>36.161942747398136</v>
      </c>
      <c r="J54" s="4">
        <v>35.610642508219506</v>
      </c>
      <c r="K54" s="4">
        <v>35.058409080119638</v>
      </c>
      <c r="L54" s="4">
        <v>34.505553526072404</v>
      </c>
      <c r="M54" s="4">
        <v>33.951764783103989</v>
      </c>
      <c r="N54" s="4">
        <v>33.397353914188237</v>
      </c>
      <c r="O54" s="4">
        <v>33.084808517299862</v>
      </c>
      <c r="P54" s="4">
        <v>32.77540742234585</v>
      </c>
      <c r="Q54" s="4">
        <v>32.468685718475612</v>
      </c>
      <c r="R54" s="4">
        <v>32.165430607658898</v>
      </c>
      <c r="S54" s="4">
        <v>31.865193293122278</v>
      </c>
      <c r="T54" s="4">
        <v>31.576527950408604</v>
      </c>
      <c r="U54" s="4">
        <v>31.29125349668632</v>
      </c>
      <c r="V54" s="4">
        <v>31.010192707795159</v>
      </c>
      <c r="W54" s="4">
        <v>30.732934141747069</v>
      </c>
      <c r="X54" s="4">
        <v>30.460321141775374</v>
      </c>
      <c r="Y54" s="4">
        <v>30.291887447066092</v>
      </c>
      <c r="Z54" s="4">
        <v>30.136325542009839</v>
      </c>
      <c r="AA54" s="4">
        <v>29.978391407010573</v>
      </c>
      <c r="AB54" s="4">
        <v>29.833542977086491</v>
      </c>
      <c r="AC54" s="4">
        <v>29.694623597112741</v>
      </c>
      <c r="AD54" s="4">
        <v>29.56192971987759</v>
      </c>
      <c r="AE54" s="4">
        <v>29.43577262067183</v>
      </c>
      <c r="AF54" s="4">
        <v>29.324229191470437</v>
      </c>
      <c r="AG54" s="4">
        <v>29.211831443618713</v>
      </c>
      <c r="AH54" s="4">
        <v>29.11475088648783</v>
      </c>
      <c r="AI54" s="4">
        <v>29.095419345211052</v>
      </c>
      <c r="AJ54" s="4">
        <v>29.084430572220732</v>
      </c>
      <c r="AK54" s="4">
        <v>29.081890641760573</v>
      </c>
      <c r="AL54" s="4">
        <v>29.088548616866849</v>
      </c>
      <c r="AM54" s="4">
        <v>29.104864389740339</v>
      </c>
      <c r="AN54" s="4">
        <v>29.131320852662991</v>
      </c>
      <c r="AO54" s="4">
        <v>29.168113970324576</v>
      </c>
      <c r="AP54" s="4">
        <v>29.224148315924097</v>
      </c>
      <c r="AQ54" s="4">
        <v>29.283860659024704</v>
      </c>
      <c r="AR54" s="4">
        <v>29.355899072637673</v>
      </c>
    </row>
    <row r="55" spans="1:44" x14ac:dyDescent="0.2">
      <c r="A55" s="13" t="s">
        <v>93</v>
      </c>
      <c r="B55" s="1" t="s">
        <v>51</v>
      </c>
      <c r="C55" s="1" t="s">
        <v>3</v>
      </c>
      <c r="D55" s="4">
        <v>7.9171743212382601</v>
      </c>
      <c r="E55" s="4">
        <v>8.0394884547069196</v>
      </c>
      <c r="F55" s="4">
        <v>8.1624298401420905</v>
      </c>
      <c r="G55" s="4">
        <v>8.2863121035270204</v>
      </c>
      <c r="H55" s="4">
        <v>8.4108216188784493</v>
      </c>
      <c r="I55" s="4">
        <v>8.5362720121796496</v>
      </c>
      <c r="J55" s="4">
        <v>8.66234965744734</v>
      </c>
      <c r="K55" s="4">
        <v>8.7893681806648001</v>
      </c>
      <c r="L55" s="4">
        <v>8.9170139558487698</v>
      </c>
      <c r="M55" s="4">
        <v>9.0456006089824896</v>
      </c>
      <c r="N55" s="4">
        <v>9.1748145140827209</v>
      </c>
      <c r="O55" s="4">
        <v>9.2720385688911406</v>
      </c>
      <c r="P55" s="4">
        <v>9.3692626236995604</v>
      </c>
      <c r="Q55" s="4">
        <v>9.4671139304744898</v>
      </c>
      <c r="R55" s="4">
        <v>9.5649652372494298</v>
      </c>
      <c r="S55" s="4">
        <v>9.6634437959908599</v>
      </c>
      <c r="T55" s="4">
        <v>9.7619223547323006</v>
      </c>
      <c r="U55" s="4">
        <v>9.8610281654402403</v>
      </c>
      <c r="V55" s="4">
        <v>9.96013397614818</v>
      </c>
      <c r="W55" s="4">
        <v>10.059867038822601</v>
      </c>
      <c r="X55" s="4">
        <v>10.159600101497</v>
      </c>
      <c r="Y55" s="4">
        <v>10.2295386957624</v>
      </c>
      <c r="Z55" s="4">
        <v>10.2994772900279</v>
      </c>
      <c r="AA55" s="4">
        <v>10.3694158842933</v>
      </c>
      <c r="AB55" s="4">
        <v>10.4396681045419</v>
      </c>
      <c r="AC55" s="4">
        <v>10.509920324790601</v>
      </c>
      <c r="AD55" s="4">
        <v>10.5801725450393</v>
      </c>
      <c r="AE55" s="4">
        <v>10.650424765287999</v>
      </c>
      <c r="AF55" s="4">
        <v>10.720676985536601</v>
      </c>
      <c r="AG55" s="4">
        <v>10.7912428317685</v>
      </c>
      <c r="AH55" s="4">
        <v>10.8618086780005</v>
      </c>
      <c r="AI55" s="4">
        <v>10.9166932250697</v>
      </c>
      <c r="AJ55" s="4">
        <v>10.971577772139</v>
      </c>
      <c r="AK55" s="4">
        <v>11.026775945191501</v>
      </c>
      <c r="AL55" s="4">
        <v>11.0819741182441</v>
      </c>
      <c r="AM55" s="4">
        <v>11.137172291296601</v>
      </c>
      <c r="AN55" s="4">
        <v>11.1923704643491</v>
      </c>
      <c r="AO55" s="4">
        <v>11.2478822633849</v>
      </c>
      <c r="AP55" s="4">
        <v>11.3030804364374</v>
      </c>
      <c r="AQ55" s="4">
        <v>11.3585922354732</v>
      </c>
      <c r="AR55" s="4">
        <v>11.414104034509</v>
      </c>
    </row>
    <row r="56" spans="1:44" x14ac:dyDescent="0.2">
      <c r="A56" s="13" t="s">
        <v>93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144.7655</v>
      </c>
      <c r="J56" s="4">
        <v>145.869</v>
      </c>
      <c r="K56" s="4">
        <v>146.9726</v>
      </c>
      <c r="L56" s="4">
        <v>148.07619999999901</v>
      </c>
      <c r="M56" s="4">
        <v>149.1797</v>
      </c>
      <c r="N56" s="4">
        <v>150</v>
      </c>
      <c r="O56" s="4">
        <v>144.39999999999901</v>
      </c>
      <c r="P56" s="4">
        <v>138.80000000000001</v>
      </c>
      <c r="Q56" s="4">
        <v>133.19999999999999</v>
      </c>
      <c r="R56" s="4">
        <v>127.6</v>
      </c>
      <c r="S56" s="4">
        <v>121.99999999999901</v>
      </c>
      <c r="T56" s="4">
        <v>119.36101052111</v>
      </c>
      <c r="U56" s="4">
        <v>123.53049751862</v>
      </c>
      <c r="V56" s="4">
        <v>126.00982698754299</v>
      </c>
      <c r="W56" s="4">
        <v>128.756944912075</v>
      </c>
      <c r="X56" s="4">
        <v>122.925827234764</v>
      </c>
      <c r="Y56" s="4">
        <v>121.891442773528</v>
      </c>
      <c r="Z56" s="4">
        <v>120.47346332573601</v>
      </c>
      <c r="AA56" s="4">
        <v>126.857549940187</v>
      </c>
      <c r="AB56" s="4">
        <v>129.74752400244799</v>
      </c>
      <c r="AC56" s="4">
        <v>136.07319477579799</v>
      </c>
      <c r="AD56" s="4">
        <v>141.44606525152699</v>
      </c>
      <c r="AE56" s="4">
        <v>147.162251463411</v>
      </c>
      <c r="AF56" s="4">
        <v>153.220659485102</v>
      </c>
      <c r="AG56" s="4">
        <v>158.68425136601601</v>
      </c>
      <c r="AH56" s="4">
        <v>163.960188337831</v>
      </c>
      <c r="AI56" s="4">
        <v>170.46536142596699</v>
      </c>
      <c r="AJ56" s="4">
        <v>178.38440072466199</v>
      </c>
      <c r="AK56" s="4">
        <v>176.54201994143301</v>
      </c>
      <c r="AL56" s="4">
        <v>183.29359960469199</v>
      </c>
      <c r="AM56" s="4">
        <v>190.269483427068</v>
      </c>
      <c r="AN56" s="4">
        <v>196.700326495627</v>
      </c>
      <c r="AO56" s="4">
        <v>202.253581409883</v>
      </c>
      <c r="AP56" s="4">
        <v>208.20174581016701</v>
      </c>
      <c r="AQ56" s="4">
        <v>214.64771949161801</v>
      </c>
      <c r="AR56" s="4">
        <v>219.16040462338501</v>
      </c>
    </row>
    <row r="57" spans="1:44" x14ac:dyDescent="0.2">
      <c r="A57" s="13" t="s">
        <v>93</v>
      </c>
      <c r="B57" s="1" t="s">
        <v>53</v>
      </c>
      <c r="C57" s="1" t="s">
        <v>3</v>
      </c>
      <c r="D57" s="4">
        <v>414.828599999998</v>
      </c>
      <c r="E57" s="4">
        <v>418.21449999999902</v>
      </c>
      <c r="F57" s="4">
        <v>421.60039999999799</v>
      </c>
      <c r="G57" s="4">
        <v>424.98619999999903</v>
      </c>
      <c r="H57" s="4">
        <v>428.37199999999996</v>
      </c>
      <c r="I57" s="4">
        <v>431.75779999999901</v>
      </c>
      <c r="J57" s="4">
        <v>435.14359999999999</v>
      </c>
      <c r="K57" s="4">
        <v>438.52949999999998</v>
      </c>
      <c r="L57" s="4">
        <v>441.91529999999801</v>
      </c>
      <c r="M57" s="4">
        <v>445.30110000000002</v>
      </c>
      <c r="N57" s="4">
        <v>449</v>
      </c>
      <c r="O57" s="4">
        <v>443.599999999999</v>
      </c>
      <c r="P57" s="4">
        <v>438.20000000000005</v>
      </c>
      <c r="Q57" s="4">
        <v>432.79999999999899</v>
      </c>
      <c r="R57" s="4">
        <v>427.40000000000003</v>
      </c>
      <c r="S57" s="4">
        <v>421.99999999999898</v>
      </c>
      <c r="T57" s="4">
        <v>417.76101052110897</v>
      </c>
      <c r="U57" s="4">
        <v>420.33049751861898</v>
      </c>
      <c r="V57" s="4">
        <v>421.20982698754301</v>
      </c>
      <c r="W57" s="4">
        <v>422.35694491207499</v>
      </c>
      <c r="X57" s="4">
        <v>414.92582723476403</v>
      </c>
      <c r="Y57" s="4">
        <v>411.89144277352801</v>
      </c>
      <c r="Z57" s="4">
        <v>408.47346332573602</v>
      </c>
      <c r="AA57" s="4">
        <v>412.85754994018703</v>
      </c>
      <c r="AB57" s="4">
        <v>413.74752400244802</v>
      </c>
      <c r="AC57" s="4">
        <v>418.07319477579802</v>
      </c>
      <c r="AD57" s="4">
        <v>420.64606525152698</v>
      </c>
      <c r="AE57" s="4">
        <v>423.56225146341103</v>
      </c>
      <c r="AF57" s="4">
        <v>426.82065948510206</v>
      </c>
      <c r="AG57" s="4">
        <v>429.48425136601605</v>
      </c>
      <c r="AH57" s="4">
        <v>431.96018833783</v>
      </c>
      <c r="AI57" s="4">
        <v>435.46536142596602</v>
      </c>
      <c r="AJ57" s="4">
        <v>440.94948053836697</v>
      </c>
      <c r="AK57" s="4">
        <v>435.54201994143205</v>
      </c>
      <c r="AL57" s="4">
        <v>439.293599604691</v>
      </c>
      <c r="AM57" s="4">
        <v>443.26948342706703</v>
      </c>
      <c r="AN57" s="4">
        <v>447.10032649562601</v>
      </c>
      <c r="AO57" s="4">
        <v>450.05358140988199</v>
      </c>
      <c r="AP57" s="4">
        <v>453.40174581016606</v>
      </c>
      <c r="AQ57" s="4">
        <v>457.247719491618</v>
      </c>
      <c r="AR57" s="4">
        <v>460.53954998186401</v>
      </c>
    </row>
    <row r="58" spans="1:44" x14ac:dyDescent="0.2">
      <c r="A58" s="13" t="s">
        <v>93</v>
      </c>
      <c r="B58" s="1" t="s">
        <v>54</v>
      </c>
      <c r="C58" s="1" t="s">
        <v>3</v>
      </c>
      <c r="D58" s="4">
        <v>108.035399999999</v>
      </c>
      <c r="E58" s="4">
        <v>109.716999999999</v>
      </c>
      <c r="F58" s="4">
        <v>111.3986</v>
      </c>
      <c r="G58" s="4">
        <v>113.080199999999</v>
      </c>
      <c r="H58" s="4">
        <v>114.76179999999999</v>
      </c>
      <c r="I58" s="4">
        <v>116.44329999999999</v>
      </c>
      <c r="J58" s="4">
        <v>118.1249</v>
      </c>
      <c r="K58" s="4">
        <v>119.8065</v>
      </c>
      <c r="L58" s="4">
        <v>121.48809999999899</v>
      </c>
      <c r="M58" s="4">
        <v>123.16970000000001</v>
      </c>
      <c r="N58" s="4">
        <v>125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135.19999999999899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130.19999999999899</v>
      </c>
      <c r="AJ58" s="4">
        <v>129.96507981370601</v>
      </c>
      <c r="AK58" s="4">
        <v>128.599999999999</v>
      </c>
      <c r="AL58" s="4">
        <v>127.799999999999</v>
      </c>
      <c r="AM58" s="4">
        <v>127</v>
      </c>
      <c r="AN58" s="4">
        <v>126.19999999999899</v>
      </c>
      <c r="AO58" s="4">
        <v>125.399999999999</v>
      </c>
      <c r="AP58" s="4">
        <v>124.599999999999</v>
      </c>
      <c r="AQ58" s="4">
        <v>123.8</v>
      </c>
      <c r="AR58" s="4">
        <v>124.37914535847899</v>
      </c>
    </row>
    <row r="59" spans="1:44" x14ac:dyDescent="0.2">
      <c r="A59" s="13" t="s">
        <v>93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12.3010908757383</v>
      </c>
      <c r="T59" s="4">
        <v>14.254428192858398</v>
      </c>
      <c r="U59" s="4">
        <v>16.207765509978401</v>
      </c>
      <c r="V59" s="4">
        <v>18.161102827098198</v>
      </c>
      <c r="W59" s="4">
        <v>20.114440144218399</v>
      </c>
      <c r="X59" s="4">
        <v>22.067777461338302</v>
      </c>
      <c r="Y59" s="4">
        <v>24.022536421338302</v>
      </c>
      <c r="Z59" s="4">
        <v>25.9636751443356</v>
      </c>
      <c r="AA59" s="4">
        <v>26.336839850959802</v>
      </c>
      <c r="AB59" s="4">
        <v>26.157712848079999</v>
      </c>
      <c r="AC59" s="4">
        <v>26.8417022543032</v>
      </c>
      <c r="AD59" s="4">
        <v>27.313152712041301</v>
      </c>
      <c r="AE59" s="4">
        <v>27.375403438079999</v>
      </c>
      <c r="AF59" s="4">
        <v>27.364030295039999</v>
      </c>
      <c r="AG59" s="4">
        <v>27.352657151999999</v>
      </c>
      <c r="AH59" s="4">
        <v>27.341284008959999</v>
      </c>
      <c r="AI59" s="4">
        <v>27.329910865919999</v>
      </c>
      <c r="AJ59" s="4">
        <v>27.318537722879999</v>
      </c>
      <c r="AK59" s="4">
        <v>27.307164579839998</v>
      </c>
      <c r="AL59" s="4">
        <v>27.297213079679999</v>
      </c>
      <c r="AM59" s="4">
        <v>27.285839936639999</v>
      </c>
      <c r="AN59" s="4">
        <v>27.274466793599998</v>
      </c>
      <c r="AO59" s="4">
        <v>27.263093650559998</v>
      </c>
      <c r="AP59" s="4">
        <v>27.251720507519998</v>
      </c>
      <c r="AQ59" s="4">
        <v>27.240347364479998</v>
      </c>
      <c r="AR59" s="4">
        <v>27.230395864319998</v>
      </c>
    </row>
    <row r="60" spans="1:44" x14ac:dyDescent="0.2">
      <c r="A60" s="13" t="s">
        <v>93</v>
      </c>
      <c r="B60" s="1" t="s">
        <v>56</v>
      </c>
      <c r="C60" s="1" t="s">
        <v>3</v>
      </c>
      <c r="D60" s="4">
        <v>28.5514195636651</v>
      </c>
      <c r="E60" s="4">
        <v>26.9723326010443</v>
      </c>
      <c r="F60" s="4">
        <v>23.875779394595799</v>
      </c>
      <c r="G60" s="4">
        <v>16.1521603269778</v>
      </c>
      <c r="H60" s="4">
        <v>13.560033111244501</v>
      </c>
      <c r="I60" s="4">
        <v>11.1609244725217</v>
      </c>
      <c r="J60" s="4">
        <v>2.9488460706079702</v>
      </c>
      <c r="K60" s="4">
        <v>2.2520732793126901</v>
      </c>
      <c r="L60" s="4">
        <v>5.7517936989421301</v>
      </c>
      <c r="M60" s="4">
        <v>8.7589249614524292</v>
      </c>
      <c r="N60" s="4">
        <v>8.3209670063562093</v>
      </c>
      <c r="O60" s="4">
        <v>7.0088006211514902</v>
      </c>
      <c r="P60" s="4">
        <v>18.714755425707999</v>
      </c>
      <c r="Q60" s="4">
        <v>21.880406921472002</v>
      </c>
      <c r="R60" s="4">
        <v>21.2626990282752</v>
      </c>
      <c r="S60" s="4">
        <v>20.639214042623902</v>
      </c>
      <c r="T60" s="4">
        <v>20.017471004697502</v>
      </c>
      <c r="U60" s="4">
        <v>19.404944854732701</v>
      </c>
      <c r="V60" s="4">
        <v>18.786674687270398</v>
      </c>
      <c r="W60" s="4">
        <v>18.1701464675327</v>
      </c>
      <c r="X60" s="4">
        <v>17.562802060799999</v>
      </c>
      <c r="Y60" s="4">
        <v>16.97489470368</v>
      </c>
      <c r="Z60" s="4">
        <v>16.394429211839999</v>
      </c>
      <c r="AA60" s="4">
        <v>15.8065218547199</v>
      </c>
      <c r="AB60" s="4">
        <v>15.218614497600001</v>
      </c>
      <c r="AC60" s="4">
        <v>14.6381490057599</v>
      </c>
      <c r="AD60" s="4">
        <v>14.05024164864</v>
      </c>
      <c r="AE60" s="4">
        <v>13.4623342915199</v>
      </c>
      <c r="AF60" s="4">
        <v>12.881868799679999</v>
      </c>
      <c r="AG60" s="4">
        <v>12.293961442559899</v>
      </c>
      <c r="AH60" s="4">
        <v>11.70605408544</v>
      </c>
      <c r="AI60" s="4">
        <v>11.1255885935999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8.1934936732799901</v>
      </c>
      <c r="AO60" s="4">
        <v>7.61302818143999</v>
      </c>
      <c r="AP60" s="4">
        <v>7.0251208243199903</v>
      </c>
      <c r="AQ60" s="4">
        <v>6.4372134671999897</v>
      </c>
      <c r="AR60" s="4">
        <v>5.8567479753599896</v>
      </c>
    </row>
    <row r="61" spans="1:44" x14ac:dyDescent="0.2">
      <c r="A61" s="13" t="s">
        <v>93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171.1497</v>
      </c>
      <c r="K61" s="4">
        <v>171.75040000000001</v>
      </c>
      <c r="L61" s="4">
        <v>172.351</v>
      </c>
      <c r="M61" s="4">
        <v>172.95169999999999</v>
      </c>
      <c r="N61" s="4">
        <v>174</v>
      </c>
      <c r="O61" s="4">
        <v>172.2</v>
      </c>
      <c r="P61" s="4">
        <v>170.4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161.39999999999901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136.99999999999901</v>
      </c>
      <c r="AI61" s="4">
        <v>134.80000000000001</v>
      </c>
      <c r="AJ61" s="4">
        <v>132.599999999999</v>
      </c>
      <c r="AK61" s="4">
        <v>130.4</v>
      </c>
      <c r="AL61" s="4">
        <v>128.19999999999999</v>
      </c>
      <c r="AM61" s="4">
        <v>125.99999999999901</v>
      </c>
      <c r="AN61" s="4">
        <v>124.2</v>
      </c>
      <c r="AO61" s="4">
        <v>122.4</v>
      </c>
      <c r="AP61" s="4">
        <v>120.6</v>
      </c>
      <c r="AQ61" s="4">
        <v>118.8</v>
      </c>
      <c r="AR61" s="4">
        <v>117</v>
      </c>
    </row>
    <row r="62" spans="1:44" x14ac:dyDescent="0.2">
      <c r="A62" s="13" t="s">
        <v>93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0.81790236443671105</v>
      </c>
      <c r="W62" s="4">
        <v>1.1048196096</v>
      </c>
      <c r="X62" s="4">
        <v>1.16980899839999</v>
      </c>
      <c r="Y62" s="4">
        <v>1.2440825856</v>
      </c>
      <c r="Z62" s="4">
        <v>1.31835617279999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2.1330445824000002</v>
      </c>
      <c r="AJ62" s="4">
        <v>2.26998650879999</v>
      </c>
      <c r="AK62" s="4">
        <v>2.4069284352000002</v>
      </c>
      <c r="AL62" s="4">
        <v>2.54387036159999</v>
      </c>
      <c r="AM62" s="4">
        <v>2.6808122879999901</v>
      </c>
      <c r="AN62" s="4">
        <v>2.7899016191999899</v>
      </c>
      <c r="AO62" s="4">
        <v>2.8989909504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93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0.96879782624897892</v>
      </c>
      <c r="Y63" s="4">
        <v>1.9523718104923469</v>
      </c>
      <c r="Z63" s="4">
        <v>2.935977491222427</v>
      </c>
      <c r="AA63" s="4">
        <v>3.9181640519525058</v>
      </c>
      <c r="AB63" s="4">
        <v>4.9017380361958836</v>
      </c>
      <c r="AC63" s="4">
        <v>5.4985929619768603</v>
      </c>
      <c r="AD63" s="4">
        <v>6.4919769619768601</v>
      </c>
      <c r="AE63" s="4">
        <v>7.48536096197686</v>
      </c>
      <c r="AF63" s="4">
        <v>8.47874496197689</v>
      </c>
      <c r="AG63" s="4">
        <v>9.8404910614620675</v>
      </c>
      <c r="AH63" s="4">
        <v>11.360439518164171</v>
      </c>
      <c r="AI63" s="4">
        <v>12.87119069636587</v>
      </c>
      <c r="AJ63" s="4">
        <v>13.86457469636591</v>
      </c>
      <c r="AK63" s="4">
        <v>14.85795869636587</v>
      </c>
      <c r="AL63" s="4">
        <v>15.851342696365871</v>
      </c>
      <c r="AM63" s="4">
        <v>16.8447266963658</v>
      </c>
      <c r="AN63" s="4">
        <v>17.83811069636587</v>
      </c>
      <c r="AO63" s="4">
        <v>19.348861874567458</v>
      </c>
      <c r="AP63" s="4">
        <v>20.85961305276917</v>
      </c>
      <c r="AQ63" s="4">
        <v>22.37036423097063</v>
      </c>
      <c r="AR63" s="4">
        <v>23.965152395550319</v>
      </c>
    </row>
    <row r="64" spans="1:44" x14ac:dyDescent="0.2">
      <c r="A64" s="13" t="s">
        <v>93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1.2929286959999999</v>
      </c>
      <c r="T64" s="4">
        <v>1.9612806048</v>
      </c>
      <c r="U64" s="4">
        <v>2.6339277167999997</v>
      </c>
      <c r="V64" s="4">
        <v>3.3124720608000002</v>
      </c>
      <c r="W64" s="4">
        <v>3.9944065248</v>
      </c>
      <c r="X64" s="4">
        <v>4.6813299839999898</v>
      </c>
      <c r="Y64" s="4">
        <v>5.3738132400000005</v>
      </c>
      <c r="Z64" s="4">
        <v>6.0696771552</v>
      </c>
      <c r="AA64" s="4">
        <v>6.7714540703999999</v>
      </c>
      <c r="AB64" s="4">
        <v>7.4756781792</v>
      </c>
      <c r="AC64" s="4">
        <v>8.1867456000000001</v>
      </c>
      <c r="AD64" s="4">
        <v>8.9612697600000004</v>
      </c>
      <c r="AE64" s="4">
        <v>9.7408396799999899</v>
      </c>
      <c r="AF64" s="4">
        <v>10.52545536</v>
      </c>
      <c r="AG64" s="4">
        <v>11.315116799999901</v>
      </c>
      <c r="AH64" s="4">
        <v>12.109824</v>
      </c>
      <c r="AI64" s="4">
        <v>12.9095769599999</v>
      </c>
      <c r="AJ64" s="4">
        <v>13.71437568</v>
      </c>
      <c r="AK64" s="4">
        <v>14.52422016</v>
      </c>
      <c r="AL64" s="4">
        <v>15.3391103999999</v>
      </c>
      <c r="AM64" s="4">
        <v>16.159046400000001</v>
      </c>
      <c r="AN64" s="4">
        <v>16.984028160000001</v>
      </c>
      <c r="AO64" s="4">
        <v>17.814055679999999</v>
      </c>
      <c r="AP64" s="4">
        <v>18.649128959999899</v>
      </c>
      <c r="AQ64" s="4">
        <v>19.489248</v>
      </c>
      <c r="AR64" s="4">
        <v>19.552320000000002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93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93</v>
      </c>
      <c r="B68" s="1" t="s">
        <v>63</v>
      </c>
      <c r="C68" s="1" t="s">
        <v>64</v>
      </c>
      <c r="D68" s="4">
        <v>2181.9246963464602</v>
      </c>
      <c r="E68" s="4">
        <v>2186.5093322846601</v>
      </c>
      <c r="F68" s="4">
        <v>2190.6538822273401</v>
      </c>
      <c r="G68" s="4">
        <v>2194.66328590903</v>
      </c>
      <c r="H68" s="4">
        <v>2199.1738796157001</v>
      </c>
      <c r="I68" s="4">
        <v>2202.5932734202397</v>
      </c>
      <c r="J68" s="4">
        <v>2206.3800095368902</v>
      </c>
      <c r="K68" s="4">
        <v>2210.49163743807</v>
      </c>
      <c r="L68" s="4">
        <v>2212.0770277019901</v>
      </c>
      <c r="M68" s="4">
        <v>2212.3320613232299</v>
      </c>
      <c r="N68" s="4">
        <v>2211.1965718667998</v>
      </c>
      <c r="O68" s="4">
        <v>2284.7774096145099</v>
      </c>
      <c r="P68" s="4">
        <v>2369.1086111926302</v>
      </c>
      <c r="Q68" s="4">
        <v>2451.7339479326997</v>
      </c>
      <c r="R68" s="4">
        <v>2535.5325199941699</v>
      </c>
      <c r="S68" s="4">
        <v>2642.3083431975201</v>
      </c>
      <c r="T68" s="4">
        <v>2783.44758119978</v>
      </c>
      <c r="U68" s="4">
        <v>2928.7430073709197</v>
      </c>
      <c r="V68" s="4">
        <v>3078.7041211186702</v>
      </c>
      <c r="W68" s="4">
        <v>3234.3195407736403</v>
      </c>
      <c r="X68" s="4">
        <v>3396.3114234423101</v>
      </c>
      <c r="Y68" s="4">
        <v>3564.3734735754501</v>
      </c>
      <c r="Z68" s="4">
        <v>3738.6139001298702</v>
      </c>
      <c r="AA68" s="4">
        <v>3886.2495863552804</v>
      </c>
      <c r="AB68" s="4">
        <v>4026.4159236703699</v>
      </c>
      <c r="AC68" s="4">
        <v>4194.92142084434</v>
      </c>
      <c r="AD68" s="4">
        <v>4365.5810357230803</v>
      </c>
      <c r="AE68" s="4">
        <v>4534.9765161581199</v>
      </c>
      <c r="AF68" s="4">
        <v>4711.3021295715498</v>
      </c>
      <c r="AG68" s="4">
        <v>4895.55109370229</v>
      </c>
      <c r="AH68" s="4">
        <v>5088.5639309380304</v>
      </c>
      <c r="AI68" s="4">
        <v>5291.2845219833198</v>
      </c>
      <c r="AJ68" s="4">
        <v>5503.7977014847202</v>
      </c>
      <c r="AK68" s="4">
        <v>5725.7778647505102</v>
      </c>
      <c r="AL68" s="4">
        <v>5959.3119325683701</v>
      </c>
      <c r="AM68" s="4">
        <v>6204.58563687482</v>
      </c>
      <c r="AN68" s="4">
        <v>6461.1313965174504</v>
      </c>
      <c r="AO68" s="4">
        <v>6729.5574828988292</v>
      </c>
      <c r="AP68" s="4">
        <v>7011.3906599244001</v>
      </c>
      <c r="AQ68" s="4">
        <v>7306.7393604756599</v>
      </c>
      <c r="AR68" s="4">
        <v>7617.36687404652</v>
      </c>
    </row>
    <row r="69" spans="1:44" ht="16" x14ac:dyDescent="0.2">
      <c r="A69" s="13" t="s">
        <v>93</v>
      </c>
      <c r="B69" s="1" t="s">
        <v>65</v>
      </c>
      <c r="C69" s="1" t="s">
        <v>66</v>
      </c>
      <c r="D69" s="10">
        <v>0.10276748136695021</v>
      </c>
      <c r="E69" s="10">
        <v>0.10299284985543918</v>
      </c>
      <c r="F69" s="10">
        <v>0.10351413003900967</v>
      </c>
      <c r="G69" s="10">
        <v>0.10453605078351626</v>
      </c>
      <c r="H69" s="10">
        <v>0.10416222528182537</v>
      </c>
      <c r="I69" s="10">
        <v>0.10320056313185968</v>
      </c>
      <c r="J69" s="10">
        <v>0.10319541969860148</v>
      </c>
      <c r="K69" s="10">
        <v>0.10160039620067869</v>
      </c>
      <c r="L69" s="10">
        <v>9.8753245263320313E-2</v>
      </c>
      <c r="M69" s="10">
        <v>9.6064741636824269E-2</v>
      </c>
      <c r="N69" s="10">
        <v>9.4067888798963009E-2</v>
      </c>
      <c r="O69" s="10">
        <v>9.4312906116255285E-2</v>
      </c>
      <c r="P69" s="10">
        <v>9.2122894400123514E-2</v>
      </c>
      <c r="Q69" s="10">
        <v>9.152577946818552E-2</v>
      </c>
      <c r="R69" s="10">
        <v>9.1621670710328867E-2</v>
      </c>
      <c r="S69" s="10">
        <v>9.431374715894536E-2</v>
      </c>
      <c r="T69" s="10">
        <v>9.9576256826347034E-2</v>
      </c>
      <c r="U69" s="10">
        <v>0.10344593467224035</v>
      </c>
      <c r="V69" s="10">
        <v>0.1088539764039395</v>
      </c>
      <c r="W69" s="10">
        <v>0.11346149393408801</v>
      </c>
      <c r="X69" s="10">
        <v>0.12066614726065288</v>
      </c>
      <c r="Y69" s="10">
        <v>0.12787912540765892</v>
      </c>
      <c r="Z69" s="10">
        <v>0.1352027398760772</v>
      </c>
      <c r="AA69" s="10">
        <v>0.13760766783712339</v>
      </c>
      <c r="AB69" s="10">
        <v>0.14001068865877478</v>
      </c>
      <c r="AC69" s="10">
        <v>0.14225669881232461</v>
      </c>
      <c r="AD69" s="10">
        <v>0.14540664421860641</v>
      </c>
      <c r="AE69" s="10">
        <v>0.14774553583696937</v>
      </c>
      <c r="AF69" s="10">
        <v>0.14985695031149676</v>
      </c>
      <c r="AG69" s="10">
        <v>0.15271400838208699</v>
      </c>
      <c r="AH69" s="10">
        <v>0.15586790560234293</v>
      </c>
      <c r="AI69" s="10">
        <v>0.15885168997978341</v>
      </c>
      <c r="AJ69" s="10">
        <v>0.16039731996534723</v>
      </c>
      <c r="AK69" s="10">
        <v>0.16522976694979349</v>
      </c>
      <c r="AL69" s="10">
        <v>0.16726601674669184</v>
      </c>
      <c r="AM69" s="10">
        <v>0.16921679948864518</v>
      </c>
      <c r="AN69" s="10">
        <v>0.17115571536554769</v>
      </c>
      <c r="AO69" s="10">
        <v>0.17412509723793809</v>
      </c>
      <c r="AP69" s="10">
        <v>0.17695949321722715</v>
      </c>
      <c r="AQ69" s="10">
        <v>0.17959204215011912</v>
      </c>
      <c r="AR69" s="10">
        <v>0.18137116359090519</v>
      </c>
    </row>
    <row r="70" spans="1:44" x14ac:dyDescent="0.2">
      <c r="A70" s="13" t="s">
        <v>93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0.30750307503075031</v>
      </c>
      <c r="G70" s="11">
        <v>0.30684182650193637</v>
      </c>
      <c r="H70" s="11">
        <v>0.30502622253609735</v>
      </c>
      <c r="I70" s="11">
        <v>0.30102361907118225</v>
      </c>
      <c r="J70" s="11">
        <v>0.29606457691028676</v>
      </c>
      <c r="K70" s="11">
        <v>0.29109181482017832</v>
      </c>
      <c r="L70" s="11">
        <v>0.28610990611059717</v>
      </c>
      <c r="M70" s="11">
        <v>0.28111427747180018</v>
      </c>
      <c r="N70" s="11">
        <v>0.27610950221352681</v>
      </c>
      <c r="O70" s="11">
        <v>0.27310960506029675</v>
      </c>
      <c r="P70" s="11">
        <v>0.27013272714967562</v>
      </c>
      <c r="Q70" s="11">
        <v>0.26717087282431623</v>
      </c>
      <c r="R70" s="11">
        <v>0.2642343972151841</v>
      </c>
      <c r="S70" s="11">
        <v>0.26131542263510954</v>
      </c>
      <c r="T70" s="11">
        <v>0.25848116575466984</v>
      </c>
      <c r="U70" s="11">
        <v>0.25566714129226381</v>
      </c>
      <c r="V70" s="11">
        <v>0.25288396481298253</v>
      </c>
      <c r="W70" s="11">
        <v>0.25012403210176415</v>
      </c>
      <c r="X70" s="11">
        <v>0.2473981092963356</v>
      </c>
      <c r="Y70" s="11">
        <v>0.24565300031336418</v>
      </c>
      <c r="Z70" s="11">
        <v>0.24400212491704976</v>
      </c>
      <c r="AA70" s="11">
        <v>0.24233388257006841</v>
      </c>
      <c r="AB70" s="11">
        <v>0.24075914383481359</v>
      </c>
      <c r="AC70" s="11">
        <v>0.23922781131247675</v>
      </c>
      <c r="AD70" s="11">
        <v>0.23774205531583137</v>
      </c>
      <c r="AE70" s="11">
        <v>0.23630415467228766</v>
      </c>
      <c r="AF70" s="11">
        <v>0.23497323981517412</v>
      </c>
      <c r="AG70" s="11">
        <v>0.23363377450666153</v>
      </c>
      <c r="AH70" s="11">
        <v>0.23240644541681682</v>
      </c>
      <c r="AI70" s="11">
        <v>0.23186311396243139</v>
      </c>
      <c r="AJ70" s="11">
        <v>0.23138085940562711</v>
      </c>
      <c r="AK70" s="11">
        <v>0.23095816227277885</v>
      </c>
      <c r="AL70" s="11">
        <v>0.23060280244536188</v>
      </c>
      <c r="AM70" s="11">
        <v>0.2303181467661127</v>
      </c>
      <c r="AN70" s="11">
        <v>0.23010773045996694</v>
      </c>
      <c r="AO70" s="11">
        <v>0.22997069213577215</v>
      </c>
      <c r="AP70" s="11">
        <v>0.229976813703968</v>
      </c>
      <c r="AQ70" s="11">
        <v>0.23000756563076483</v>
      </c>
      <c r="AR70" s="11">
        <v>0.23012855596769086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93</v>
      </c>
      <c r="B73" s="1" t="s">
        <v>69</v>
      </c>
      <c r="C73" s="1" t="s">
        <v>3</v>
      </c>
      <c r="D73" s="4">
        <v>173.24725913019739</v>
      </c>
      <c r="E73" s="4">
        <v>179.49767771842676</v>
      </c>
      <c r="F73" s="4">
        <v>185.12039886859168</v>
      </c>
      <c r="G73" s="4">
        <v>189.69728973951061</v>
      </c>
      <c r="H73" s="4">
        <v>193.48949620079077</v>
      </c>
      <c r="I73" s="4">
        <v>197.5674987004947</v>
      </c>
      <c r="J73" s="4">
        <v>202.77745544076004</v>
      </c>
      <c r="K73" s="4">
        <v>206.74508026792384</v>
      </c>
      <c r="L73" s="4">
        <v>210.84899795443062</v>
      </c>
      <c r="M73" s="4">
        <v>216.30842396557927</v>
      </c>
      <c r="N73" s="4">
        <v>221.80144049301492</v>
      </c>
      <c r="O73" s="4">
        <v>227.54866081758973</v>
      </c>
      <c r="P73" s="4">
        <v>235.2683539461205</v>
      </c>
      <c r="Q73" s="4">
        <v>240.80490965361787</v>
      </c>
      <c r="R73" s="4">
        <v>243.65436523409284</v>
      </c>
      <c r="S73" s="4">
        <v>249.44547847511933</v>
      </c>
      <c r="T73" s="4">
        <v>244.85112862063659</v>
      </c>
      <c r="U73" s="4">
        <v>249.75446259845194</v>
      </c>
      <c r="V73" s="4">
        <v>255.48102473579493</v>
      </c>
      <c r="W73" s="4">
        <v>261.74342085076324</v>
      </c>
      <c r="X73" s="4">
        <v>258.99912145646414</v>
      </c>
      <c r="Y73" s="4">
        <v>258.29099226037471</v>
      </c>
      <c r="Z73" s="4">
        <v>256.86320361430444</v>
      </c>
      <c r="AA73" s="4">
        <v>260.89320373702412</v>
      </c>
      <c r="AB73" s="4">
        <v>265.53657277709584</v>
      </c>
      <c r="AC73" s="4">
        <v>269.47847874503532</v>
      </c>
      <c r="AD73" s="4">
        <v>272.96420830302048</v>
      </c>
      <c r="AE73" s="4">
        <v>277.51579679249767</v>
      </c>
      <c r="AF73" s="4">
        <v>281.77814797242388</v>
      </c>
      <c r="AG73" s="4">
        <v>285.42540368151168</v>
      </c>
      <c r="AH73" s="4">
        <v>287.27905005428124</v>
      </c>
      <c r="AI73" s="4">
        <v>293.72725627154819</v>
      </c>
      <c r="AJ73" s="4">
        <v>297.89575408111261</v>
      </c>
      <c r="AK73" s="4">
        <v>297.58341230582471</v>
      </c>
      <c r="AL73" s="4">
        <v>300.71469100649364</v>
      </c>
      <c r="AM73" s="4">
        <v>304.19191775668577</v>
      </c>
      <c r="AN73" s="4">
        <v>306.73843183473446</v>
      </c>
      <c r="AO73" s="4">
        <v>309.20607003373442</v>
      </c>
      <c r="AP73" s="4">
        <v>311.71613248636567</v>
      </c>
      <c r="AQ73" s="4">
        <v>314.66459023119216</v>
      </c>
      <c r="AR73" s="4">
        <v>318.01164527765059</v>
      </c>
    </row>
    <row r="74" spans="1:44" x14ac:dyDescent="0.2">
      <c r="A74" s="13" t="s">
        <v>93</v>
      </c>
      <c r="B74" s="1" t="s">
        <v>70</v>
      </c>
      <c r="C74" s="1" t="s">
        <v>3</v>
      </c>
      <c r="D74" s="4">
        <v>74.487499228324637</v>
      </c>
      <c r="E74" s="4">
        <v>77.350127266767416</v>
      </c>
      <c r="F74" s="4">
        <v>80.173530110941371</v>
      </c>
      <c r="G74" s="4">
        <v>82.870811176618773</v>
      </c>
      <c r="H74" s="4">
        <v>85.462761026397999</v>
      </c>
      <c r="I74" s="4">
        <v>88.036437982263905</v>
      </c>
      <c r="J74" s="4">
        <v>91.074645659262117</v>
      </c>
      <c r="K74" s="4">
        <v>93.999211373038975</v>
      </c>
      <c r="L74" s="4">
        <v>97.1421415897196</v>
      </c>
      <c r="M74" s="4">
        <v>100.20428166065898</v>
      </c>
      <c r="N74" s="4">
        <v>103.03861467276379</v>
      </c>
      <c r="O74" s="4">
        <v>109.71398266573324</v>
      </c>
      <c r="P74" s="4">
        <v>117.79089583494277</v>
      </c>
      <c r="Q74" s="4">
        <v>121.00744233221994</v>
      </c>
      <c r="R74" s="4">
        <v>123.4019048037494</v>
      </c>
      <c r="S74" s="4">
        <v>129.6392020678031</v>
      </c>
      <c r="T74" s="4">
        <v>134.75254453259035</v>
      </c>
      <c r="U74" s="4">
        <v>137.39679724457073</v>
      </c>
      <c r="V74" s="4">
        <v>140.03346906145302</v>
      </c>
      <c r="W74" s="4">
        <v>142.64920611483069</v>
      </c>
      <c r="X74" s="4">
        <v>148.56379143900378</v>
      </c>
      <c r="Y74" s="4">
        <v>153.21830788149225</v>
      </c>
      <c r="Z74" s="4">
        <v>158.02260111643895</v>
      </c>
      <c r="AA74" s="4">
        <v>161.47783739263278</v>
      </c>
      <c r="AB74" s="4">
        <v>165.1898049331634</v>
      </c>
      <c r="AC74" s="4">
        <v>168.6271214218809</v>
      </c>
      <c r="AD74" s="4">
        <v>171.68828245810823</v>
      </c>
      <c r="AE74" s="4">
        <v>174.69861052901354</v>
      </c>
      <c r="AF74" s="4">
        <v>177.67619409921994</v>
      </c>
      <c r="AG74" s="4">
        <v>180.64891995001977</v>
      </c>
      <c r="AH74" s="4">
        <v>183.6731827088646</v>
      </c>
      <c r="AI74" s="4">
        <v>185.84621359538278</v>
      </c>
      <c r="AJ74" s="4">
        <v>187.78989239657037</v>
      </c>
      <c r="AK74" s="4">
        <v>189.5295510593844</v>
      </c>
      <c r="AL74" s="4">
        <v>192.38657861982423</v>
      </c>
      <c r="AM74" s="4">
        <v>195.14574997253806</v>
      </c>
      <c r="AN74" s="4">
        <v>197.81965358574723</v>
      </c>
      <c r="AO74" s="4">
        <v>200.46472147434974</v>
      </c>
      <c r="AP74" s="4">
        <v>202.92539546086306</v>
      </c>
      <c r="AQ74" s="4">
        <v>205.18653215779474</v>
      </c>
      <c r="AR74" s="4">
        <v>207.67669735145338</v>
      </c>
    </row>
    <row r="75" spans="1:44" x14ac:dyDescent="0.2">
      <c r="A75" s="13" t="s">
        <v>93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1.2177843360710061</v>
      </c>
      <c r="K75" s="4">
        <v>1.600910848799999</v>
      </c>
      <c r="L75" s="4">
        <v>1.5263644751999998</v>
      </c>
      <c r="M75" s="4">
        <v>2.2372034756902299</v>
      </c>
      <c r="N75" s="4">
        <v>3.0871531120045601</v>
      </c>
      <c r="O75" s="4">
        <v>3.338116863606829</v>
      </c>
      <c r="P75" s="4">
        <v>3.99941564738055</v>
      </c>
      <c r="Q75" s="4">
        <v>4.8560100846565692</v>
      </c>
      <c r="R75" s="4">
        <v>5.8461373820362201</v>
      </c>
      <c r="S75" s="4">
        <v>6.5116806775698706</v>
      </c>
      <c r="T75" s="4">
        <v>6.5705488024956402</v>
      </c>
      <c r="U75" s="4">
        <v>6.5170124930101103</v>
      </c>
      <c r="V75" s="4">
        <v>6.8332208281159597</v>
      </c>
      <c r="W75" s="4">
        <v>7.3809610748690488</v>
      </c>
      <c r="X75" s="4">
        <v>7.3039485860690494</v>
      </c>
      <c r="Y75" s="4">
        <v>7.22444317646905</v>
      </c>
      <c r="Z75" s="4">
        <v>7.1498968028690486</v>
      </c>
      <c r="AA75" s="4">
        <v>7.0728843140690492</v>
      </c>
      <c r="AB75" s="4">
        <v>8.2560579692928098</v>
      </c>
      <c r="AC75" s="4">
        <v>8.1831127742688992</v>
      </c>
      <c r="AD75" s="4">
        <v>8.1609177374688997</v>
      </c>
      <c r="AE75" s="4">
        <v>8.5122319659017602</v>
      </c>
      <c r="AF75" s="4">
        <v>8.7315707302244903</v>
      </c>
      <c r="AG75" s="4">
        <v>8.7093756934245192</v>
      </c>
      <c r="AH75" s="4">
        <v>8.8094892891976198</v>
      </c>
      <c r="AI75" s="4">
        <v>8.7848281371975006</v>
      </c>
      <c r="AJ75" s="4">
        <v>8.7601669851975004</v>
      </c>
      <c r="AK75" s="4">
        <v>8.7379719483974991</v>
      </c>
      <c r="AL75" s="4">
        <v>8.7133107963975291</v>
      </c>
      <c r="AM75" s="4">
        <v>8.7133107963975007</v>
      </c>
      <c r="AN75" s="4">
        <v>8.7133107963974599</v>
      </c>
      <c r="AO75" s="4">
        <v>8.7133107963975007</v>
      </c>
      <c r="AP75" s="4">
        <v>8.7133107963974901</v>
      </c>
      <c r="AQ75" s="4">
        <v>8.7323882223082201</v>
      </c>
      <c r="AR75" s="4">
        <v>8.8422375028403497</v>
      </c>
    </row>
    <row r="76" spans="1:44" x14ac:dyDescent="0.2">
      <c r="A76" s="13" t="s">
        <v>93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32.618310436396804</v>
      </c>
      <c r="K76" s="4">
        <v>31.433769622706802</v>
      </c>
      <c r="L76" s="4">
        <v>31.225720134239999</v>
      </c>
      <c r="M76" s="4">
        <v>30.093947982995591</v>
      </c>
      <c r="N76" s="4">
        <v>29.299914691199991</v>
      </c>
      <c r="O76" s="4">
        <v>28.325799187199902</v>
      </c>
      <c r="P76" s="4">
        <v>27.34921756799999</v>
      </c>
      <c r="Q76" s="4">
        <v>26.37756817919999</v>
      </c>
      <c r="R76" s="4">
        <v>25.4009865599999</v>
      </c>
      <c r="S76" s="4">
        <v>23.92721113524059</v>
      </c>
      <c r="T76" s="4">
        <v>23.450289436799888</v>
      </c>
      <c r="U76" s="4">
        <v>22.478640047999889</v>
      </c>
      <c r="V76" s="4">
        <v>21.502058428799899</v>
      </c>
      <c r="W76" s="4">
        <v>20.926585675413399</v>
      </c>
      <c r="X76" s="4">
        <v>22.416119256213399</v>
      </c>
      <c r="Y76" s="4">
        <v>23.910585067413393</v>
      </c>
      <c r="Z76" s="4">
        <v>25.135648747189961</v>
      </c>
      <c r="AA76" s="4">
        <v>25.955444653245046</v>
      </c>
      <c r="AB76" s="4">
        <v>28.384118040213401</v>
      </c>
      <c r="AC76" s="4">
        <v>29.876117736213399</v>
      </c>
      <c r="AD76" s="4">
        <v>31.368117432213399</v>
      </c>
      <c r="AE76" s="4">
        <v>32.857651013013395</v>
      </c>
      <c r="AF76" s="4">
        <v>33.630013632501402</v>
      </c>
      <c r="AG76" s="4">
        <v>35.175611125701401</v>
      </c>
      <c r="AH76" s="4">
        <v>36.723674734101401</v>
      </c>
      <c r="AI76" s="4">
        <v>38.2692722273014</v>
      </c>
      <c r="AJ76" s="4">
        <v>39.8175593944054</v>
      </c>
      <c r="AK76" s="4">
        <v>41.363156887605307</v>
      </c>
      <c r="AL76" s="4">
        <v>42.876204648278595</v>
      </c>
      <c r="AM76" s="4">
        <v>44.265355286921</v>
      </c>
      <c r="AN76" s="4">
        <v>45.489438939591402</v>
      </c>
      <c r="AO76" s="4">
        <v>46.223203156038998</v>
      </c>
      <c r="AP76" s="4">
        <v>46.897116269294401</v>
      </c>
      <c r="AQ76" s="4">
        <v>47.771180258092102</v>
      </c>
      <c r="AR76" s="4">
        <v>48.915717857497299</v>
      </c>
    </row>
    <row r="77" spans="1:44" x14ac:dyDescent="0.2">
      <c r="A77" s="13" t="s">
        <v>93</v>
      </c>
      <c r="B77" s="1" t="s">
        <v>73</v>
      </c>
      <c r="C77" s="1" t="s">
        <v>3</v>
      </c>
      <c r="D77" s="4">
        <v>17.659962047794931</v>
      </c>
      <c r="E77" s="4">
        <v>20.559081270303942</v>
      </c>
      <c r="F77" s="4">
        <v>23.994433269425627</v>
      </c>
      <c r="G77" s="4">
        <v>27.339468867328716</v>
      </c>
      <c r="H77" s="4">
        <v>30.520115826835529</v>
      </c>
      <c r="I77" s="4">
        <v>33.491511054130363</v>
      </c>
      <c r="J77" s="4">
        <v>36.362844121454316</v>
      </c>
      <c r="K77" s="4">
        <v>39.80653627502987</v>
      </c>
      <c r="L77" s="4">
        <v>41.489446211093878</v>
      </c>
      <c r="M77" s="4">
        <v>42.620230852030772</v>
      </c>
      <c r="N77" s="4">
        <v>42.90792042762579</v>
      </c>
      <c r="O77" s="4">
        <v>48.599028697326851</v>
      </c>
      <c r="P77" s="4">
        <v>50.521237739128743</v>
      </c>
      <c r="Q77" s="4">
        <v>52.444877570662982</v>
      </c>
      <c r="R77" s="4">
        <v>55.507576634960067</v>
      </c>
      <c r="S77" s="4">
        <v>61.702283279958429</v>
      </c>
      <c r="T77" s="4">
        <v>64.967373063183359</v>
      </c>
      <c r="U77" s="4">
        <v>66.444403615967573</v>
      </c>
      <c r="V77" s="4">
        <v>67.48383084838089</v>
      </c>
      <c r="W77" s="4">
        <v>68.291038374884536</v>
      </c>
      <c r="X77" s="4">
        <v>69.225233368064806</v>
      </c>
      <c r="Y77" s="4">
        <v>69.881128252027025</v>
      </c>
      <c r="Z77" s="4">
        <v>70.947743785247567</v>
      </c>
      <c r="AA77" s="4">
        <v>72.626073117311563</v>
      </c>
      <c r="AB77" s="4">
        <v>72.385380327208694</v>
      </c>
      <c r="AC77" s="4">
        <v>73.215884751282218</v>
      </c>
      <c r="AD77" s="4">
        <v>73.771555740509612</v>
      </c>
      <c r="AE77" s="4">
        <v>74.332807843049665</v>
      </c>
      <c r="AF77" s="4">
        <v>75.760644900736423</v>
      </c>
      <c r="AG77" s="4">
        <v>76.26584468581207</v>
      </c>
      <c r="AH77" s="4">
        <v>76.51923541619017</v>
      </c>
      <c r="AI77" s="4">
        <v>76.210739933913899</v>
      </c>
      <c r="AJ77" s="4">
        <v>76.170233065111816</v>
      </c>
      <c r="AK77" s="4">
        <v>75.594993504341303</v>
      </c>
      <c r="AL77" s="4">
        <v>75.288068749867932</v>
      </c>
      <c r="AM77" s="4">
        <v>74.981655886979368</v>
      </c>
      <c r="AN77" s="4">
        <v>74.733137364958125</v>
      </c>
      <c r="AO77" s="4">
        <v>74.420933369951385</v>
      </c>
      <c r="AP77" s="4">
        <v>74.007392787366896</v>
      </c>
      <c r="AQ77" s="4">
        <v>73.255764254926675</v>
      </c>
      <c r="AR77" s="4">
        <v>73.203962463373301</v>
      </c>
    </row>
    <row r="78" spans="1:44" x14ac:dyDescent="0.2">
      <c r="A78" s="13" t="s">
        <v>93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12.3010908757383</v>
      </c>
      <c r="T78" s="4">
        <v>14.254428192858398</v>
      </c>
      <c r="U78" s="4">
        <v>16.207765509978401</v>
      </c>
      <c r="V78" s="4">
        <v>18.161102827098198</v>
      </c>
      <c r="W78" s="4">
        <v>20.114440144218399</v>
      </c>
      <c r="X78" s="4">
        <v>22.067777461338302</v>
      </c>
      <c r="Y78" s="4">
        <v>24.022536421338302</v>
      </c>
      <c r="Z78" s="4">
        <v>25.9636751443356</v>
      </c>
      <c r="AA78" s="4">
        <v>26.336839850959802</v>
      </c>
      <c r="AB78" s="4">
        <v>26.157712848079999</v>
      </c>
      <c r="AC78" s="4">
        <v>26.8417022543032</v>
      </c>
      <c r="AD78" s="4">
        <v>27.313152712041301</v>
      </c>
      <c r="AE78" s="4">
        <v>27.375403438079999</v>
      </c>
      <c r="AF78" s="4">
        <v>27.364030295039999</v>
      </c>
      <c r="AG78" s="4">
        <v>27.352657151999999</v>
      </c>
      <c r="AH78" s="4">
        <v>27.341284008959999</v>
      </c>
      <c r="AI78" s="4">
        <v>27.329910865919999</v>
      </c>
      <c r="AJ78" s="4">
        <v>27.318537722879999</v>
      </c>
      <c r="AK78" s="4">
        <v>27.307164579839998</v>
      </c>
      <c r="AL78" s="4">
        <v>27.297213079679999</v>
      </c>
      <c r="AM78" s="4">
        <v>27.285839936639999</v>
      </c>
      <c r="AN78" s="4">
        <v>27.274466793599998</v>
      </c>
      <c r="AO78" s="4">
        <v>27.263093650559998</v>
      </c>
      <c r="AP78" s="4">
        <v>27.251720507519998</v>
      </c>
      <c r="AQ78" s="4">
        <v>27.240347364479998</v>
      </c>
      <c r="AR78" s="4">
        <v>27.230395864319998</v>
      </c>
    </row>
    <row r="79" spans="1:44" x14ac:dyDescent="0.2">
      <c r="A79" s="13" t="s">
        <v>93</v>
      </c>
      <c r="B79" s="1" t="s">
        <v>75</v>
      </c>
      <c r="C79" s="1" t="s">
        <v>3</v>
      </c>
      <c r="D79" s="4">
        <v>10.2702948070737</v>
      </c>
      <c r="E79" s="4">
        <v>9.7162581415865894</v>
      </c>
      <c r="F79" s="4">
        <v>8.6131960297964891</v>
      </c>
      <c r="G79" s="4">
        <v>5.8353180372029803</v>
      </c>
      <c r="H79" s="4">
        <v>4.9059454092780497</v>
      </c>
      <c r="I79" s="4">
        <v>4.04381321468178</v>
      </c>
      <c r="J79" s="4">
        <v>1.0699731751117401</v>
      </c>
      <c r="K79" s="4">
        <v>0.81834058114560004</v>
      </c>
      <c r="L79" s="4">
        <v>2.0930835876790801</v>
      </c>
      <c r="M79" s="4">
        <v>3.1920280471765401</v>
      </c>
      <c r="N79" s="4">
        <v>3.0368492723927698</v>
      </c>
      <c r="O79" s="4">
        <v>2.5616961334617998</v>
      </c>
      <c r="P79" s="4">
        <v>6.8502033036998702</v>
      </c>
      <c r="Q79" s="4">
        <v>8.0206770239999905</v>
      </c>
      <c r="R79" s="4">
        <v>7.8056898048000001</v>
      </c>
      <c r="S79" s="4">
        <v>7.5879463392000002</v>
      </c>
      <c r="T79" s="4">
        <v>7.3702028736000003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93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6.2603900121370479</v>
      </c>
      <c r="M80" s="4">
        <v>7.7578981696650597</v>
      </c>
      <c r="N80" s="4">
        <v>10.617992400825241</v>
      </c>
      <c r="O80" s="4">
        <v>13.050410529568909</v>
      </c>
      <c r="P80" s="4">
        <v>15.48278453692574</v>
      </c>
      <c r="Q80" s="4">
        <v>15.969444783053481</v>
      </c>
      <c r="R80" s="4">
        <v>15.753525011852739</v>
      </c>
      <c r="S80" s="4">
        <v>15.680985995476419</v>
      </c>
      <c r="T80" s="4">
        <v>15.557516339100118</v>
      </c>
      <c r="U80" s="4">
        <v>15.355354825742779</v>
      </c>
      <c r="V80" s="4">
        <v>14.54126504863031</v>
      </c>
      <c r="W80" s="4">
        <v>13.68402839112083</v>
      </c>
      <c r="X80" s="4">
        <v>14.22603445466927</v>
      </c>
      <c r="Y80" s="4">
        <v>13.32234928975217</v>
      </c>
      <c r="Z80" s="4">
        <v>12.42961499837436</v>
      </c>
      <c r="AA80" s="4">
        <v>11.547759171494778</v>
      </c>
      <c r="AB80" s="4">
        <v>10.523371248172619</v>
      </c>
      <c r="AC80" s="4">
        <v>9.85993069103632</v>
      </c>
      <c r="AD80" s="4">
        <v>8.7834799922981599</v>
      </c>
      <c r="AE80" s="4">
        <v>7.6837260365918496</v>
      </c>
      <c r="AF80" s="4">
        <v>6.5996109131407508</v>
      </c>
      <c r="AG80" s="4">
        <v>5.53092265721983</v>
      </c>
      <c r="AH80" s="4">
        <v>4.4775574990512705</v>
      </c>
      <c r="AI80" s="4">
        <v>3.2170618242842299</v>
      </c>
      <c r="AJ80" s="4">
        <v>1.9716134414097402</v>
      </c>
      <c r="AK80" s="4">
        <v>1.05205541083441</v>
      </c>
      <c r="AL80" s="4">
        <v>1.0073436700344101</v>
      </c>
      <c r="AM80" s="4">
        <v>0.96263192923441199</v>
      </c>
      <c r="AN80" s="4">
        <v>0.96263192923440999</v>
      </c>
      <c r="AO80" s="4">
        <v>0.96263192923440999</v>
      </c>
      <c r="AP80" s="4">
        <v>0.93481515471522103</v>
      </c>
      <c r="AQ80" s="4">
        <v>0.82359602861709802</v>
      </c>
      <c r="AR80" s="4">
        <v>0.56916535747208197</v>
      </c>
    </row>
    <row r="81" spans="1:44" x14ac:dyDescent="0.2">
      <c r="A81" s="13" t="s">
        <v>93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0.81790236443671105</v>
      </c>
      <c r="W81" s="12">
        <v>1.1048196096</v>
      </c>
      <c r="X81" s="12">
        <v>1.16980899839999</v>
      </c>
      <c r="Y81" s="12">
        <v>1.2440825856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2.1330445824000002</v>
      </c>
      <c r="AJ81" s="12">
        <v>2.26998650879999</v>
      </c>
      <c r="AK81" s="12">
        <v>2.4069284352000002</v>
      </c>
      <c r="AL81" s="12">
        <v>2.54387036159999</v>
      </c>
      <c r="AM81" s="12">
        <v>2.6808122879999901</v>
      </c>
      <c r="AN81" s="12">
        <v>2.7899016191999899</v>
      </c>
      <c r="AO81" s="12">
        <v>2.8989909504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93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0.96879782624897892</v>
      </c>
      <c r="Y82" s="4">
        <v>1.9523718104923469</v>
      </c>
      <c r="Z82" s="4">
        <v>2.935977491222427</v>
      </c>
      <c r="AA82" s="4">
        <v>3.9181640519525058</v>
      </c>
      <c r="AB82" s="4">
        <v>4.9017380361958836</v>
      </c>
      <c r="AC82" s="4">
        <v>5.4985929619768603</v>
      </c>
      <c r="AD82" s="4">
        <v>6.4919769619768601</v>
      </c>
      <c r="AE82" s="4">
        <v>7.48536096197686</v>
      </c>
      <c r="AF82" s="4">
        <v>8.47874496197689</v>
      </c>
      <c r="AG82" s="4">
        <v>9.8404910614620675</v>
      </c>
      <c r="AH82" s="4">
        <v>11.360439518164171</v>
      </c>
      <c r="AI82" s="4">
        <v>12.87119069636587</v>
      </c>
      <c r="AJ82" s="4">
        <v>13.86457469636591</v>
      </c>
      <c r="AK82" s="4">
        <v>14.85795869636587</v>
      </c>
      <c r="AL82" s="4">
        <v>15.851342696365871</v>
      </c>
      <c r="AM82" s="4">
        <v>16.8447266963658</v>
      </c>
      <c r="AN82" s="4">
        <v>17.83811069636587</v>
      </c>
      <c r="AO82" s="4">
        <v>19.348861874567458</v>
      </c>
      <c r="AP82" s="4">
        <v>20.85961305276917</v>
      </c>
      <c r="AQ82" s="4">
        <v>22.37036423097063</v>
      </c>
      <c r="AR82" s="4">
        <v>23.965152395550319</v>
      </c>
    </row>
    <row r="83" spans="1:44" x14ac:dyDescent="0.2">
      <c r="A83" s="13" t="s">
        <v>93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1.2929286959999999</v>
      </c>
      <c r="T83" s="4">
        <v>1.9612806048</v>
      </c>
      <c r="U83" s="4">
        <v>2.6339277167999997</v>
      </c>
      <c r="V83" s="4">
        <v>3.3124720608000002</v>
      </c>
      <c r="W83" s="4">
        <v>3.9944065248</v>
      </c>
      <c r="X83" s="4">
        <v>4.6813299839999898</v>
      </c>
      <c r="Y83" s="4">
        <v>5.3738132400000005</v>
      </c>
      <c r="Z83" s="4">
        <v>6.0696771552</v>
      </c>
      <c r="AA83" s="4">
        <v>6.7714540703999999</v>
      </c>
      <c r="AB83" s="4">
        <v>7.4756781792</v>
      </c>
      <c r="AC83" s="4">
        <v>8.1867456000000001</v>
      </c>
      <c r="AD83" s="4">
        <v>8.9612697600000004</v>
      </c>
      <c r="AE83" s="4">
        <v>9.7408396799999899</v>
      </c>
      <c r="AF83" s="4">
        <v>10.52545536</v>
      </c>
      <c r="AG83" s="4">
        <v>11.315116799999901</v>
      </c>
      <c r="AH83" s="4">
        <v>12.109824</v>
      </c>
      <c r="AI83" s="4">
        <v>12.9095769599999</v>
      </c>
      <c r="AJ83" s="4">
        <v>13.71437568</v>
      </c>
      <c r="AK83" s="4">
        <v>14.52422016</v>
      </c>
      <c r="AL83" s="4">
        <v>15.3391103999999</v>
      </c>
      <c r="AM83" s="4">
        <v>16.159046400000001</v>
      </c>
      <c r="AN83" s="4">
        <v>16.984028160000001</v>
      </c>
      <c r="AO83" s="4">
        <v>17.814055679999999</v>
      </c>
      <c r="AP83" s="4">
        <v>18.649128959999899</v>
      </c>
      <c r="AQ83" s="4">
        <v>19.489248</v>
      </c>
      <c r="AR83" s="4">
        <v>19.552320000000002</v>
      </c>
    </row>
    <row r="84" spans="1:44" x14ac:dyDescent="0.2">
      <c r="A84" s="13" t="s">
        <v>93</v>
      </c>
      <c r="B84" s="1" t="s">
        <v>80</v>
      </c>
      <c r="C84" s="1" t="s">
        <v>3</v>
      </c>
      <c r="D84" s="4">
        <v>98.759759901872769</v>
      </c>
      <c r="E84" s="4">
        <v>102.14755045165933</v>
      </c>
      <c r="F84" s="4">
        <v>104.94686875765032</v>
      </c>
      <c r="G84" s="4">
        <v>106.82647856289184</v>
      </c>
      <c r="H84" s="4">
        <v>108.02673517439275</v>
      </c>
      <c r="I84" s="4">
        <v>109.53106071823079</v>
      </c>
      <c r="J84" s="4">
        <v>111.70280978149793</v>
      </c>
      <c r="K84" s="4">
        <v>112.74586889488486</v>
      </c>
      <c r="L84" s="4">
        <v>113.706856364711</v>
      </c>
      <c r="M84" s="4">
        <v>116.1041423049203</v>
      </c>
      <c r="N84" s="4">
        <v>118.76282582025114</v>
      </c>
      <c r="O84" s="4">
        <v>117.83467815185651</v>
      </c>
      <c r="P84" s="4">
        <v>117.47745811117771</v>
      </c>
      <c r="Q84" s="4">
        <v>119.79746732139795</v>
      </c>
      <c r="R84" s="4">
        <v>120.25246043034345</v>
      </c>
      <c r="S84" s="4">
        <v>119.80627640731622</v>
      </c>
      <c r="T84" s="4">
        <v>110.09858408804625</v>
      </c>
      <c r="U84" s="4">
        <v>112.35766535388119</v>
      </c>
      <c r="V84" s="4">
        <v>115.44755567434191</v>
      </c>
      <c r="W84" s="4">
        <v>119.09421473593254</v>
      </c>
      <c r="X84" s="4">
        <v>110.43533001746034</v>
      </c>
      <c r="Y84" s="4">
        <v>105.07268437888244</v>
      </c>
      <c r="Z84" s="4">
        <v>98.84060249786549</v>
      </c>
      <c r="AA84" s="4">
        <v>99.415366344391373</v>
      </c>
      <c r="AB84" s="4">
        <v>100.34676784393244</v>
      </c>
      <c r="AC84" s="4">
        <v>100.85135732315439</v>
      </c>
      <c r="AD84" s="4">
        <v>101.27592584491224</v>
      </c>
      <c r="AE84" s="4">
        <v>102.8171862634841</v>
      </c>
      <c r="AF84" s="4">
        <v>104.10195387320397</v>
      </c>
      <c r="AG84" s="4">
        <v>104.77648373149191</v>
      </c>
      <c r="AH84" s="4">
        <v>103.60586734541661</v>
      </c>
      <c r="AI84" s="4">
        <v>107.88104267616539</v>
      </c>
      <c r="AJ84" s="4">
        <v>110.10586168454226</v>
      </c>
      <c r="AK84" s="4">
        <v>108.05386124644032</v>
      </c>
      <c r="AL84" s="4">
        <v>108.3281123866694</v>
      </c>
      <c r="AM84" s="4">
        <v>109.04616778414771</v>
      </c>
      <c r="AN84" s="4">
        <v>108.91877824898722</v>
      </c>
      <c r="AO84" s="4">
        <v>108.74134855938468</v>
      </c>
      <c r="AP84" s="4">
        <v>108.79073702550261</v>
      </c>
      <c r="AQ84" s="4">
        <v>109.47805807339741</v>
      </c>
      <c r="AR84" s="4">
        <v>110.3349479261972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93</v>
      </c>
      <c r="B87" s="1" t="s">
        <v>82</v>
      </c>
      <c r="C87" s="1" t="s">
        <v>64</v>
      </c>
      <c r="D87" s="4">
        <v>351.30775597776307</v>
      </c>
      <c r="E87" s="4">
        <v>348.0946713701689</v>
      </c>
      <c r="F87" s="4">
        <v>349.67216154499374</v>
      </c>
      <c r="G87" s="4">
        <v>355.13362951761258</v>
      </c>
      <c r="H87" s="4">
        <v>361.1003781270594</v>
      </c>
      <c r="I87" s="4">
        <v>359.53855971723232</v>
      </c>
      <c r="J87" s="4">
        <v>359.57997408290919</v>
      </c>
      <c r="K87" s="4">
        <v>361.85170950418478</v>
      </c>
      <c r="L87" s="4">
        <v>360.19621962892205</v>
      </c>
      <c r="M87" s="4">
        <v>357.06306030518243</v>
      </c>
      <c r="N87" s="4">
        <v>352.53865846819656</v>
      </c>
      <c r="O87" s="4">
        <v>349.64710986102835</v>
      </c>
      <c r="P87" s="4">
        <v>351.83593920018473</v>
      </c>
      <c r="Q87" s="4">
        <v>349.33928828371131</v>
      </c>
      <c r="R87" s="4">
        <v>346.61088433763911</v>
      </c>
      <c r="S87" s="4">
        <v>380.90803557085496</v>
      </c>
      <c r="T87" s="4">
        <v>432.32466997210952</v>
      </c>
      <c r="U87" s="4">
        <v>473.18432969930802</v>
      </c>
      <c r="V87" s="4">
        <v>510.52783560182087</v>
      </c>
      <c r="W87" s="4">
        <v>546.42725960797702</v>
      </c>
      <c r="X87" s="4">
        <v>586.33475025293023</v>
      </c>
      <c r="Y87" s="4">
        <v>623.7984353568304</v>
      </c>
      <c r="Z87" s="4">
        <v>664.31834445412881</v>
      </c>
      <c r="AA87" s="4">
        <v>674.94885452433243</v>
      </c>
      <c r="AB87" s="4">
        <v>673.02004568078166</v>
      </c>
      <c r="AC87" s="4">
        <v>690.55599452339425</v>
      </c>
      <c r="AD87" s="4">
        <v>703.07259704813657</v>
      </c>
      <c r="AE87" s="4">
        <v>706.50819490292224</v>
      </c>
      <c r="AF87" s="4">
        <v>708.43789968540045</v>
      </c>
      <c r="AG87" s="4">
        <v>710.18368212821895</v>
      </c>
      <c r="AH87" s="4">
        <v>711.88538163535202</v>
      </c>
      <c r="AI87" s="4">
        <v>713.10593165585931</v>
      </c>
      <c r="AJ87" s="4">
        <v>714.4001860739354</v>
      </c>
      <c r="AK87" s="4">
        <v>715.63285069468623</v>
      </c>
      <c r="AL87" s="4">
        <v>717.17554485671769</v>
      </c>
      <c r="AM87" s="4">
        <v>718.51408409132978</v>
      </c>
      <c r="AN87" s="4">
        <v>719.64147146288758</v>
      </c>
      <c r="AO87" s="4">
        <v>720.07876718831881</v>
      </c>
      <c r="AP87" s="4">
        <v>720.28458748214632</v>
      </c>
      <c r="AQ87" s="4">
        <v>720.32315285312336</v>
      </c>
      <c r="AR87" s="4">
        <v>721.75254495639501</v>
      </c>
    </row>
    <row r="88" spans="1:44" x14ac:dyDescent="0.2">
      <c r="A88" s="13" t="s">
        <v>93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0.85424105913869897</v>
      </c>
      <c r="K88" s="4">
        <v>1.417613351832</v>
      </c>
      <c r="L88" s="4">
        <v>1.3417376885280001</v>
      </c>
      <c r="M88" s="4">
        <v>1.3758159775966319</v>
      </c>
      <c r="N88" s="4">
        <v>1.429369755680638</v>
      </c>
      <c r="O88" s="4">
        <v>1.3959493589049559</v>
      </c>
      <c r="P88" s="4">
        <v>1.423092017633278</v>
      </c>
      <c r="Q88" s="4">
        <v>1.4775760678519201</v>
      </c>
      <c r="R88" s="4">
        <v>1.5476385674850708</v>
      </c>
      <c r="S88" s="4">
        <v>1.5753754578597809</v>
      </c>
      <c r="T88" s="4">
        <v>1.5181778243493909</v>
      </c>
      <c r="U88" s="4">
        <v>1.4421274190214151</v>
      </c>
      <c r="V88" s="4">
        <v>1.420957414936235</v>
      </c>
      <c r="W88" s="4">
        <v>1.4322018784816679</v>
      </c>
      <c r="X88" s="4">
        <v>1.3559809590496661</v>
      </c>
      <c r="Y88" s="4">
        <v>1.276294879705667</v>
      </c>
      <c r="Z88" s="4">
        <v>1.2004192164016669</v>
      </c>
      <c r="AA88" s="4">
        <v>1.1241982969696669</v>
      </c>
      <c r="AB88" s="4">
        <v>1.2212872867009901</v>
      </c>
      <c r="AC88" s="4">
        <v>1.14563578839764</v>
      </c>
      <c r="AD88" s="4">
        <v>1.1425284832456399</v>
      </c>
      <c r="AE88" s="4">
        <v>1.19171247522624</v>
      </c>
      <c r="AF88" s="4">
        <v>1.2224199022314202</v>
      </c>
      <c r="AG88" s="4">
        <v>1.2193125970794301</v>
      </c>
      <c r="AH88" s="4">
        <v>1.23332850048766</v>
      </c>
      <c r="AI88" s="4">
        <v>1.2298759392076501</v>
      </c>
      <c r="AJ88" s="4">
        <v>1.2264233779276501</v>
      </c>
      <c r="AK88" s="4">
        <v>1.22331607277565</v>
      </c>
      <c r="AL88" s="4">
        <v>1.21986351149565</v>
      </c>
      <c r="AM88" s="4">
        <v>1.21986351149564</v>
      </c>
      <c r="AN88" s="4">
        <v>1.21986351149564</v>
      </c>
      <c r="AO88" s="4">
        <v>1.21986351149565</v>
      </c>
      <c r="AP88" s="4">
        <v>1.21986351149564</v>
      </c>
      <c r="AQ88" s="4">
        <v>1.2225343511231499</v>
      </c>
      <c r="AR88" s="4">
        <v>1.23791325039764</v>
      </c>
    </row>
    <row r="89" spans="1:44" x14ac:dyDescent="0.2">
      <c r="A89" s="13" t="s">
        <v>93</v>
      </c>
      <c r="B89" s="1" t="s">
        <v>84</v>
      </c>
      <c r="C89" s="1" t="s">
        <v>64</v>
      </c>
      <c r="D89" s="4">
        <v>56.60050382873618</v>
      </c>
      <c r="E89" s="4">
        <v>52.149132807448048</v>
      </c>
      <c r="F89" s="4">
        <v>53.423166770325437</v>
      </c>
      <c r="G89" s="4">
        <v>61.016484408359275</v>
      </c>
      <c r="H89" s="4">
        <v>66.68661036388815</v>
      </c>
      <c r="I89" s="4">
        <v>64.873595701080802</v>
      </c>
      <c r="J89" s="4">
        <v>67.165384884971843</v>
      </c>
      <c r="K89" s="4">
        <v>68.043591126427373</v>
      </c>
      <c r="L89" s="4">
        <v>68.687627089968501</v>
      </c>
      <c r="M89" s="4">
        <v>67.956702988405709</v>
      </c>
      <c r="N89" s="4">
        <v>67.589552908182611</v>
      </c>
      <c r="O89" s="4">
        <v>69.387481306427276</v>
      </c>
      <c r="P89" s="4">
        <v>69.583687882596038</v>
      </c>
      <c r="Q89" s="4">
        <v>69.40113930705823</v>
      </c>
      <c r="R89" s="4">
        <v>70.897056267966008</v>
      </c>
      <c r="S89" s="4">
        <v>94.446256611092664</v>
      </c>
      <c r="T89" s="4">
        <v>102.66402395202083</v>
      </c>
      <c r="U89" s="4">
        <v>100.34015684560551</v>
      </c>
      <c r="V89" s="4">
        <v>94.354727075269977</v>
      </c>
      <c r="W89" s="4">
        <v>86.946066189430908</v>
      </c>
      <c r="X89" s="4">
        <v>83.644176970753421</v>
      </c>
      <c r="Y89" s="4">
        <v>77.858931107841656</v>
      </c>
      <c r="Z89" s="4">
        <v>75.425992615400645</v>
      </c>
      <c r="AA89" s="4">
        <v>78.073369726262825</v>
      </c>
      <c r="AB89" s="4">
        <v>80.304511819045715</v>
      </c>
      <c r="AC89" s="4">
        <v>82.923414987784355</v>
      </c>
      <c r="AD89" s="4">
        <v>85.189968576485668</v>
      </c>
      <c r="AE89" s="4">
        <v>87.448380214996817</v>
      </c>
      <c r="AF89" s="4">
        <v>89.857356444133742</v>
      </c>
      <c r="AG89" s="4">
        <v>92.116372627269357</v>
      </c>
      <c r="AH89" s="4">
        <v>94.312600642588336</v>
      </c>
      <c r="AI89" s="4">
        <v>96.034909487376439</v>
      </c>
      <c r="AJ89" s="4">
        <v>97.839927584013537</v>
      </c>
      <c r="AK89" s="4">
        <v>99.583010627196501</v>
      </c>
      <c r="AL89" s="4">
        <v>101.60093464906785</v>
      </c>
      <c r="AM89" s="4">
        <v>103.44678500096008</v>
      </c>
      <c r="AN89" s="4">
        <v>105.08538285312576</v>
      </c>
      <c r="AO89" s="4">
        <v>106.02488420488608</v>
      </c>
      <c r="AP89" s="4">
        <v>106.73641636059648</v>
      </c>
      <c r="AQ89" s="4">
        <v>107.27834770077207</v>
      </c>
      <c r="AR89" s="4">
        <v>109.16202352501033</v>
      </c>
    </row>
    <row r="90" spans="1:44" x14ac:dyDescent="0.2">
      <c r="A90" s="13" t="s">
        <v>93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274.3143265289649</v>
      </c>
      <c r="T90" s="4">
        <v>317.87374870074188</v>
      </c>
      <c r="U90" s="4">
        <v>361.43317087251899</v>
      </c>
      <c r="V90" s="4">
        <v>404.99259304429103</v>
      </c>
      <c r="W90" s="4">
        <v>448.55201521607</v>
      </c>
      <c r="X90" s="4">
        <v>492.111437387845</v>
      </c>
      <c r="Y90" s="4">
        <v>535.70256219584508</v>
      </c>
      <c r="Z90" s="4">
        <v>578.98995571868397</v>
      </c>
      <c r="AA90" s="4">
        <v>587.31152867640492</v>
      </c>
      <c r="AB90" s="4">
        <v>583.31699651218401</v>
      </c>
      <c r="AC90" s="4">
        <v>598.56996027096102</v>
      </c>
      <c r="AD90" s="4">
        <v>609.08330547852199</v>
      </c>
      <c r="AE90" s="4">
        <v>610.47149666918392</v>
      </c>
      <c r="AF90" s="4">
        <v>610.21787557939206</v>
      </c>
      <c r="AG90" s="4">
        <v>609.96425448960008</v>
      </c>
      <c r="AH90" s="4">
        <v>609.71063339980697</v>
      </c>
      <c r="AI90" s="4">
        <v>609.45701231001601</v>
      </c>
      <c r="AJ90" s="4">
        <v>609.20339122022301</v>
      </c>
      <c r="AK90" s="4">
        <v>608.94977013043092</v>
      </c>
      <c r="AL90" s="4">
        <v>608.727851676863</v>
      </c>
      <c r="AM90" s="4">
        <v>608.47423058707091</v>
      </c>
      <c r="AN90" s="4">
        <v>608.22060949727893</v>
      </c>
      <c r="AO90" s="4">
        <v>607.96698840748786</v>
      </c>
      <c r="AP90" s="4">
        <v>607.71336731769486</v>
      </c>
      <c r="AQ90" s="4">
        <v>607.45974622790288</v>
      </c>
      <c r="AR90" s="4">
        <v>607.23782777433598</v>
      </c>
    </row>
    <row r="91" spans="1:44" x14ac:dyDescent="0.2">
      <c r="A91" s="13" t="s">
        <v>93</v>
      </c>
      <c r="B91" s="1" t="s">
        <v>86</v>
      </c>
      <c r="C91" s="1" t="s">
        <v>64</v>
      </c>
      <c r="D91" s="4">
        <v>14.275709781832498</v>
      </c>
      <c r="E91" s="4">
        <v>13.5055988168053</v>
      </c>
      <c r="F91" s="4">
        <v>11.972342481417101</v>
      </c>
      <c r="G91" s="4">
        <v>8.1110920717121395</v>
      </c>
      <c r="H91" s="4">
        <v>6.8192641188964895</v>
      </c>
      <c r="I91" s="4">
        <v>5.6209003684076695</v>
      </c>
      <c r="J91" s="4">
        <v>1.48726271340533</v>
      </c>
      <c r="K91" s="4">
        <v>1.1374934077923802</v>
      </c>
      <c r="L91" s="4">
        <v>2.9093861868739301</v>
      </c>
      <c r="M91" s="4">
        <v>4.4369189855753906</v>
      </c>
      <c r="N91" s="4">
        <v>4.2212204886259599</v>
      </c>
      <c r="O91" s="4">
        <v>3.5607576255118998</v>
      </c>
      <c r="P91" s="4">
        <v>9.5217825921428201</v>
      </c>
      <c r="Q91" s="4">
        <v>11.1487410633599</v>
      </c>
      <c r="R91" s="4">
        <v>10.849908828672</v>
      </c>
      <c r="S91" s="4">
        <v>10.547245411487999</v>
      </c>
      <c r="T91" s="4">
        <v>10.244581994303999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93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1.7790984946202001E-2</v>
      </c>
      <c r="Y92" s="4">
        <v>4.7548338078102687E-2</v>
      </c>
      <c r="Z92" s="4">
        <v>7.7312000762589095E-2</v>
      </c>
      <c r="AA92" s="4">
        <v>0.10703308984707562</v>
      </c>
      <c r="AB92" s="4">
        <v>0.13679044297897638</v>
      </c>
      <c r="AC92" s="4">
        <v>0.16495778885930601</v>
      </c>
      <c r="AD92" s="4">
        <v>0.19475930885930601</v>
      </c>
      <c r="AE92" s="4">
        <v>0.22456082885930501</v>
      </c>
      <c r="AF92" s="4">
        <v>0.25436234885930603</v>
      </c>
      <c r="AG92" s="4">
        <v>0.28784748985415776</v>
      </c>
      <c r="AH92" s="4">
        <v>0.32291465442117967</v>
      </c>
      <c r="AI92" s="4">
        <v>0.35788984620319669</v>
      </c>
      <c r="AJ92" s="4">
        <v>0.38769136620319711</v>
      </c>
      <c r="AK92" s="4">
        <v>0.41749288620319669</v>
      </c>
      <c r="AL92" s="4">
        <v>0.44729440620319666</v>
      </c>
      <c r="AM92" s="4">
        <v>0.47709592620319602</v>
      </c>
      <c r="AN92" s="4">
        <v>0.50689744620319666</v>
      </c>
      <c r="AO92" s="4">
        <v>0.54187263798521257</v>
      </c>
      <c r="AP92" s="4">
        <v>0.5768478297672297</v>
      </c>
      <c r="AQ92" s="4">
        <v>0.61182302154924428</v>
      </c>
      <c r="AR92" s="4">
        <v>0.64763858319504131</v>
      </c>
    </row>
    <row r="93" spans="1:44" x14ac:dyDescent="0.2">
      <c r="A93" s="13" t="s">
        <v>93</v>
      </c>
      <c r="B93" s="1" t="s">
        <v>88</v>
      </c>
      <c r="C93" s="1" t="s">
        <v>64</v>
      </c>
      <c r="D93" s="4">
        <v>332.19781648250648</v>
      </c>
      <c r="E93" s="4">
        <v>335.69723338363292</v>
      </c>
      <c r="F93" s="4">
        <v>338.90403945905058</v>
      </c>
      <c r="G93" s="4">
        <v>342.16090954770476</v>
      </c>
      <c r="H93" s="4">
        <v>345.38469936907478</v>
      </c>
      <c r="I93" s="4">
        <v>348.66099525261166</v>
      </c>
      <c r="J93" s="4">
        <v>351.94767108310594</v>
      </c>
      <c r="K93" s="4">
        <v>355.19792632764251</v>
      </c>
      <c r="L93" s="4">
        <v>358.44071019371853</v>
      </c>
      <c r="M93" s="4">
        <v>361.7081729064505</v>
      </c>
      <c r="N93" s="4">
        <v>365.03398562673857</v>
      </c>
      <c r="O93" s="4">
        <v>368.37026832615851</v>
      </c>
      <c r="P93" s="4">
        <v>371.94924052196956</v>
      </c>
      <c r="Q93" s="4">
        <v>375.31861064379376</v>
      </c>
      <c r="R93" s="4">
        <v>378.63321906509617</v>
      </c>
      <c r="S93" s="4">
        <v>381.94569846031897</v>
      </c>
      <c r="T93" s="4">
        <v>385.33428486363511</v>
      </c>
      <c r="U93" s="4">
        <v>388.67639466903171</v>
      </c>
      <c r="V93" s="4">
        <v>392.09662131446896</v>
      </c>
      <c r="W93" s="4">
        <v>395.7545673023767</v>
      </c>
      <c r="X93" s="4">
        <v>399.12976801471103</v>
      </c>
      <c r="Y93" s="4">
        <v>402.57129209592637</v>
      </c>
      <c r="Z93" s="4">
        <v>405.96181767954545</v>
      </c>
      <c r="AA93" s="4">
        <v>409.34415016111848</v>
      </c>
      <c r="AB93" s="4">
        <v>413.05988141120719</v>
      </c>
      <c r="AC93" s="4">
        <v>416.54408011790463</v>
      </c>
      <c r="AD93" s="4">
        <v>419.95840165532979</v>
      </c>
      <c r="AE93" s="4">
        <v>423.39776597493477</v>
      </c>
      <c r="AF93" s="4">
        <v>427.22738907104355</v>
      </c>
      <c r="AG93" s="4">
        <v>430.60614681645387</v>
      </c>
      <c r="AH93" s="4">
        <v>434.14388235643725</v>
      </c>
      <c r="AI93" s="4">
        <v>437.69242900595333</v>
      </c>
      <c r="AJ93" s="4">
        <v>441.42101243149921</v>
      </c>
      <c r="AK93" s="4">
        <v>444.99202878677664</v>
      </c>
      <c r="AL93" s="4">
        <v>448.43097312957593</v>
      </c>
      <c r="AM93" s="4">
        <v>452.33828090883293</v>
      </c>
      <c r="AN93" s="4">
        <v>455.87095277875721</v>
      </c>
      <c r="AO93" s="4">
        <v>459.41206134309704</v>
      </c>
      <c r="AP93" s="4">
        <v>463.29798700778503</v>
      </c>
      <c r="AQ93" s="4">
        <v>466.77594467985625</v>
      </c>
      <c r="AR93" s="4">
        <v>470.43548918784558</v>
      </c>
    </row>
    <row r="94" spans="1:44" x14ac:dyDescent="0.2">
      <c r="A94" s="13" t="s">
        <v>93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2542.7348081493801</v>
      </c>
      <c r="Z94" s="4">
        <v>2669.8715485770699</v>
      </c>
      <c r="AA94" s="4">
        <v>2803.36512586444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4141.8470674260898</v>
      </c>
      <c r="AJ94" s="4">
        <v>4348.9394205952995</v>
      </c>
      <c r="AK94" s="4">
        <v>4566.3863889976901</v>
      </c>
      <c r="AL94" s="4">
        <v>4794.7057090539001</v>
      </c>
      <c r="AM94" s="4">
        <v>5034.4409947087006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93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0.25021979177553616</v>
      </c>
      <c r="F97" s="22">
        <f t="shared" si="0"/>
        <v>0.24794392813237412</v>
      </c>
      <c r="G97" s="22">
        <f t="shared" si="0"/>
        <v>0.24394740050895786</v>
      </c>
      <c r="H97" s="22">
        <f t="shared" si="0"/>
        <v>0.23991042426073869</v>
      </c>
      <c r="I97" s="22">
        <f t="shared" si="0"/>
        <v>0.23588200740263868</v>
      </c>
      <c r="J97" s="22">
        <f t="shared" si="0"/>
        <v>0.23183056976758368</v>
      </c>
      <c r="K97" s="22">
        <f t="shared" si="0"/>
        <v>0.22773009333058641</v>
      </c>
      <c r="L97" s="22">
        <f t="shared" si="0"/>
        <v>0.22205504682188815</v>
      </c>
      <c r="M97" s="22">
        <f t="shared" si="0"/>
        <v>0.22321642933025754</v>
      </c>
      <c r="N97" s="22">
        <f t="shared" si="0"/>
        <v>0.21954555524752842</v>
      </c>
      <c r="O97" s="22">
        <f t="shared" si="0"/>
        <v>0.21083658391711646</v>
      </c>
      <c r="P97" s="22">
        <f t="shared" si="0"/>
        <v>0.20782725250753117</v>
      </c>
      <c r="Q97" s="22">
        <f t="shared" si="0"/>
        <v>0.20900761328553091</v>
      </c>
      <c r="R97" s="22">
        <f t="shared" si="0"/>
        <v>0.21009799415042738</v>
      </c>
      <c r="S97" s="22">
        <f t="shared" si="0"/>
        <v>0.22544966939219807</v>
      </c>
      <c r="T97" s="22">
        <f t="shared" si="0"/>
        <v>0.25099153869532176</v>
      </c>
      <c r="U97" s="22">
        <f t="shared" si="0"/>
        <v>0.27522675611914615</v>
      </c>
      <c r="V97" s="22">
        <f t="shared" si="0"/>
        <v>0.30264369322329193</v>
      </c>
      <c r="W97" s="22">
        <f t="shared" si="0"/>
        <v>0.32666051829670883</v>
      </c>
      <c r="X97" s="22">
        <f t="shared" si="0"/>
        <v>0.3452066712307133</v>
      </c>
      <c r="Y97" s="22">
        <f t="shared" si="0"/>
        <v>0.36486073613299375</v>
      </c>
      <c r="Z97" s="22">
        <f t="shared" si="0"/>
        <v>0.38261581461281263</v>
      </c>
      <c r="AA97" s="22">
        <f t="shared" si="0"/>
        <v>0.39083460534897774</v>
      </c>
      <c r="AB97" s="22">
        <f t="shared" si="0"/>
        <v>0.39938195138930044</v>
      </c>
      <c r="AC97" s="22">
        <f t="shared" si="0"/>
        <v>0.40966608011173089</v>
      </c>
      <c r="AD97" s="22">
        <f t="shared" si="0"/>
        <v>0.42177871615023299</v>
      </c>
      <c r="AE97" s="22">
        <f t="shared" si="0"/>
        <v>0.43168087339526984</v>
      </c>
      <c r="AF97" s="22">
        <f t="shared" si="0"/>
        <v>0.43778323566331867</v>
      </c>
      <c r="AG97" s="22">
        <f t="shared" si="0"/>
        <v>0.44640447273412137</v>
      </c>
      <c r="AH97" s="22">
        <f t="shared" si="0"/>
        <v>0.45597392770151007</v>
      </c>
      <c r="AI97" s="22">
        <f t="shared" si="0"/>
        <v>0.46701925099016606</v>
      </c>
      <c r="AJ97" s="22">
        <f t="shared" si="0"/>
        <v>0.47346592783945723</v>
      </c>
      <c r="AK97" s="22">
        <f t="shared" si="0"/>
        <v>0.47969850405916215</v>
      </c>
      <c r="AL97" s="22">
        <f t="shared" si="0"/>
        <v>0.48576963749891894</v>
      </c>
      <c r="AM97" s="22">
        <f t="shared" si="0"/>
        <v>0.49190716817013125</v>
      </c>
      <c r="AN97" s="22">
        <f t="shared" si="0"/>
        <v>0.50134894350633119</v>
      </c>
      <c r="AO97" s="22">
        <f t="shared" si="0"/>
        <v>0.51032633078157241</v>
      </c>
      <c r="AP97" s="22">
        <f t="shared" si="0"/>
        <v>0.51897487229907469</v>
      </c>
      <c r="AQ97" s="22">
        <f t="shared" si="0"/>
        <v>0.52704540267950972</v>
      </c>
      <c r="AR97" s="22">
        <f t="shared" si="0"/>
        <v>0.53032932554953116</v>
      </c>
    </row>
    <row r="98" spans="1:44" x14ac:dyDescent="0.2">
      <c r="A98" s="13" t="s">
        <v>93</v>
      </c>
      <c r="B98" s="1" t="s">
        <v>127</v>
      </c>
      <c r="C98" s="1" t="s">
        <v>126</v>
      </c>
      <c r="D98" s="22">
        <f>(D64+D63+D62+D59+D54)/D53</f>
        <v>0.10276748136695021</v>
      </c>
      <c r="E98" s="22">
        <f>(E64+E63+E62+E59+E54)/E53</f>
        <v>0.10299284985543919</v>
      </c>
      <c r="F98" s="22">
        <f t="shared" ref="F98:AR98" si="1">(F64+F63+F62+F59+F54)/F53</f>
        <v>0.10351413003900967</v>
      </c>
      <c r="G98" s="22">
        <f t="shared" si="1"/>
        <v>0.10453605078351626</v>
      </c>
      <c r="H98" s="22">
        <f t="shared" si="1"/>
        <v>0.10416222528182537</v>
      </c>
      <c r="I98" s="22">
        <f t="shared" si="1"/>
        <v>0.10320056313185968</v>
      </c>
      <c r="J98" s="22">
        <f t="shared" si="1"/>
        <v>0.10319541969860148</v>
      </c>
      <c r="K98" s="22">
        <f t="shared" si="1"/>
        <v>0.10160039620067871</v>
      </c>
      <c r="L98" s="22">
        <f t="shared" si="1"/>
        <v>9.8753245263320313E-2</v>
      </c>
      <c r="M98" s="22">
        <f t="shared" si="1"/>
        <v>9.6064741636824283E-2</v>
      </c>
      <c r="N98" s="22">
        <f t="shared" si="1"/>
        <v>9.4067888798962995E-2</v>
      </c>
      <c r="O98" s="22">
        <f t="shared" si="1"/>
        <v>9.4312906116255299E-2</v>
      </c>
      <c r="P98" s="22">
        <f t="shared" si="1"/>
        <v>9.2122894400123514E-2</v>
      </c>
      <c r="Q98" s="22">
        <f t="shared" si="1"/>
        <v>9.152577946818552E-2</v>
      </c>
      <c r="R98" s="22">
        <f t="shared" si="1"/>
        <v>9.1621670710328881E-2</v>
      </c>
      <c r="S98" s="22">
        <f t="shared" si="1"/>
        <v>9.431374715894536E-2</v>
      </c>
      <c r="T98" s="22">
        <f t="shared" si="1"/>
        <v>9.9576256826347034E-2</v>
      </c>
      <c r="U98" s="22">
        <f t="shared" si="1"/>
        <v>0.10344593467224034</v>
      </c>
      <c r="V98" s="22">
        <f t="shared" si="1"/>
        <v>0.1088539764039395</v>
      </c>
      <c r="W98" s="22">
        <f t="shared" si="1"/>
        <v>0.11346149393408801</v>
      </c>
      <c r="X98" s="22">
        <f t="shared" si="1"/>
        <v>0.12066614726065288</v>
      </c>
      <c r="Y98" s="22">
        <f t="shared" si="1"/>
        <v>0.12787912540765894</v>
      </c>
      <c r="Z98" s="22">
        <f t="shared" si="1"/>
        <v>0.1352027398760772</v>
      </c>
      <c r="AA98" s="22">
        <f t="shared" si="1"/>
        <v>0.13760766783712339</v>
      </c>
      <c r="AB98" s="22">
        <f t="shared" si="1"/>
        <v>0.14001068865877478</v>
      </c>
      <c r="AC98" s="22">
        <f t="shared" si="1"/>
        <v>0.14225669881232461</v>
      </c>
      <c r="AD98" s="22">
        <f t="shared" si="1"/>
        <v>0.14540664421860641</v>
      </c>
      <c r="AE98" s="22">
        <f t="shared" si="1"/>
        <v>0.14774553583696934</v>
      </c>
      <c r="AF98" s="22">
        <f t="shared" si="1"/>
        <v>0.14985695031149679</v>
      </c>
      <c r="AG98" s="22">
        <f t="shared" si="1"/>
        <v>0.15271400838208699</v>
      </c>
      <c r="AH98" s="22">
        <f t="shared" si="1"/>
        <v>0.15586790560234293</v>
      </c>
      <c r="AI98" s="22">
        <f t="shared" si="1"/>
        <v>0.15885168997978341</v>
      </c>
      <c r="AJ98" s="22">
        <f t="shared" si="1"/>
        <v>0.1603973199653472</v>
      </c>
      <c r="AK98" s="22">
        <f t="shared" si="1"/>
        <v>0.16522976694979349</v>
      </c>
      <c r="AL98" s="22">
        <f t="shared" si="1"/>
        <v>0.16726601674669184</v>
      </c>
      <c r="AM98" s="22">
        <f t="shared" si="1"/>
        <v>0.16921679948864518</v>
      </c>
      <c r="AN98" s="22">
        <f t="shared" si="1"/>
        <v>0.17115571536554769</v>
      </c>
      <c r="AO98" s="22">
        <f t="shared" si="1"/>
        <v>0.17412509723793806</v>
      </c>
      <c r="AP98" s="22">
        <f t="shared" si="1"/>
        <v>0.17695949321722715</v>
      </c>
      <c r="AQ98" s="22">
        <f t="shared" si="1"/>
        <v>0.17959204215011912</v>
      </c>
      <c r="AR98" s="22">
        <f t="shared" si="1"/>
        <v>0.18137116359090516</v>
      </c>
    </row>
    <row r="99" spans="1:44" x14ac:dyDescent="0.2">
      <c r="A99" s="13" t="s">
        <v>93</v>
      </c>
      <c r="B99" s="1" t="s">
        <v>129</v>
      </c>
      <c r="C99" s="1" t="s">
        <v>126</v>
      </c>
      <c r="D99" s="22">
        <f>(D83+D82+D81+D78+D75)/D74</f>
        <v>0.20530010218295727</v>
      </c>
      <c r="E99" s="22">
        <f>(E83+E82+E81+E78+E75)/E74</f>
        <v>0.20005752690646092</v>
      </c>
      <c r="F99" s="22">
        <f t="shared" ref="F99:AR99" si="2">(F83+F82+F81+F78+F75)/F74</f>
        <v>0.19512890388120901</v>
      </c>
      <c r="G99" s="22">
        <f t="shared" si="2"/>
        <v>0.1887120615328394</v>
      </c>
      <c r="H99" s="22">
        <f t="shared" si="2"/>
        <v>0.18276198936632232</v>
      </c>
      <c r="I99" s="22">
        <f t="shared" si="2"/>
        <v>0.17717988062410223</v>
      </c>
      <c r="J99" s="22">
        <f t="shared" si="2"/>
        <v>0.17588316113610103</v>
      </c>
      <c r="K99" s="22">
        <f t="shared" si="2"/>
        <v>0.17437038616936631</v>
      </c>
      <c r="L99" s="22">
        <f t="shared" si="2"/>
        <v>0.16546373573331466</v>
      </c>
      <c r="M99" s="22">
        <f t="shared" si="2"/>
        <v>0.16506456944428988</v>
      </c>
      <c r="N99" s="22">
        <f t="shared" si="2"/>
        <v>0.1666941848477714</v>
      </c>
      <c r="O99" s="22">
        <f t="shared" si="2"/>
        <v>0.15656206894347538</v>
      </c>
      <c r="P99" s="22">
        <f t="shared" si="2"/>
        <v>0.14931079827963337</v>
      </c>
      <c r="Q99" s="22">
        <f t="shared" si="2"/>
        <v>0.15036161763794975</v>
      </c>
      <c r="R99" s="22">
        <f t="shared" si="2"/>
        <v>0.15343463962123066</v>
      </c>
      <c r="S99" s="22">
        <f t="shared" si="2"/>
        <v>0.15998845246733295</v>
      </c>
      <c r="T99" s="22">
        <f t="shared" si="2"/>
        <v>0.1737047927450891</v>
      </c>
      <c r="U99" s="22">
        <f t="shared" si="2"/>
        <v>0.18896498041541104</v>
      </c>
      <c r="V99" s="22">
        <f t="shared" si="2"/>
        <v>0.21115553835109063</v>
      </c>
      <c r="W99" s="22">
        <f t="shared" si="2"/>
        <v>0.2315317824035065</v>
      </c>
      <c r="X99" s="22">
        <f t="shared" si="2"/>
        <v>0.24361025324879121</v>
      </c>
      <c r="Y99" s="22">
        <f t="shared" si="2"/>
        <v>0.25987264697307988</v>
      </c>
      <c r="Z99" s="22">
        <f t="shared" si="2"/>
        <v>0.27488208939441572</v>
      </c>
      <c r="AA99" s="22">
        <f t="shared" si="2"/>
        <v>0.28173707198197206</v>
      </c>
      <c r="AB99" s="22">
        <f t="shared" si="2"/>
        <v>0.29215127077058473</v>
      </c>
      <c r="AC99" s="22">
        <f t="shared" si="2"/>
        <v>0.29801642316375387</v>
      </c>
      <c r="AD99" s="22">
        <f t="shared" si="2"/>
        <v>0.30614399152552518</v>
      </c>
      <c r="AE99" s="22">
        <f t="shared" si="2"/>
        <v>0.31390275934479278</v>
      </c>
      <c r="AF99" s="22">
        <f t="shared" si="2"/>
        <v>0.32032913819990055</v>
      </c>
      <c r="AG99" s="22">
        <f t="shared" si="2"/>
        <v>0.32728245729254368</v>
      </c>
      <c r="AH99" s="22">
        <f t="shared" si="2"/>
        <v>0.33547161628918604</v>
      </c>
      <c r="AI99" s="22">
        <f t="shared" si="2"/>
        <v>0.34452437853419904</v>
      </c>
      <c r="AJ99" s="22">
        <f t="shared" si="2"/>
        <v>0.35107129969497464</v>
      </c>
      <c r="AK99" s="22">
        <f t="shared" si="2"/>
        <v>0.35790853426624314</v>
      </c>
      <c r="AL99" s="22">
        <f t="shared" si="2"/>
        <v>0.36252449539043119</v>
      </c>
      <c r="AM99" s="22">
        <f t="shared" si="2"/>
        <v>0.36733434434257989</v>
      </c>
      <c r="AN99" s="22">
        <f t="shared" si="2"/>
        <v>0.372055135733319</v>
      </c>
      <c r="AO99" s="22">
        <f t="shared" si="2"/>
        <v>0.37931019679018363</v>
      </c>
      <c r="AP99" s="22">
        <f t="shared" si="2"/>
        <v>0.38676368953053636</v>
      </c>
      <c r="AQ99" s="22">
        <f t="shared" si="2"/>
        <v>0.39452803080615628</v>
      </c>
      <c r="AR99" s="22">
        <f t="shared" si="2"/>
        <v>0.39878660828352713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93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848.56480651890797</v>
      </c>
      <c r="X105" s="1">
        <v>908.96480651890795</v>
      </c>
      <c r="Y105" s="1">
        <v>969.56480651890797</v>
      </c>
      <c r="Z105" s="1">
        <v>1030.064806518908</v>
      </c>
      <c r="AA105" s="1">
        <v>1090.4648065188999</v>
      </c>
      <c r="AB105" s="1">
        <v>1150.9648065188999</v>
      </c>
      <c r="AC105" s="1">
        <v>1211.4648065188999</v>
      </c>
      <c r="AD105" s="1">
        <v>1271.9648065188999</v>
      </c>
      <c r="AE105" s="1">
        <v>1332.3648065189</v>
      </c>
      <c r="AF105" s="1">
        <v>1392.9648065188999</v>
      </c>
      <c r="AG105" s="1">
        <v>1453.3648065189</v>
      </c>
      <c r="AH105" s="1">
        <v>1513.8648065189</v>
      </c>
      <c r="AI105" s="1">
        <v>1574.2648065189001</v>
      </c>
      <c r="AJ105" s="1">
        <v>1634.8648065189002</v>
      </c>
      <c r="AK105" s="1">
        <v>1695.2648065189001</v>
      </c>
      <c r="AL105" s="1">
        <v>1754.34492768572</v>
      </c>
      <c r="AM105" s="1">
        <v>1808.4010693551099</v>
      </c>
      <c r="AN105" s="1">
        <v>1855.8547445429701</v>
      </c>
      <c r="AO105" s="1">
        <v>1883.3352249377099</v>
      </c>
      <c r="AP105" s="1">
        <v>1908.3887666723101</v>
      </c>
      <c r="AQ105" s="1">
        <v>1941.5583475741901</v>
      </c>
      <c r="AR105" s="1">
        <v>1985.78646163396</v>
      </c>
    </row>
    <row r="106" spans="1:44" x14ac:dyDescent="0.2">
      <c r="A106" s="13" t="s">
        <v>93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93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848.56480651890797</v>
      </c>
      <c r="X107" s="1">
        <v>908.96480651890795</v>
      </c>
      <c r="Y107" s="1">
        <v>969.56480651890797</v>
      </c>
      <c r="Z107" s="1">
        <v>1030.064806518908</v>
      </c>
      <c r="AA107" s="1">
        <v>1090.4648065188999</v>
      </c>
      <c r="AB107" s="1">
        <v>1150.9648065188999</v>
      </c>
      <c r="AC107" s="1">
        <v>1211.4648065188999</v>
      </c>
      <c r="AD107" s="1">
        <v>1271.9648065188999</v>
      </c>
      <c r="AE107" s="1">
        <v>1332.3648065189</v>
      </c>
      <c r="AF107" s="1">
        <v>1392.9648065188999</v>
      </c>
      <c r="AG107" s="1">
        <v>1453.3648065189</v>
      </c>
      <c r="AH107" s="1">
        <v>1513.8648065189</v>
      </c>
      <c r="AI107" s="1">
        <v>1574.2648065189001</v>
      </c>
      <c r="AJ107" s="1">
        <v>1634.8648065189002</v>
      </c>
      <c r="AK107" s="1">
        <v>1695.2648065189001</v>
      </c>
      <c r="AL107" s="1">
        <v>1754.34492768572</v>
      </c>
      <c r="AM107" s="1">
        <v>1808.4010693551099</v>
      </c>
      <c r="AN107" s="1">
        <v>1855.8547445429701</v>
      </c>
      <c r="AO107" s="1">
        <v>1883.3352249377099</v>
      </c>
      <c r="AP107" s="1">
        <v>1908.3887666723101</v>
      </c>
      <c r="AQ107" s="1">
        <v>1941.5583475741901</v>
      </c>
      <c r="AR107" s="1">
        <v>1985.78646163396</v>
      </c>
    </row>
    <row r="108" spans="1:44" x14ac:dyDescent="0.2">
      <c r="A108" s="13" t="s">
        <v>93</v>
      </c>
      <c r="B108" s="1" t="s">
        <v>100</v>
      </c>
      <c r="C108" s="1" t="s">
        <v>7</v>
      </c>
      <c r="D108" s="1">
        <v>1403.7741192377712</v>
      </c>
      <c r="E108" s="1">
        <v>1534.591237920469</v>
      </c>
      <c r="F108" s="1">
        <v>1647.861113819421</v>
      </c>
      <c r="G108" s="1">
        <v>1703.3611138194215</v>
      </c>
      <c r="H108" s="1">
        <v>1758.6611138194212</v>
      </c>
      <c r="I108" s="1">
        <v>1814.2611138194216</v>
      </c>
      <c r="J108" s="1">
        <v>1869.4611138194214</v>
      </c>
      <c r="K108" s="1">
        <v>1924.9611138194214</v>
      </c>
      <c r="L108" s="1">
        <v>2035.7611138194213</v>
      </c>
      <c r="M108" s="1">
        <v>1980.4611138194214</v>
      </c>
      <c r="N108" s="1">
        <v>2091.3611138194215</v>
      </c>
      <c r="O108" s="1">
        <v>2238.7868271244974</v>
      </c>
      <c r="P108" s="1">
        <v>2304.9368269348124</v>
      </c>
      <c r="Q108" s="1">
        <v>2371.1505040009615</v>
      </c>
      <c r="R108" s="1">
        <v>2475.8546945027492</v>
      </c>
      <c r="S108" s="1">
        <v>2599.5915801725223</v>
      </c>
      <c r="T108" s="1">
        <v>2682.0650239575912</v>
      </c>
      <c r="U108" s="1">
        <v>2737.5650239575916</v>
      </c>
      <c r="V108" s="1">
        <v>2792.8650239575904</v>
      </c>
      <c r="W108" s="1">
        <v>2848.3650239575904</v>
      </c>
      <c r="X108" s="1">
        <v>2903.8650239575913</v>
      </c>
      <c r="Y108" s="1">
        <v>2959.1650239575911</v>
      </c>
      <c r="Z108" s="1">
        <v>3014.6650239575915</v>
      </c>
      <c r="AA108" s="1">
        <v>3069.9650239575908</v>
      </c>
      <c r="AB108" s="1">
        <v>3125.4650239575908</v>
      </c>
      <c r="AC108" s="1">
        <v>3075.1909047198201</v>
      </c>
      <c r="AD108" s="1">
        <v>3063.0737860371219</v>
      </c>
      <c r="AE108" s="1">
        <v>3068.5039101381699</v>
      </c>
      <c r="AF108" s="1">
        <v>3131.8039101381701</v>
      </c>
      <c r="AG108" s="1">
        <v>3195.1039101381698</v>
      </c>
      <c r="AH108" s="1">
        <v>3258.40391013817</v>
      </c>
      <c r="AI108" s="1">
        <v>3258.40391013817</v>
      </c>
      <c r="AJ108" s="1">
        <v>3258.40391013817</v>
      </c>
      <c r="AK108" s="1">
        <v>3258.40391013817</v>
      </c>
      <c r="AL108" s="1">
        <v>3258.40391013817</v>
      </c>
      <c r="AM108" s="1">
        <v>3258.40391013817</v>
      </c>
      <c r="AN108" s="1">
        <v>3166.1781968330943</v>
      </c>
      <c r="AO108" s="1">
        <v>3176.9679943603605</v>
      </c>
      <c r="AP108" s="1">
        <v>3199.1290265922462</v>
      </c>
      <c r="AQ108" s="1">
        <v>3249.8248360904581</v>
      </c>
      <c r="AR108" s="1">
        <v>3377.2637290479952</v>
      </c>
    </row>
    <row r="109" spans="1:44" x14ac:dyDescent="0.2">
      <c r="A109" s="13" t="s">
        <v>93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93</v>
      </c>
      <c r="B110" s="1" t="s">
        <v>134</v>
      </c>
      <c r="C110" s="1" t="s">
        <v>7</v>
      </c>
      <c r="D110" s="1">
        <v>1403.7741192377712</v>
      </c>
      <c r="E110" s="1">
        <v>1534.591237920469</v>
      </c>
      <c r="F110" s="1">
        <v>1647.861113819421</v>
      </c>
      <c r="G110" s="1">
        <v>1703.3611138194215</v>
      </c>
      <c r="H110" s="1">
        <v>1758.6611138194212</v>
      </c>
      <c r="I110" s="1">
        <v>1814.2611138194216</v>
      </c>
      <c r="J110" s="1">
        <v>1869.4611138194214</v>
      </c>
      <c r="K110" s="1">
        <v>1924.9611138194214</v>
      </c>
      <c r="L110" s="1">
        <v>2035.7611138194213</v>
      </c>
      <c r="M110" s="1">
        <v>1980.4611138194214</v>
      </c>
      <c r="N110" s="1">
        <v>2091.3611138194215</v>
      </c>
      <c r="O110" s="1">
        <v>2238.7868271244974</v>
      </c>
      <c r="P110" s="1">
        <v>2304.9368269348124</v>
      </c>
      <c r="Q110" s="1">
        <v>2371.1505040009615</v>
      </c>
      <c r="R110" s="1">
        <v>2475.8546945027492</v>
      </c>
      <c r="S110" s="1">
        <v>2599.5915801725223</v>
      </c>
      <c r="T110" s="1">
        <v>2682.0650239575912</v>
      </c>
      <c r="U110" s="1">
        <v>2737.5650239575916</v>
      </c>
      <c r="V110" s="1">
        <v>2792.8650239575904</v>
      </c>
      <c r="W110" s="1">
        <v>2848.3650239575904</v>
      </c>
      <c r="X110" s="1">
        <v>2903.8650239575913</v>
      </c>
      <c r="Y110" s="1">
        <v>2959.1650239575911</v>
      </c>
      <c r="Z110" s="1">
        <v>3014.6650239575915</v>
      </c>
      <c r="AA110" s="1">
        <v>3069.9650239575908</v>
      </c>
      <c r="AB110" s="1">
        <v>3125.4650239575908</v>
      </c>
      <c r="AC110" s="1">
        <v>3075.1909047198201</v>
      </c>
      <c r="AD110" s="1">
        <v>3063.0737860371219</v>
      </c>
      <c r="AE110" s="1">
        <v>3068.5039101381699</v>
      </c>
      <c r="AF110" s="1">
        <v>3131.8039101381701</v>
      </c>
      <c r="AG110" s="1">
        <v>3195.1039101381698</v>
      </c>
      <c r="AH110" s="1">
        <v>3258.40391013817</v>
      </c>
      <c r="AI110" s="1">
        <v>3258.40391013817</v>
      </c>
      <c r="AJ110" s="1">
        <v>3258.40391013817</v>
      </c>
      <c r="AK110" s="1">
        <v>3258.40391013817</v>
      </c>
      <c r="AL110" s="1">
        <v>3258.40391013817</v>
      </c>
      <c r="AM110" s="1">
        <v>3258.40391013817</v>
      </c>
      <c r="AN110" s="1">
        <v>3166.1781968330943</v>
      </c>
      <c r="AO110" s="1">
        <v>3176.9679943603605</v>
      </c>
      <c r="AP110" s="1">
        <v>3199.1290265922462</v>
      </c>
      <c r="AQ110" s="1">
        <v>3249.8248360904581</v>
      </c>
      <c r="AR110" s="1">
        <v>3377.2637290479952</v>
      </c>
    </row>
    <row r="111" spans="1:44" x14ac:dyDescent="0.2">
      <c r="A111" s="13" t="s">
        <v>93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560.46330319964318</v>
      </c>
      <c r="M111" s="1">
        <v>513.07630855710659</v>
      </c>
      <c r="N111" s="1">
        <v>662.30123672839704</v>
      </c>
      <c r="O111" s="1">
        <v>747.40123672839707</v>
      </c>
      <c r="P111" s="1">
        <v>832.50123672839709</v>
      </c>
      <c r="Q111" s="1">
        <v>834.00549439991596</v>
      </c>
      <c r="R111" s="1">
        <v>819.20549439991612</v>
      </c>
      <c r="S111" s="1">
        <v>804.20549439991601</v>
      </c>
      <c r="T111" s="1">
        <v>787.20549439991601</v>
      </c>
      <c r="U111" s="1">
        <v>772.80549439991591</v>
      </c>
      <c r="V111" s="1">
        <v>758.40549439991594</v>
      </c>
      <c r="W111" s="1">
        <v>744.00549439991596</v>
      </c>
      <c r="X111" s="1">
        <v>729.80549439991591</v>
      </c>
      <c r="Y111" s="1">
        <v>715.40549439991594</v>
      </c>
      <c r="Z111" s="1">
        <v>701.00549439991596</v>
      </c>
      <c r="AA111" s="1">
        <v>686.60549439991598</v>
      </c>
      <c r="AB111" s="1">
        <v>672.20549439991589</v>
      </c>
      <c r="AC111" s="1">
        <v>637.80549439991603</v>
      </c>
      <c r="AD111" s="1">
        <v>603.40549439991696</v>
      </c>
      <c r="AE111" s="1">
        <v>569.20549439991692</v>
      </c>
      <c r="AF111" s="1">
        <v>534.80549439991694</v>
      </c>
      <c r="AG111" s="1">
        <v>500.40549439991702</v>
      </c>
      <c r="AH111" s="1">
        <v>466.00549439991698</v>
      </c>
      <c r="AI111" s="1">
        <v>446.00549439991698</v>
      </c>
      <c r="AJ111" s="1">
        <v>426.00549439991698</v>
      </c>
      <c r="AK111" s="1">
        <v>406.00549439991698</v>
      </c>
      <c r="AL111" s="1">
        <v>386.00549439991698</v>
      </c>
      <c r="AM111" s="1">
        <v>366.00549439991698</v>
      </c>
      <c r="AN111" s="1">
        <v>366.00549439991698</v>
      </c>
      <c r="AO111" s="1">
        <v>366.00549439991698</v>
      </c>
      <c r="AP111" s="1">
        <v>355.42918584281</v>
      </c>
      <c r="AQ111" s="1">
        <v>313.14219120027298</v>
      </c>
      <c r="AR111" s="1">
        <v>216.40425767151899</v>
      </c>
    </row>
    <row r="112" spans="1:44" x14ac:dyDescent="0.2">
      <c r="A112" s="13" t="s">
        <v>93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865.2729211247771</v>
      </c>
      <c r="T112" s="1">
        <v>1002.6729211247768</v>
      </c>
      <c r="U112" s="1">
        <v>1140.0729211247701</v>
      </c>
      <c r="V112" s="1">
        <v>1277.47292112477</v>
      </c>
      <c r="W112" s="1">
        <v>1414.8729211247701</v>
      </c>
      <c r="X112" s="1">
        <v>1552.2729211247699</v>
      </c>
      <c r="Y112" s="1">
        <v>1689.7729211247702</v>
      </c>
      <c r="Z112" s="1">
        <v>1826.3148579434801</v>
      </c>
      <c r="AA112" s="1">
        <v>1852.5636938412999</v>
      </c>
      <c r="AB112" s="1">
        <v>1839.9636938413</v>
      </c>
      <c r="AC112" s="1">
        <v>1888.07629763553</v>
      </c>
      <c r="AD112" s="1">
        <v>1921.2386666362599</v>
      </c>
      <c r="AE112" s="1">
        <v>1925.6174545100901</v>
      </c>
      <c r="AF112" s="1">
        <v>1924.8174545100901</v>
      </c>
      <c r="AG112" s="1">
        <v>1924.0174545100901</v>
      </c>
      <c r="AH112" s="1">
        <v>1923.21745451009</v>
      </c>
      <c r="AI112" s="1">
        <v>1922.41745451009</v>
      </c>
      <c r="AJ112" s="1">
        <v>1921.6174545100901</v>
      </c>
      <c r="AK112" s="1">
        <v>1920.8174545100901</v>
      </c>
      <c r="AL112" s="1">
        <v>1920.1174545100901</v>
      </c>
      <c r="AM112" s="1">
        <v>1919.3174545100899</v>
      </c>
      <c r="AN112" s="1">
        <v>1918.5174545100901</v>
      </c>
      <c r="AO112" s="1">
        <v>1917.7174545100902</v>
      </c>
      <c r="AP112" s="1">
        <v>1916.91745451009</v>
      </c>
      <c r="AQ112" s="1">
        <v>1916.1174545100901</v>
      </c>
      <c r="AR112" s="1">
        <v>1915.4174545100902</v>
      </c>
    </row>
    <row r="113" spans="1:44" x14ac:dyDescent="0.2">
      <c r="A113" s="13" t="s">
        <v>93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90.347067569683091</v>
      </c>
      <c r="M113" s="1">
        <v>61.5</v>
      </c>
      <c r="N113" s="1">
        <v>124.83501662876729</v>
      </c>
      <c r="O113" s="1">
        <v>135.03541094944899</v>
      </c>
      <c r="P113" s="1">
        <v>161.87364224430999</v>
      </c>
      <c r="Q113" s="1">
        <v>196.631035365119</v>
      </c>
      <c r="R113" s="1">
        <v>236.80422032337401</v>
      </c>
      <c r="S113" s="1">
        <v>263.81456489826201</v>
      </c>
      <c r="T113" s="1">
        <v>266.224470263824</v>
      </c>
      <c r="U113" s="1">
        <v>264.07750704468702</v>
      </c>
      <c r="V113" s="1">
        <v>276.922456571211</v>
      </c>
      <c r="W113" s="1">
        <v>299.15593391862001</v>
      </c>
      <c r="X113" s="1">
        <v>296.05593391861998</v>
      </c>
      <c r="Y113" s="1">
        <v>292.85593391862005</v>
      </c>
      <c r="Z113" s="1">
        <v>289.85593391862</v>
      </c>
      <c r="AA113" s="1">
        <v>286.75593391862003</v>
      </c>
      <c r="AB113" s="1">
        <v>334.75707264984203</v>
      </c>
      <c r="AC113" s="1">
        <v>331.82199981042601</v>
      </c>
      <c r="AD113" s="1">
        <v>330.92199981042603</v>
      </c>
      <c r="AE113" s="1">
        <v>345.16765339679802</v>
      </c>
      <c r="AF113" s="1">
        <v>354.06175389634996</v>
      </c>
      <c r="AG113" s="1">
        <v>353.16175389635004</v>
      </c>
      <c r="AH113" s="1">
        <v>357.22132077193703</v>
      </c>
      <c r="AI113" s="1">
        <v>356.22132077193703</v>
      </c>
      <c r="AJ113" s="1">
        <v>355.22132077193703</v>
      </c>
      <c r="AK113" s="1">
        <v>354.321320771937</v>
      </c>
      <c r="AL113" s="1">
        <v>353.321320771937</v>
      </c>
      <c r="AM113" s="1">
        <v>353.321320771937</v>
      </c>
      <c r="AN113" s="1">
        <v>353.321320771937</v>
      </c>
      <c r="AO113" s="1">
        <v>353.321320771937</v>
      </c>
      <c r="AP113" s="1">
        <v>353.321320771937</v>
      </c>
      <c r="AQ113" s="1">
        <v>354.09490287835001</v>
      </c>
      <c r="AR113" s="1">
        <v>358.54924793620103</v>
      </c>
    </row>
    <row r="114" spans="1:44" x14ac:dyDescent="0.2">
      <c r="A114" s="13" t="s">
        <v>93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93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90.347067569683091</v>
      </c>
      <c r="M115" s="1">
        <v>61.5</v>
      </c>
      <c r="N115" s="1">
        <v>124.83501662876729</v>
      </c>
      <c r="O115" s="1">
        <v>135.03541094944899</v>
      </c>
      <c r="P115" s="1">
        <v>161.87364224430999</v>
      </c>
      <c r="Q115" s="1">
        <v>196.631035365119</v>
      </c>
      <c r="R115" s="1">
        <v>236.80422032337401</v>
      </c>
      <c r="S115" s="1">
        <v>263.81456489826201</v>
      </c>
      <c r="T115" s="1">
        <v>266.224470263824</v>
      </c>
      <c r="U115" s="1">
        <v>264.07750704468702</v>
      </c>
      <c r="V115" s="1">
        <v>276.922456571211</v>
      </c>
      <c r="W115" s="1">
        <v>299.15593391862001</v>
      </c>
      <c r="X115" s="1">
        <v>296.05593391861998</v>
      </c>
      <c r="Y115" s="1">
        <v>292.85593391862005</v>
      </c>
      <c r="Z115" s="1">
        <v>289.85593391862</v>
      </c>
      <c r="AA115" s="1">
        <v>286.75593391862003</v>
      </c>
      <c r="AB115" s="1">
        <v>334.75707264984203</v>
      </c>
      <c r="AC115" s="1">
        <v>331.82199981042601</v>
      </c>
      <c r="AD115" s="1">
        <v>330.92199981042603</v>
      </c>
      <c r="AE115" s="1">
        <v>345.16765339679802</v>
      </c>
      <c r="AF115" s="1">
        <v>354.06175389634996</v>
      </c>
      <c r="AG115" s="1">
        <v>353.16175389635004</v>
      </c>
      <c r="AH115" s="1">
        <v>357.22132077193703</v>
      </c>
      <c r="AI115" s="1">
        <v>356.22132077193703</v>
      </c>
      <c r="AJ115" s="1">
        <v>355.22132077193703</v>
      </c>
      <c r="AK115" s="1">
        <v>354.321320771937</v>
      </c>
      <c r="AL115" s="1">
        <v>353.321320771937</v>
      </c>
      <c r="AM115" s="1">
        <v>353.321320771937</v>
      </c>
      <c r="AN115" s="1">
        <v>353.321320771937</v>
      </c>
      <c r="AO115" s="1">
        <v>353.321320771937</v>
      </c>
      <c r="AP115" s="1">
        <v>353.321320771937</v>
      </c>
      <c r="AQ115" s="1">
        <v>354.09490287835001</v>
      </c>
      <c r="AR115" s="1">
        <v>358.54924793620103</v>
      </c>
    </row>
    <row r="116" spans="1:44" x14ac:dyDescent="0.2">
      <c r="A116" s="13" t="s">
        <v>93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93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58.381651390920105</v>
      </c>
      <c r="AH117" s="1">
        <v>138.38165139092001</v>
      </c>
      <c r="AI117" s="1">
        <v>218.38165139092001</v>
      </c>
      <c r="AJ117" s="1">
        <v>218.38165139092001</v>
      </c>
      <c r="AK117" s="1">
        <v>218.38165139092001</v>
      </c>
      <c r="AL117" s="1">
        <v>218.38165139092001</v>
      </c>
      <c r="AM117" s="1">
        <v>218.38165139092001</v>
      </c>
      <c r="AN117" s="1">
        <v>218.38165139092001</v>
      </c>
      <c r="AO117" s="1">
        <v>298.38165139092001</v>
      </c>
      <c r="AP117" s="1">
        <v>378.38165139092001</v>
      </c>
      <c r="AQ117" s="1">
        <v>458.38165139092001</v>
      </c>
      <c r="AR117" s="1">
        <v>538.38165139091996</v>
      </c>
    </row>
    <row r="118" spans="1:44" x14ac:dyDescent="0.2">
      <c r="A118" s="13" t="s">
        <v>93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37.564975617062998</v>
      </c>
      <c r="Y118" s="1">
        <v>107.564975617063</v>
      </c>
      <c r="Z118" s="1">
        <v>177.564975617063</v>
      </c>
      <c r="AA118" s="1">
        <v>247.46497561706298</v>
      </c>
      <c r="AB118" s="1">
        <v>317.46497561706298</v>
      </c>
      <c r="AC118" s="1">
        <v>387.46497561706298</v>
      </c>
      <c r="AD118" s="1">
        <v>457.46497561706303</v>
      </c>
      <c r="AE118" s="1">
        <v>527.46497561706292</v>
      </c>
      <c r="AF118" s="1">
        <v>597.46497561706303</v>
      </c>
      <c r="AG118" s="1">
        <v>667.46497561706292</v>
      </c>
      <c r="AH118" s="1">
        <v>737.46497561706303</v>
      </c>
      <c r="AI118" s="1">
        <v>807.46497561706303</v>
      </c>
      <c r="AJ118" s="1">
        <v>877.46497561706303</v>
      </c>
      <c r="AK118" s="1">
        <v>947.46497561706303</v>
      </c>
      <c r="AL118" s="1">
        <v>1017.46497561706</v>
      </c>
      <c r="AM118" s="1">
        <v>1087.46497561706</v>
      </c>
      <c r="AN118" s="1">
        <v>1157.4649756170602</v>
      </c>
      <c r="AO118" s="1">
        <v>1227.46497561706</v>
      </c>
      <c r="AP118" s="1">
        <v>1297.46497561706</v>
      </c>
      <c r="AQ118" s="1">
        <v>1367.46497561706</v>
      </c>
      <c r="AR118" s="1">
        <v>1437.4649756170602</v>
      </c>
    </row>
    <row r="119" spans="1:44" x14ac:dyDescent="0.2">
      <c r="A119" s="13" t="s">
        <v>93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108.764975617063</v>
      </c>
      <c r="Y119" s="1">
        <v>177.16497561706299</v>
      </c>
      <c r="Z119" s="1">
        <v>245.564975617063</v>
      </c>
      <c r="AA119" s="1">
        <v>313.86497561706301</v>
      </c>
      <c r="AB119" s="1">
        <v>382.26497561706299</v>
      </c>
      <c r="AC119" s="1">
        <v>387.46497561706298</v>
      </c>
      <c r="AD119" s="1">
        <v>457.46497561706303</v>
      </c>
      <c r="AE119" s="1">
        <v>527.46497561706292</v>
      </c>
      <c r="AF119" s="1">
        <v>597.46497561706303</v>
      </c>
      <c r="AG119" s="1">
        <v>725.84662700798299</v>
      </c>
      <c r="AH119" s="1">
        <v>875.84662700798299</v>
      </c>
      <c r="AI119" s="1">
        <v>1025.846627007983</v>
      </c>
      <c r="AJ119" s="1">
        <v>1095.846627007983</v>
      </c>
      <c r="AK119" s="1">
        <v>1165.846627007983</v>
      </c>
      <c r="AL119" s="1">
        <v>1235.84662700798</v>
      </c>
      <c r="AM119" s="1">
        <v>1305.84662700798</v>
      </c>
      <c r="AN119" s="1">
        <v>1375.8466270079803</v>
      </c>
      <c r="AO119" s="1">
        <v>1525.84662700798</v>
      </c>
      <c r="AP119" s="1">
        <v>1675.84662700798</v>
      </c>
      <c r="AQ119" s="1">
        <v>1825.84662700798</v>
      </c>
      <c r="AR119" s="1">
        <v>1975.8466270079803</v>
      </c>
    </row>
    <row r="120" spans="1:44" x14ac:dyDescent="0.2">
      <c r="A120" s="13" t="s">
        <v>93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143.69999999999902</v>
      </c>
      <c r="T120" s="1">
        <v>217.29999999999902</v>
      </c>
      <c r="U120" s="1">
        <v>290.90000000000003</v>
      </c>
      <c r="V120" s="1">
        <v>364.6</v>
      </c>
      <c r="W120" s="1">
        <v>438.2</v>
      </c>
      <c r="X120" s="1">
        <v>511.8</v>
      </c>
      <c r="Y120" s="1">
        <v>585.5</v>
      </c>
      <c r="Z120" s="1">
        <v>659.1</v>
      </c>
      <c r="AA120" s="1">
        <v>732.8</v>
      </c>
      <c r="AB120" s="1">
        <v>806.29999999999905</v>
      </c>
      <c r="AC120" s="1">
        <v>879.99999999999898</v>
      </c>
      <c r="AD120" s="1">
        <v>959.99999999999898</v>
      </c>
      <c r="AE120" s="1">
        <v>1039.99999999999</v>
      </c>
      <c r="AF120" s="1">
        <v>1119.99999999999</v>
      </c>
      <c r="AG120" s="1">
        <v>1200</v>
      </c>
      <c r="AH120" s="1">
        <v>1280</v>
      </c>
      <c r="AI120" s="1">
        <v>1360</v>
      </c>
      <c r="AJ120" s="1">
        <v>1440</v>
      </c>
      <c r="AK120" s="1">
        <v>1520</v>
      </c>
      <c r="AL120" s="1">
        <v>1600</v>
      </c>
      <c r="AM120" s="1">
        <v>1680</v>
      </c>
      <c r="AN120" s="1">
        <v>1760</v>
      </c>
      <c r="AO120" s="1">
        <v>1840</v>
      </c>
      <c r="AP120" s="1">
        <v>1920</v>
      </c>
      <c r="AQ120" s="1">
        <v>2000</v>
      </c>
      <c r="AR120" s="1">
        <v>2000</v>
      </c>
    </row>
    <row r="121" spans="1:44" x14ac:dyDescent="0.2">
      <c r="A121" s="13" t="s">
        <v>93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35.238469890376798</v>
      </c>
      <c r="W121" s="1">
        <v>47.6</v>
      </c>
      <c r="X121" s="1">
        <v>50.4</v>
      </c>
      <c r="Y121" s="1">
        <v>53.599999999999895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74.299999999999898</v>
      </c>
      <c r="AF121" s="1">
        <v>78.2</v>
      </c>
      <c r="AG121" s="1">
        <v>82.100000000000009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115.49999999999901</v>
      </c>
      <c r="AN121" s="1">
        <v>120.2</v>
      </c>
      <c r="AO121" s="1">
        <v>124.89999999999999</v>
      </c>
      <c r="AP121" s="1">
        <v>129.69999999999902</v>
      </c>
      <c r="AQ121" s="1">
        <v>134.4</v>
      </c>
      <c r="AR121" s="1">
        <v>139.099999999999</v>
      </c>
    </row>
    <row r="122" spans="1:44" x14ac:dyDescent="0.2">
      <c r="A122" s="13" t="s">
        <v>93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93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35.238469890376798</v>
      </c>
      <c r="W123" s="1">
        <v>47.6</v>
      </c>
      <c r="X123" s="1">
        <v>50.4</v>
      </c>
      <c r="Y123" s="1">
        <v>53.599999999999895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74.299999999999898</v>
      </c>
      <c r="AF123" s="1">
        <v>78.2</v>
      </c>
      <c r="AG123" s="1">
        <v>82.100000000000009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115.49999999999901</v>
      </c>
      <c r="AN123" s="1">
        <v>120.2</v>
      </c>
      <c r="AO123" s="1">
        <v>124.89999999999999</v>
      </c>
      <c r="AP123" s="1">
        <v>129.69999999999902</v>
      </c>
      <c r="AQ123" s="1">
        <v>134.4</v>
      </c>
      <c r="AR123" s="1">
        <v>139.099999999999</v>
      </c>
    </row>
    <row r="124" spans="1:44" x14ac:dyDescent="0.2">
      <c r="A124" s="13" t="s">
        <v>93</v>
      </c>
      <c r="B124" s="1" t="s">
        <v>125</v>
      </c>
      <c r="C124" s="1" t="s">
        <v>7</v>
      </c>
      <c r="D124" s="1">
        <v>5143.7741192377725</v>
      </c>
      <c r="E124" s="1">
        <v>5242.1912379204696</v>
      </c>
      <c r="F124" s="1">
        <v>5320.9611138194214</v>
      </c>
      <c r="G124" s="1">
        <v>5310.1611138194212</v>
      </c>
      <c r="H124" s="1">
        <v>5299.0611138194217</v>
      </c>
      <c r="I124" s="1">
        <v>5288.6611138194212</v>
      </c>
      <c r="J124" s="1">
        <v>5277.5611138194217</v>
      </c>
      <c r="K124" s="1">
        <v>5266.7611138194216</v>
      </c>
      <c r="L124" s="1">
        <v>5329.9714845887484</v>
      </c>
      <c r="M124" s="1">
        <v>5266.6374223765279</v>
      </c>
      <c r="N124" s="1">
        <v>5453.6973671765854</v>
      </c>
      <c r="O124" s="1">
        <v>5628.2234748023438</v>
      </c>
      <c r="P124" s="1">
        <v>5737.8117059075184</v>
      </c>
      <c r="Q124" s="1">
        <v>5772.1870337659957</v>
      </c>
      <c r="R124" s="1">
        <v>5833.9644092260405</v>
      </c>
      <c r="S124" s="1">
        <v>6028.7845605954753</v>
      </c>
      <c r="T124" s="1">
        <v>6258.3679097461063</v>
      </c>
      <c r="U124" s="1">
        <v>6459.2209465269643</v>
      </c>
      <c r="V124" s="1">
        <v>6703.704365943865</v>
      </c>
      <c r="W124" s="1">
        <v>6957.4641799198052</v>
      </c>
      <c r="X124" s="1">
        <v>7297.9291555368682</v>
      </c>
      <c r="Y124" s="1">
        <v>7671.1291555368689</v>
      </c>
      <c r="Z124" s="1">
        <v>8043.6710923555802</v>
      </c>
      <c r="AA124" s="1">
        <v>8305.5199282533886</v>
      </c>
      <c r="AB124" s="1">
        <v>8579.7210669846099</v>
      </c>
      <c r="AC124" s="1">
        <v>8675.0244787016527</v>
      </c>
      <c r="AD124" s="1">
        <v>8867.2697290196866</v>
      </c>
      <c r="AE124" s="1">
        <v>9063.5242945809259</v>
      </c>
      <c r="AF124" s="1">
        <v>9307.2183950804811</v>
      </c>
      <c r="AG124" s="1">
        <v>9599.2000464714092</v>
      </c>
      <c r="AH124" s="1">
        <v>9917.8596133469964</v>
      </c>
      <c r="AI124" s="1">
        <v>10184.559613346997</v>
      </c>
      <c r="AJ124" s="1">
        <v>10371.359613346996</v>
      </c>
      <c r="AK124" s="1">
        <v>10558.059613346997</v>
      </c>
      <c r="AL124" s="1">
        <v>10743.539734513814</v>
      </c>
      <c r="AM124" s="1">
        <v>10924.795876183201</v>
      </c>
      <c r="AN124" s="1">
        <v>11026.02383806599</v>
      </c>
      <c r="AO124" s="1">
        <v>11290.394115987992</v>
      </c>
      <c r="AP124" s="1">
        <v>11553.132381397372</v>
      </c>
      <c r="AQ124" s="1">
        <v>11821.484359261342</v>
      </c>
      <c r="AR124" s="1">
        <v>12047.067777807744</v>
      </c>
    </row>
    <row r="126" spans="1:44" x14ac:dyDescent="0.2">
      <c r="A126" s="13" t="s">
        <v>93</v>
      </c>
      <c r="B126" s="1" t="s">
        <v>145</v>
      </c>
      <c r="C126" s="1" t="s">
        <v>126</v>
      </c>
      <c r="D126" s="22">
        <f>(D112+D115+D117+D118+D120+D121+D122)/D124</f>
        <v>0.25352979539335746</v>
      </c>
      <c r="E126" s="22">
        <f t="shared" ref="E126:AR126" si="3">(E112+E115+E117+E118+E120+E121+E122)/E124</f>
        <v>0.2502197917755361</v>
      </c>
      <c r="F126" s="22">
        <f t="shared" si="3"/>
        <v>0.24794392813237418</v>
      </c>
      <c r="G126" s="22">
        <f t="shared" si="3"/>
        <v>0.24394740050895786</v>
      </c>
      <c r="H126" s="22">
        <f t="shared" si="3"/>
        <v>0.23991042426073869</v>
      </c>
      <c r="I126" s="22">
        <f t="shared" si="3"/>
        <v>0.23588200740263868</v>
      </c>
      <c r="J126" s="22">
        <f t="shared" si="3"/>
        <v>0.23183056976758368</v>
      </c>
      <c r="K126" s="22">
        <f t="shared" si="3"/>
        <v>0.22773009333058641</v>
      </c>
      <c r="L126" s="22">
        <f t="shared" si="3"/>
        <v>0.22205504682188815</v>
      </c>
      <c r="M126" s="22">
        <f t="shared" si="3"/>
        <v>0.22321642933025757</v>
      </c>
      <c r="N126" s="22">
        <f t="shared" si="3"/>
        <v>0.21954555524752842</v>
      </c>
      <c r="O126" s="22">
        <f t="shared" si="3"/>
        <v>0.21083658391711646</v>
      </c>
      <c r="P126" s="22">
        <f t="shared" si="3"/>
        <v>0.20782725250753117</v>
      </c>
      <c r="Q126" s="22">
        <f t="shared" si="3"/>
        <v>0.20900761328553091</v>
      </c>
      <c r="R126" s="22">
        <f t="shared" si="3"/>
        <v>0.21009799415042732</v>
      </c>
      <c r="S126" s="22">
        <f t="shared" si="3"/>
        <v>0.2254496693921981</v>
      </c>
      <c r="T126" s="22">
        <f t="shared" si="3"/>
        <v>0.25099153869532176</v>
      </c>
      <c r="U126" s="22">
        <f t="shared" si="3"/>
        <v>0.27522675611914615</v>
      </c>
      <c r="V126" s="22">
        <f t="shared" si="3"/>
        <v>0.30264369322329199</v>
      </c>
      <c r="W126" s="22">
        <f t="shared" si="3"/>
        <v>0.32666051829670883</v>
      </c>
      <c r="X126" s="22">
        <f t="shared" si="3"/>
        <v>0.34520667123071336</v>
      </c>
      <c r="Y126" s="22">
        <f t="shared" si="3"/>
        <v>0.36486073613299375</v>
      </c>
      <c r="Z126" s="22">
        <f t="shared" si="3"/>
        <v>0.38261581461281263</v>
      </c>
      <c r="AA126" s="22">
        <f t="shared" si="3"/>
        <v>0.39083460534897768</v>
      </c>
      <c r="AB126" s="22">
        <f t="shared" si="3"/>
        <v>0.39938195138930049</v>
      </c>
      <c r="AC126" s="22">
        <f t="shared" si="3"/>
        <v>0.40966608011173089</v>
      </c>
      <c r="AD126" s="22">
        <f t="shared" si="3"/>
        <v>0.42177871615023299</v>
      </c>
      <c r="AE126" s="22">
        <f t="shared" si="3"/>
        <v>0.43168087339526984</v>
      </c>
      <c r="AF126" s="22">
        <f t="shared" si="3"/>
        <v>0.43778323566331867</v>
      </c>
      <c r="AG126" s="22">
        <f t="shared" si="3"/>
        <v>0.44640447273412137</v>
      </c>
      <c r="AH126" s="22">
        <f t="shared" si="3"/>
        <v>0.45597392770151007</v>
      </c>
      <c r="AI126" s="22">
        <f t="shared" si="3"/>
        <v>0.46701925099016606</v>
      </c>
      <c r="AJ126" s="22">
        <f t="shared" si="3"/>
        <v>0.47346592783945723</v>
      </c>
      <c r="AK126" s="22">
        <f t="shared" si="3"/>
        <v>0.47969850405916209</v>
      </c>
      <c r="AL126" s="22">
        <f t="shared" si="3"/>
        <v>0.48576963749891899</v>
      </c>
      <c r="AM126" s="22">
        <f t="shared" si="3"/>
        <v>0.49190716817013125</v>
      </c>
      <c r="AN126" s="22">
        <f t="shared" si="3"/>
        <v>0.50134894350633119</v>
      </c>
      <c r="AO126" s="22">
        <f t="shared" si="3"/>
        <v>0.51032633078157241</v>
      </c>
      <c r="AP126" s="22">
        <f t="shared" si="3"/>
        <v>0.51897487229907469</v>
      </c>
      <c r="AQ126" s="22">
        <f t="shared" si="3"/>
        <v>0.52704540267950972</v>
      </c>
      <c r="AR126" s="22">
        <f t="shared" si="3"/>
        <v>0.53032932554953116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93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32.618310436396804</v>
      </c>
      <c r="K130" s="1">
        <v>31.433769622706802</v>
      </c>
      <c r="L130" s="1">
        <v>31.225720134239999</v>
      </c>
      <c r="M130" s="1">
        <v>30.093947982995591</v>
      </c>
      <c r="N130" s="1">
        <v>29.299914691199991</v>
      </c>
      <c r="O130" s="1">
        <v>28.325799187199902</v>
      </c>
      <c r="P130" s="1">
        <v>27.34921756799999</v>
      </c>
      <c r="Q130" s="1">
        <v>26.37756817919999</v>
      </c>
      <c r="R130" s="1">
        <v>25.4009865599999</v>
      </c>
      <c r="S130" s="1">
        <v>23.92721113524059</v>
      </c>
      <c r="T130" s="1">
        <v>23.450289436799888</v>
      </c>
      <c r="U130" s="1">
        <v>22.478640047999889</v>
      </c>
      <c r="V130" s="1">
        <v>21.502058428799899</v>
      </c>
      <c r="W130" s="1">
        <v>20.926585675413399</v>
      </c>
      <c r="X130" s="1">
        <v>22.416119256213399</v>
      </c>
      <c r="Y130" s="1">
        <v>23.910585067413393</v>
      </c>
      <c r="Z130" s="1">
        <v>25.135648747189961</v>
      </c>
      <c r="AA130" s="1">
        <v>25.955444653245046</v>
      </c>
      <c r="AB130" s="1">
        <v>28.384118040213401</v>
      </c>
      <c r="AC130" s="1">
        <v>29.876117736213399</v>
      </c>
      <c r="AD130" s="1">
        <v>31.368117432213399</v>
      </c>
      <c r="AE130" s="1">
        <v>32.857651013013395</v>
      </c>
      <c r="AF130" s="1">
        <v>33.630013632501402</v>
      </c>
      <c r="AG130" s="1">
        <v>35.175611125701401</v>
      </c>
      <c r="AH130" s="1">
        <v>36.723674734101401</v>
      </c>
      <c r="AI130" s="1">
        <v>38.2692722273014</v>
      </c>
      <c r="AJ130" s="1">
        <v>39.8175593944054</v>
      </c>
      <c r="AK130" s="1">
        <v>41.363156887605307</v>
      </c>
      <c r="AL130" s="1">
        <v>42.876204648278595</v>
      </c>
      <c r="AM130" s="1">
        <v>44.265355286921</v>
      </c>
      <c r="AN130" s="1">
        <v>45.489438939591402</v>
      </c>
      <c r="AO130" s="1">
        <v>46.223203156038998</v>
      </c>
      <c r="AP130" s="1">
        <v>46.897116269294401</v>
      </c>
      <c r="AQ130" s="1">
        <v>47.771180258092102</v>
      </c>
      <c r="AR130" s="1">
        <v>48.915717857497299</v>
      </c>
    </row>
    <row r="131" spans="1:44" x14ac:dyDescent="0.2">
      <c r="A131" s="13" t="s">
        <v>93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93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32.618310436396804</v>
      </c>
      <c r="K132" s="1">
        <v>31.433769622706802</v>
      </c>
      <c r="L132" s="1">
        <v>31.225720134239999</v>
      </c>
      <c r="M132" s="1">
        <v>30.093947982995591</v>
      </c>
      <c r="N132" s="1">
        <v>29.299914691199991</v>
      </c>
      <c r="O132" s="1">
        <v>28.325799187199902</v>
      </c>
      <c r="P132" s="1">
        <v>27.34921756799999</v>
      </c>
      <c r="Q132" s="1">
        <v>26.37756817919999</v>
      </c>
      <c r="R132" s="1">
        <v>25.4009865599999</v>
      </c>
      <c r="S132" s="1">
        <v>23.92721113524059</v>
      </c>
      <c r="T132" s="1">
        <v>23.450289436799888</v>
      </c>
      <c r="U132" s="1">
        <v>22.478640047999889</v>
      </c>
      <c r="V132" s="1">
        <v>21.502058428799899</v>
      </c>
      <c r="W132" s="1">
        <v>20.926585675413399</v>
      </c>
      <c r="X132" s="1">
        <v>22.416119256213399</v>
      </c>
      <c r="Y132" s="1">
        <v>23.910585067413393</v>
      </c>
      <c r="Z132" s="1">
        <v>25.135648747189961</v>
      </c>
      <c r="AA132" s="1">
        <v>25.955444653245046</v>
      </c>
      <c r="AB132" s="1">
        <v>28.384118040213401</v>
      </c>
      <c r="AC132" s="1">
        <v>29.876117736213399</v>
      </c>
      <c r="AD132" s="1">
        <v>31.368117432213399</v>
      </c>
      <c r="AE132" s="1">
        <v>32.857651013013395</v>
      </c>
      <c r="AF132" s="1">
        <v>33.630013632501402</v>
      </c>
      <c r="AG132" s="1">
        <v>35.175611125701401</v>
      </c>
      <c r="AH132" s="1">
        <v>36.723674734101401</v>
      </c>
      <c r="AI132" s="1">
        <v>38.2692722273014</v>
      </c>
      <c r="AJ132" s="1">
        <v>39.8175593944054</v>
      </c>
      <c r="AK132" s="1">
        <v>41.363156887605307</v>
      </c>
      <c r="AL132" s="1">
        <v>42.876204648278595</v>
      </c>
      <c r="AM132" s="1">
        <v>44.265355286921</v>
      </c>
      <c r="AN132" s="1">
        <v>45.489438939591402</v>
      </c>
      <c r="AO132" s="1">
        <v>46.223203156038998</v>
      </c>
      <c r="AP132" s="1">
        <v>46.897116269294401</v>
      </c>
      <c r="AQ132" s="1">
        <v>47.771180258092102</v>
      </c>
      <c r="AR132" s="1">
        <v>48.915717857497299</v>
      </c>
    </row>
    <row r="133" spans="1:44" x14ac:dyDescent="0.2">
      <c r="A133" s="13" t="s">
        <v>93</v>
      </c>
      <c r="B133" s="1" t="s">
        <v>100</v>
      </c>
      <c r="C133" s="1" t="s">
        <v>3</v>
      </c>
      <c r="D133" s="1">
        <v>17.659962047794931</v>
      </c>
      <c r="E133" s="1">
        <v>20.559081270303942</v>
      </c>
      <c r="F133" s="1">
        <v>23.994433269425627</v>
      </c>
      <c r="G133" s="1">
        <v>27.339468867328716</v>
      </c>
      <c r="H133" s="1">
        <v>30.520115826835529</v>
      </c>
      <c r="I133" s="1">
        <v>33.491511054130363</v>
      </c>
      <c r="J133" s="1">
        <v>36.362844121454316</v>
      </c>
      <c r="K133" s="1">
        <v>39.80653627502987</v>
      </c>
      <c r="L133" s="1">
        <v>41.489446211093878</v>
      </c>
      <c r="M133" s="1">
        <v>42.620230852030772</v>
      </c>
      <c r="N133" s="1">
        <v>42.90792042762579</v>
      </c>
      <c r="O133" s="1">
        <v>48.599028697326851</v>
      </c>
      <c r="P133" s="1">
        <v>50.521237739128743</v>
      </c>
      <c r="Q133" s="1">
        <v>52.444877570662982</v>
      </c>
      <c r="R133" s="1">
        <v>55.507576634960067</v>
      </c>
      <c r="S133" s="1">
        <v>61.702283279958429</v>
      </c>
      <c r="T133" s="1">
        <v>64.967373063183359</v>
      </c>
      <c r="U133" s="1">
        <v>66.444403615967573</v>
      </c>
      <c r="V133" s="1">
        <v>67.48383084838089</v>
      </c>
      <c r="W133" s="1">
        <v>68.291038374884536</v>
      </c>
      <c r="X133" s="1">
        <v>69.225233368064806</v>
      </c>
      <c r="Y133" s="1">
        <v>69.881128252027025</v>
      </c>
      <c r="Z133" s="1">
        <v>70.947743785247567</v>
      </c>
      <c r="AA133" s="1">
        <v>72.626073117311563</v>
      </c>
      <c r="AB133" s="1">
        <v>72.385380327208694</v>
      </c>
      <c r="AC133" s="1">
        <v>73.215884751282218</v>
      </c>
      <c r="AD133" s="1">
        <v>73.771555740509612</v>
      </c>
      <c r="AE133" s="1">
        <v>74.332807843049665</v>
      </c>
      <c r="AF133" s="1">
        <v>75.760644900736423</v>
      </c>
      <c r="AG133" s="1">
        <v>76.26584468581207</v>
      </c>
      <c r="AH133" s="1">
        <v>76.51923541619017</v>
      </c>
      <c r="AI133" s="1">
        <v>76.210739933913899</v>
      </c>
      <c r="AJ133" s="1">
        <v>76.170233065111816</v>
      </c>
      <c r="AK133" s="1">
        <v>75.594993504341303</v>
      </c>
      <c r="AL133" s="1">
        <v>75.288068749867932</v>
      </c>
      <c r="AM133" s="1">
        <v>74.981655886979368</v>
      </c>
      <c r="AN133" s="1">
        <v>74.733137364958125</v>
      </c>
      <c r="AO133" s="1">
        <v>74.420933369951385</v>
      </c>
      <c r="AP133" s="1">
        <v>74.007392787366896</v>
      </c>
      <c r="AQ133" s="1">
        <v>73.255764254926675</v>
      </c>
      <c r="AR133" s="1">
        <v>73.203962463373301</v>
      </c>
    </row>
    <row r="134" spans="1:44" x14ac:dyDescent="0.2">
      <c r="A134" s="13" t="s">
        <v>93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93</v>
      </c>
      <c r="B135" s="1" t="s">
        <v>134</v>
      </c>
      <c r="C135" s="1" t="s">
        <v>3</v>
      </c>
      <c r="D135" s="1">
        <v>17.659962047794931</v>
      </c>
      <c r="E135" s="1">
        <v>20.559081270303942</v>
      </c>
      <c r="F135" s="1">
        <v>23.994433269425627</v>
      </c>
      <c r="G135" s="1">
        <v>27.339468867328716</v>
      </c>
      <c r="H135" s="1">
        <v>30.520115826835529</v>
      </c>
      <c r="I135" s="1">
        <v>33.491511054130363</v>
      </c>
      <c r="J135" s="1">
        <v>36.362844121454316</v>
      </c>
      <c r="K135" s="1">
        <v>39.80653627502987</v>
      </c>
      <c r="L135" s="1">
        <v>41.489446211093878</v>
      </c>
      <c r="M135" s="1">
        <v>42.620230852030772</v>
      </c>
      <c r="N135" s="1">
        <v>42.90792042762579</v>
      </c>
      <c r="O135" s="1">
        <v>48.599028697326851</v>
      </c>
      <c r="P135" s="1">
        <v>50.521237739128743</v>
      </c>
      <c r="Q135" s="1">
        <v>52.444877570662982</v>
      </c>
      <c r="R135" s="1">
        <v>55.507576634960067</v>
      </c>
      <c r="S135" s="1">
        <v>61.702283279958429</v>
      </c>
      <c r="T135" s="1">
        <v>64.967373063183359</v>
      </c>
      <c r="U135" s="1">
        <v>66.444403615967573</v>
      </c>
      <c r="V135" s="1">
        <v>67.48383084838089</v>
      </c>
      <c r="W135" s="1">
        <v>68.291038374884536</v>
      </c>
      <c r="X135" s="1">
        <v>69.225233368064806</v>
      </c>
      <c r="Y135" s="1">
        <v>69.881128252027025</v>
      </c>
      <c r="Z135" s="1">
        <v>70.947743785247567</v>
      </c>
      <c r="AA135" s="1">
        <v>72.626073117311563</v>
      </c>
      <c r="AB135" s="1">
        <v>72.385380327208694</v>
      </c>
      <c r="AC135" s="1">
        <v>73.215884751282218</v>
      </c>
      <c r="AD135" s="1">
        <v>73.771555740509612</v>
      </c>
      <c r="AE135" s="1">
        <v>74.332807843049665</v>
      </c>
      <c r="AF135" s="1">
        <v>75.760644900736423</v>
      </c>
      <c r="AG135" s="1">
        <v>76.26584468581207</v>
      </c>
      <c r="AH135" s="1">
        <v>76.51923541619017</v>
      </c>
      <c r="AI135" s="1">
        <v>76.210739933913899</v>
      </c>
      <c r="AJ135" s="1">
        <v>76.170233065111816</v>
      </c>
      <c r="AK135" s="1">
        <v>75.594993504341303</v>
      </c>
      <c r="AL135" s="1">
        <v>75.288068749867932</v>
      </c>
      <c r="AM135" s="1">
        <v>74.981655886979368</v>
      </c>
      <c r="AN135" s="1">
        <v>74.733137364958125</v>
      </c>
      <c r="AO135" s="1">
        <v>74.420933369951385</v>
      </c>
      <c r="AP135" s="1">
        <v>74.007392787366896</v>
      </c>
      <c r="AQ135" s="1">
        <v>73.255764254926675</v>
      </c>
      <c r="AR135" s="1">
        <v>73.203962463373301</v>
      </c>
    </row>
    <row r="136" spans="1:44" x14ac:dyDescent="0.2">
      <c r="A136" s="13" t="s">
        <v>93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6.2603900121370479</v>
      </c>
      <c r="M136" s="1">
        <v>7.7578981696650597</v>
      </c>
      <c r="N136" s="1">
        <v>10.617992400825241</v>
      </c>
      <c r="O136" s="1">
        <v>13.050410529568909</v>
      </c>
      <c r="P136" s="1">
        <v>15.48278453692574</v>
      </c>
      <c r="Q136" s="1">
        <v>15.969444783053481</v>
      </c>
      <c r="R136" s="1">
        <v>15.753525011852739</v>
      </c>
      <c r="S136" s="1">
        <v>15.680985995476419</v>
      </c>
      <c r="T136" s="1">
        <v>15.557516339100118</v>
      </c>
      <c r="U136" s="1">
        <v>15.355354825742779</v>
      </c>
      <c r="V136" s="1">
        <v>14.54126504863031</v>
      </c>
      <c r="W136" s="1">
        <v>13.68402839112083</v>
      </c>
      <c r="X136" s="1">
        <v>14.22603445466927</v>
      </c>
      <c r="Y136" s="1">
        <v>13.32234928975217</v>
      </c>
      <c r="Z136" s="1">
        <v>12.42961499837436</v>
      </c>
      <c r="AA136" s="1">
        <v>11.547759171494778</v>
      </c>
      <c r="AB136" s="1">
        <v>10.523371248172619</v>
      </c>
      <c r="AC136" s="1">
        <v>9.85993069103632</v>
      </c>
      <c r="AD136" s="1">
        <v>8.7834799922981599</v>
      </c>
      <c r="AE136" s="1">
        <v>7.6837260365918496</v>
      </c>
      <c r="AF136" s="1">
        <v>6.5996109131407508</v>
      </c>
      <c r="AG136" s="1">
        <v>5.53092265721983</v>
      </c>
      <c r="AH136" s="1">
        <v>4.4775574990512705</v>
      </c>
      <c r="AI136" s="1">
        <v>3.2170618242842299</v>
      </c>
      <c r="AJ136" s="1">
        <v>1.9716134414097402</v>
      </c>
      <c r="AK136" s="1">
        <v>1.05205541083441</v>
      </c>
      <c r="AL136" s="1">
        <v>1.0073436700344101</v>
      </c>
      <c r="AM136" s="1">
        <v>0.96263192923441199</v>
      </c>
      <c r="AN136" s="1">
        <v>0.96263192923440999</v>
      </c>
      <c r="AO136" s="1">
        <v>0.96263192923440999</v>
      </c>
      <c r="AP136" s="1">
        <v>0.93481515471522103</v>
      </c>
      <c r="AQ136" s="1">
        <v>0.82359602861709802</v>
      </c>
      <c r="AR136" s="1">
        <v>0.56916535747208197</v>
      </c>
    </row>
    <row r="137" spans="1:44" x14ac:dyDescent="0.2">
      <c r="A137" s="13" t="s">
        <v>93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12.3010908757383</v>
      </c>
      <c r="T137" s="1">
        <v>14.254428192858398</v>
      </c>
      <c r="U137" s="1">
        <v>16.207765509978401</v>
      </c>
      <c r="V137" s="1">
        <v>18.161102827098198</v>
      </c>
      <c r="W137" s="1">
        <v>20.114440144218399</v>
      </c>
      <c r="X137" s="1">
        <v>22.067777461338302</v>
      </c>
      <c r="Y137" s="1">
        <v>24.022536421338302</v>
      </c>
      <c r="Z137" s="1">
        <v>25.9636751443356</v>
      </c>
      <c r="AA137" s="1">
        <v>26.336839850959802</v>
      </c>
      <c r="AB137" s="1">
        <v>26.157712848079999</v>
      </c>
      <c r="AC137" s="1">
        <v>26.8417022543032</v>
      </c>
      <c r="AD137" s="1">
        <v>27.313152712041301</v>
      </c>
      <c r="AE137" s="1">
        <v>27.375403438079999</v>
      </c>
      <c r="AF137" s="1">
        <v>27.364030295039999</v>
      </c>
      <c r="AG137" s="1">
        <v>27.352657151999999</v>
      </c>
      <c r="AH137" s="1">
        <v>27.341284008959999</v>
      </c>
      <c r="AI137" s="1">
        <v>27.329910865919999</v>
      </c>
      <c r="AJ137" s="1">
        <v>27.318537722879999</v>
      </c>
      <c r="AK137" s="1">
        <v>27.307164579839998</v>
      </c>
      <c r="AL137" s="1">
        <v>27.297213079679999</v>
      </c>
      <c r="AM137" s="1">
        <v>27.285839936639999</v>
      </c>
      <c r="AN137" s="1">
        <v>27.274466793599998</v>
      </c>
      <c r="AO137" s="1">
        <v>27.263093650559998</v>
      </c>
      <c r="AP137" s="1">
        <v>27.251720507519998</v>
      </c>
      <c r="AQ137" s="1">
        <v>27.240347364479998</v>
      </c>
      <c r="AR137" s="1">
        <v>27.230395864319998</v>
      </c>
    </row>
    <row r="138" spans="1:44" x14ac:dyDescent="0.2">
      <c r="A138" s="13" t="s">
        <v>93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1.2177843360710061</v>
      </c>
      <c r="K138" s="1">
        <v>1.600910848799999</v>
      </c>
      <c r="L138" s="1">
        <v>1.5263644751999998</v>
      </c>
      <c r="M138" s="1">
        <v>2.2372034756902299</v>
      </c>
      <c r="N138" s="1">
        <v>3.0871531120045601</v>
      </c>
      <c r="O138" s="1">
        <v>3.338116863606829</v>
      </c>
      <c r="P138" s="1">
        <v>3.99941564738055</v>
      </c>
      <c r="Q138" s="1">
        <v>4.8560100846565692</v>
      </c>
      <c r="R138" s="1">
        <v>5.8461373820362201</v>
      </c>
      <c r="S138" s="1">
        <v>6.5116806775698706</v>
      </c>
      <c r="T138" s="1">
        <v>6.5705488024956402</v>
      </c>
      <c r="U138" s="1">
        <v>6.5170124930101103</v>
      </c>
      <c r="V138" s="1">
        <v>6.8332208281159597</v>
      </c>
      <c r="W138" s="1">
        <v>7.3809610748690488</v>
      </c>
      <c r="X138" s="1">
        <v>7.3039485860690494</v>
      </c>
      <c r="Y138" s="1">
        <v>7.22444317646905</v>
      </c>
      <c r="Z138" s="1">
        <v>7.1498968028690486</v>
      </c>
      <c r="AA138" s="1">
        <v>7.0728843140690492</v>
      </c>
      <c r="AB138" s="1">
        <v>8.2560579692928098</v>
      </c>
      <c r="AC138" s="1">
        <v>8.1831127742688992</v>
      </c>
      <c r="AD138" s="1">
        <v>8.1609177374688997</v>
      </c>
      <c r="AE138" s="1">
        <v>8.5122319659017602</v>
      </c>
      <c r="AF138" s="1">
        <v>8.7315707302244903</v>
      </c>
      <c r="AG138" s="1">
        <v>8.7093756934245192</v>
      </c>
      <c r="AH138" s="1">
        <v>8.8094892891976198</v>
      </c>
      <c r="AI138" s="1">
        <v>8.7848281371975006</v>
      </c>
      <c r="AJ138" s="1">
        <v>8.7601669851975004</v>
      </c>
      <c r="AK138" s="1">
        <v>8.7379719483974991</v>
      </c>
      <c r="AL138" s="1">
        <v>8.7133107963975291</v>
      </c>
      <c r="AM138" s="1">
        <v>8.7133107963975007</v>
      </c>
      <c r="AN138" s="1">
        <v>8.7133107963974599</v>
      </c>
      <c r="AO138" s="1">
        <v>8.7133107963975007</v>
      </c>
      <c r="AP138" s="1">
        <v>8.7133107963974901</v>
      </c>
      <c r="AQ138" s="1">
        <v>8.7323882223082201</v>
      </c>
      <c r="AR138" s="1">
        <v>8.8422375028403497</v>
      </c>
    </row>
    <row r="139" spans="1:44" x14ac:dyDescent="0.2">
      <c r="A139" s="13" t="s">
        <v>93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93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1.2177843360710061</v>
      </c>
      <c r="K140" s="1">
        <v>1.600910848799999</v>
      </c>
      <c r="L140" s="1">
        <v>1.5263644751999998</v>
      </c>
      <c r="M140" s="1">
        <v>2.2372034756902299</v>
      </c>
      <c r="N140" s="1">
        <v>3.0871531120045601</v>
      </c>
      <c r="O140" s="1">
        <v>3.338116863606829</v>
      </c>
      <c r="P140" s="1">
        <v>3.99941564738055</v>
      </c>
      <c r="Q140" s="1">
        <v>4.8560100846565692</v>
      </c>
      <c r="R140" s="1">
        <v>5.8461373820362201</v>
      </c>
      <c r="S140" s="1">
        <v>6.5116806775698706</v>
      </c>
      <c r="T140" s="1">
        <v>6.5705488024956402</v>
      </c>
      <c r="U140" s="1">
        <v>6.5170124930101103</v>
      </c>
      <c r="V140" s="1">
        <v>6.8332208281159597</v>
      </c>
      <c r="W140" s="1">
        <v>7.3809610748690488</v>
      </c>
      <c r="X140" s="1">
        <v>7.3039485860690494</v>
      </c>
      <c r="Y140" s="1">
        <v>7.22444317646905</v>
      </c>
      <c r="Z140" s="1">
        <v>7.1498968028690486</v>
      </c>
      <c r="AA140" s="1">
        <v>7.0728843140690492</v>
      </c>
      <c r="AB140" s="1">
        <v>8.2560579692928098</v>
      </c>
      <c r="AC140" s="1">
        <v>8.1831127742688992</v>
      </c>
      <c r="AD140" s="1">
        <v>8.1609177374688997</v>
      </c>
      <c r="AE140" s="1">
        <v>8.5122319659017602</v>
      </c>
      <c r="AF140" s="1">
        <v>8.7315707302244903</v>
      </c>
      <c r="AG140" s="1">
        <v>8.7093756934245192</v>
      </c>
      <c r="AH140" s="1">
        <v>8.8094892891976198</v>
      </c>
      <c r="AI140" s="1">
        <v>8.7848281371975006</v>
      </c>
      <c r="AJ140" s="1">
        <v>8.7601669851975004</v>
      </c>
      <c r="AK140" s="1">
        <v>8.7379719483974991</v>
      </c>
      <c r="AL140" s="1">
        <v>8.7133107963975291</v>
      </c>
      <c r="AM140" s="1">
        <v>8.7133107963975007</v>
      </c>
      <c r="AN140" s="1">
        <v>8.7133107963974599</v>
      </c>
      <c r="AO140" s="1">
        <v>8.7133107963975007</v>
      </c>
      <c r="AP140" s="1">
        <v>8.7133107963974901</v>
      </c>
      <c r="AQ140" s="1">
        <v>8.7323882223082201</v>
      </c>
      <c r="AR140" s="1">
        <v>8.8422375028403497</v>
      </c>
    </row>
    <row r="141" spans="1:44" x14ac:dyDescent="0.2">
      <c r="A141" s="13" t="s">
        <v>93</v>
      </c>
      <c r="B141" s="1" t="s">
        <v>102</v>
      </c>
      <c r="C141" s="1" t="s">
        <v>3</v>
      </c>
      <c r="D141" s="1">
        <v>10.2702948070737</v>
      </c>
      <c r="E141" s="1">
        <v>9.7162581415865894</v>
      </c>
      <c r="F141" s="1">
        <v>8.6131960297964891</v>
      </c>
      <c r="G141" s="1">
        <v>5.8353180372029803</v>
      </c>
      <c r="H141" s="1">
        <v>4.9059454092780497</v>
      </c>
      <c r="I141" s="1">
        <v>4.04381321468178</v>
      </c>
      <c r="J141" s="1">
        <v>1.0699731751117401</v>
      </c>
      <c r="K141" s="1">
        <v>0.81834058114560004</v>
      </c>
      <c r="L141" s="1">
        <v>2.0930835876790801</v>
      </c>
      <c r="M141" s="1">
        <v>3.1920280471765401</v>
      </c>
      <c r="N141" s="1">
        <v>3.0368492723927698</v>
      </c>
      <c r="O141" s="1">
        <v>2.5616961334617998</v>
      </c>
      <c r="P141" s="1">
        <v>6.8502033036998702</v>
      </c>
      <c r="Q141" s="1">
        <v>8.0206770239999905</v>
      </c>
      <c r="R141" s="1">
        <v>7.8056898048000001</v>
      </c>
      <c r="S141" s="1">
        <v>7.5879463392000002</v>
      </c>
      <c r="T141" s="1">
        <v>7.3702028736000003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93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0.36836209948517701</v>
      </c>
      <c r="AH142" s="1">
        <v>0.89492655618736905</v>
      </c>
      <c r="AI142" s="1">
        <v>1.41229373438907</v>
      </c>
      <c r="AJ142" s="1">
        <v>1.41229373438911</v>
      </c>
      <c r="AK142" s="1">
        <v>1.41229373438907</v>
      </c>
      <c r="AL142" s="1">
        <v>1.41229373438907</v>
      </c>
      <c r="AM142" s="1">
        <v>1.4122937343890001</v>
      </c>
      <c r="AN142" s="1">
        <v>1.41229373438907</v>
      </c>
      <c r="AO142" s="1">
        <v>1.9296609125906601</v>
      </c>
      <c r="AP142" s="1">
        <v>2.4470280907922701</v>
      </c>
      <c r="AQ142" s="1">
        <v>2.96439526899383</v>
      </c>
      <c r="AR142" s="1">
        <v>3.5657994335735199</v>
      </c>
    </row>
    <row r="143" spans="1:44" x14ac:dyDescent="0.2">
      <c r="A143" s="13" t="s">
        <v>93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0.53309208197686697</v>
      </c>
      <c r="Y143" s="1">
        <v>1.5264760819768599</v>
      </c>
      <c r="Z143" s="1">
        <v>2.51986008197686</v>
      </c>
      <c r="AA143" s="1">
        <v>3.5118249619768598</v>
      </c>
      <c r="AB143" s="1">
        <v>4.5052089619768596</v>
      </c>
      <c r="AC143" s="1">
        <v>5.4985929619768603</v>
      </c>
      <c r="AD143" s="1">
        <v>6.4919769619768601</v>
      </c>
      <c r="AE143" s="1">
        <v>7.48536096197686</v>
      </c>
      <c r="AF143" s="1">
        <v>8.47874496197689</v>
      </c>
      <c r="AG143" s="1">
        <v>9.4721289619768907</v>
      </c>
      <c r="AH143" s="1">
        <v>10.465512961976801</v>
      </c>
      <c r="AI143" s="1">
        <v>11.4588969619768</v>
      </c>
      <c r="AJ143" s="1">
        <v>12.4522809619768</v>
      </c>
      <c r="AK143" s="1">
        <v>13.445664961976799</v>
      </c>
      <c r="AL143" s="1">
        <v>14.4390489619768</v>
      </c>
      <c r="AM143" s="1">
        <v>15.432432961976801</v>
      </c>
      <c r="AN143" s="1">
        <v>16.4258169619768</v>
      </c>
      <c r="AO143" s="1">
        <v>17.419200961976799</v>
      </c>
      <c r="AP143" s="1">
        <v>18.412584961976901</v>
      </c>
      <c r="AQ143" s="1">
        <v>19.4059689619768</v>
      </c>
      <c r="AR143" s="1">
        <v>20.399352961976799</v>
      </c>
    </row>
    <row r="144" spans="1:44" x14ac:dyDescent="0.2">
      <c r="A144" s="13" t="s">
        <v>93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0.96879782624897892</v>
      </c>
      <c r="Y144" s="1">
        <v>1.9523718104923469</v>
      </c>
      <c r="Z144" s="1">
        <v>2.935977491222427</v>
      </c>
      <c r="AA144" s="1">
        <v>3.9181640519525058</v>
      </c>
      <c r="AB144" s="1">
        <v>4.9017380361958836</v>
      </c>
      <c r="AC144" s="1">
        <v>5.4985929619768603</v>
      </c>
      <c r="AD144" s="1">
        <v>6.4919769619768601</v>
      </c>
      <c r="AE144" s="1">
        <v>7.48536096197686</v>
      </c>
      <c r="AF144" s="1">
        <v>8.47874496197689</v>
      </c>
      <c r="AG144" s="1">
        <v>9.8404910614620675</v>
      </c>
      <c r="AH144" s="1">
        <v>11.360439518164171</v>
      </c>
      <c r="AI144" s="1">
        <v>12.87119069636587</v>
      </c>
      <c r="AJ144" s="1">
        <v>13.86457469636591</v>
      </c>
      <c r="AK144" s="1">
        <v>14.85795869636587</v>
      </c>
      <c r="AL144" s="1">
        <v>15.851342696365871</v>
      </c>
      <c r="AM144" s="1">
        <v>16.8447266963658</v>
      </c>
      <c r="AN144" s="1">
        <v>17.83811069636587</v>
      </c>
      <c r="AO144" s="1">
        <v>19.348861874567458</v>
      </c>
      <c r="AP144" s="1">
        <v>20.85961305276917</v>
      </c>
      <c r="AQ144" s="1">
        <v>22.37036423097063</v>
      </c>
      <c r="AR144" s="1">
        <v>23.965152395550319</v>
      </c>
    </row>
    <row r="145" spans="1:64" x14ac:dyDescent="0.2">
      <c r="A145" s="13" t="s">
        <v>93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1.2929286959999999</v>
      </c>
      <c r="T145" s="1">
        <v>1.9612806048</v>
      </c>
      <c r="U145" s="1">
        <v>2.6339277167999997</v>
      </c>
      <c r="V145" s="1">
        <v>3.3124720608000002</v>
      </c>
      <c r="W145" s="1">
        <v>3.9944065248</v>
      </c>
      <c r="X145" s="1">
        <v>4.6813299839999898</v>
      </c>
      <c r="Y145" s="1">
        <v>5.3738132400000005</v>
      </c>
      <c r="Z145" s="1">
        <v>6.0696771552</v>
      </c>
      <c r="AA145" s="1">
        <v>6.7714540703999999</v>
      </c>
      <c r="AB145" s="1">
        <v>7.4756781792</v>
      </c>
      <c r="AC145" s="1">
        <v>8.1867456000000001</v>
      </c>
      <c r="AD145" s="1">
        <v>8.9612697600000004</v>
      </c>
      <c r="AE145" s="1">
        <v>9.7408396799999899</v>
      </c>
      <c r="AF145" s="1">
        <v>10.52545536</v>
      </c>
      <c r="AG145" s="1">
        <v>11.315116799999901</v>
      </c>
      <c r="AH145" s="1">
        <v>12.109824</v>
      </c>
      <c r="AI145" s="1">
        <v>12.9095769599999</v>
      </c>
      <c r="AJ145" s="1">
        <v>13.71437568</v>
      </c>
      <c r="AK145" s="1">
        <v>14.52422016</v>
      </c>
      <c r="AL145" s="1">
        <v>15.3391103999999</v>
      </c>
      <c r="AM145" s="1">
        <v>16.159046400000001</v>
      </c>
      <c r="AN145" s="1">
        <v>16.984028160000001</v>
      </c>
      <c r="AO145" s="1">
        <v>17.814055679999999</v>
      </c>
      <c r="AP145" s="1">
        <v>18.649128959999899</v>
      </c>
      <c r="AQ145" s="1">
        <v>19.489248</v>
      </c>
      <c r="AR145" s="1">
        <v>19.552320000000002</v>
      </c>
    </row>
    <row r="146" spans="1:64" x14ac:dyDescent="0.2">
      <c r="A146" s="13" t="s">
        <v>93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0.81790236443671105</v>
      </c>
      <c r="W146" s="1">
        <v>1.1048196096</v>
      </c>
      <c r="X146" s="1">
        <v>1.16980899839999</v>
      </c>
      <c r="Y146" s="1">
        <v>1.2440825856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2.1330445824000002</v>
      </c>
      <c r="AJ146" s="1">
        <v>2.26998650879999</v>
      </c>
      <c r="AK146" s="1">
        <v>2.4069284352000002</v>
      </c>
      <c r="AL146" s="1">
        <v>2.54387036159999</v>
      </c>
      <c r="AM146" s="1">
        <v>2.6808122879999901</v>
      </c>
      <c r="AN146" s="1">
        <v>2.7899016191999899</v>
      </c>
      <c r="AO146" s="1">
        <v>2.8989909504</v>
      </c>
      <c r="AP146" s="1">
        <v>3.01040133119999</v>
      </c>
      <c r="AQ146" s="1">
        <v>3.1194906623999898</v>
      </c>
      <c r="AR146" s="1">
        <v>3.2285799935999901</v>
      </c>
    </row>
    <row r="147" spans="1:64" x14ac:dyDescent="0.2">
      <c r="A147" s="13" t="s">
        <v>93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64" x14ac:dyDescent="0.2">
      <c r="A148" s="13" t="s">
        <v>93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0.81790236443671105</v>
      </c>
      <c r="W148" s="1">
        <v>1.1048196096</v>
      </c>
      <c r="X148" s="1">
        <v>1.16980899839999</v>
      </c>
      <c r="Y148" s="1">
        <v>1.2440825856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2.1330445824000002</v>
      </c>
      <c r="AJ148" s="1">
        <v>2.26998650879999</v>
      </c>
      <c r="AK148" s="1">
        <v>2.4069284352000002</v>
      </c>
      <c r="AL148" s="1">
        <v>2.54387036159999</v>
      </c>
      <c r="AM148" s="1">
        <v>2.6808122879999901</v>
      </c>
      <c r="AN148" s="1">
        <v>2.7899016191999899</v>
      </c>
      <c r="AO148" s="1">
        <v>2.8989909504</v>
      </c>
      <c r="AP148" s="1">
        <v>3.01040133119999</v>
      </c>
      <c r="AQ148" s="1">
        <v>3.1194906623999898</v>
      </c>
      <c r="AR148" s="1">
        <v>3.2285799935999901</v>
      </c>
    </row>
    <row r="149" spans="1:64" x14ac:dyDescent="0.2">
      <c r="A149" s="13" t="s">
        <v>93</v>
      </c>
      <c r="B149" s="1" t="s">
        <v>142</v>
      </c>
      <c r="C149" s="1" t="s">
        <v>3</v>
      </c>
      <c r="D149" s="1">
        <v>74.487499228324637</v>
      </c>
      <c r="E149" s="1">
        <v>77.350127266767416</v>
      </c>
      <c r="F149" s="1">
        <v>80.173530110941371</v>
      </c>
      <c r="G149" s="1">
        <v>82.870811176618773</v>
      </c>
      <c r="H149" s="1">
        <v>85.462761026397999</v>
      </c>
      <c r="I149" s="1">
        <v>88.036437982263905</v>
      </c>
      <c r="J149" s="1">
        <v>91.074645659262117</v>
      </c>
      <c r="K149" s="1">
        <v>93.999211373038975</v>
      </c>
      <c r="L149" s="1">
        <v>97.1421415897196</v>
      </c>
      <c r="M149" s="1">
        <v>100.20428166065898</v>
      </c>
      <c r="N149" s="1">
        <v>103.03861467276379</v>
      </c>
      <c r="O149" s="1">
        <v>109.71398266573324</v>
      </c>
      <c r="P149" s="1">
        <v>117.79089583494277</v>
      </c>
      <c r="Q149" s="1">
        <v>121.00744233221994</v>
      </c>
      <c r="R149" s="1">
        <v>123.4019048037494</v>
      </c>
      <c r="S149" s="1">
        <v>129.6392020678031</v>
      </c>
      <c r="T149" s="1">
        <v>134.75254453259035</v>
      </c>
      <c r="U149" s="1">
        <v>137.39679724457073</v>
      </c>
      <c r="V149" s="1">
        <v>140.03346906145302</v>
      </c>
      <c r="W149" s="1">
        <v>142.64920611483069</v>
      </c>
      <c r="X149" s="1">
        <v>148.56379143900378</v>
      </c>
      <c r="Y149" s="1">
        <v>153.21830788149225</v>
      </c>
      <c r="Z149" s="1">
        <v>158.02260111643895</v>
      </c>
      <c r="AA149" s="1">
        <v>161.47783739263278</v>
      </c>
      <c r="AB149" s="1">
        <v>165.1898049331634</v>
      </c>
      <c r="AC149" s="1">
        <v>168.6271214218809</v>
      </c>
      <c r="AD149" s="1">
        <v>171.68828245810823</v>
      </c>
      <c r="AE149" s="1">
        <v>174.69861052901354</v>
      </c>
      <c r="AF149" s="1">
        <v>177.67619409921994</v>
      </c>
      <c r="AG149" s="1">
        <v>180.64891995001977</v>
      </c>
      <c r="AH149" s="1">
        <v>183.6731827088646</v>
      </c>
      <c r="AI149" s="1">
        <v>185.84621359538278</v>
      </c>
      <c r="AJ149" s="1">
        <v>187.78989239657037</v>
      </c>
      <c r="AK149" s="1">
        <v>189.5295510593844</v>
      </c>
      <c r="AL149" s="1">
        <v>192.38657861982423</v>
      </c>
      <c r="AM149" s="1">
        <v>195.14574997253806</v>
      </c>
      <c r="AN149" s="1">
        <v>197.81965358574723</v>
      </c>
      <c r="AO149" s="1">
        <v>200.46472147434974</v>
      </c>
      <c r="AP149" s="1">
        <v>202.92539546086306</v>
      </c>
      <c r="AQ149" s="1">
        <v>205.18653215779474</v>
      </c>
      <c r="AR149" s="1">
        <v>207.67669735145338</v>
      </c>
    </row>
    <row r="151" spans="1:64" x14ac:dyDescent="0.2">
      <c r="A151" s="13" t="s">
        <v>93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2">
      <c r="A152" s="13" t="s">
        <v>93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">
      <c r="A153" s="13" t="s">
        <v>93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53"/>
  <sheetViews>
    <sheetView topLeftCell="A87" workbookViewId="0">
      <selection activeCell="D151" sqref="D151:AR153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187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94</v>
      </c>
      <c r="B4" s="1" t="s">
        <v>2</v>
      </c>
      <c r="C4" s="1" t="s">
        <v>3</v>
      </c>
      <c r="D4" s="4">
        <v>83.894808424257803</v>
      </c>
      <c r="E4" s="4">
        <v>84.853955848769303</v>
      </c>
      <c r="F4" s="4">
        <v>85.8181781273788</v>
      </c>
      <c r="G4" s="4">
        <v>86.784937833037304</v>
      </c>
      <c r="H4" s="4">
        <v>87.761847246891605</v>
      </c>
      <c r="I4" s="4">
        <v>88.878352691462993</v>
      </c>
      <c r="J4" s="4">
        <v>90.096388608726699</v>
      </c>
      <c r="K4" s="4">
        <v>91.322036807137295</v>
      </c>
      <c r="L4" s="4">
        <v>92.552759859645803</v>
      </c>
      <c r="M4" s="4">
        <v>93.792553177973005</v>
      </c>
      <c r="N4" s="4">
        <v>95.033425938677496</v>
      </c>
      <c r="O4" s="4">
        <v>95.877212083845592</v>
      </c>
      <c r="P4" s="4">
        <v>96.719540244342198</v>
      </c>
      <c r="Q4" s="4">
        <v>97.563326389510294</v>
      </c>
      <c r="R4" s="4">
        <v>98.408191977055793</v>
      </c>
      <c r="S4" s="4">
        <v>99.250520137552201</v>
      </c>
      <c r="T4" s="4">
        <v>100.1196805532102</v>
      </c>
      <c r="U4" s="4">
        <v>100.9863035418192</v>
      </c>
      <c r="V4" s="4">
        <v>101.85800138452601</v>
      </c>
      <c r="W4" s="4">
        <v>102.72969922723308</v>
      </c>
      <c r="X4" s="4">
        <v>103.6039344969889</v>
      </c>
      <c r="Y4" s="4">
        <v>104.1830149599684</v>
      </c>
      <c r="Z4" s="4">
        <v>104.76209542294799</v>
      </c>
      <c r="AA4" s="4">
        <v>105.34517129764831</v>
      </c>
      <c r="AB4" s="4">
        <v>105.9217143335789</v>
      </c>
      <c r="AC4" s="4">
        <v>106.4967993848377</v>
      </c>
      <c r="AD4" s="4">
        <v>107.08241268658711</v>
      </c>
      <c r="AE4" s="4">
        <v>107.6680259883363</v>
      </c>
      <c r="AF4" s="4">
        <v>108.2471064513159</v>
      </c>
      <c r="AG4" s="4">
        <v>108.8287243413444</v>
      </c>
      <c r="AH4" s="4">
        <v>109.4118002160446</v>
      </c>
      <c r="AI4" s="4">
        <v>109.8204383399421</v>
      </c>
      <c r="AJ4" s="4">
        <v>110.23053444851129</v>
      </c>
      <c r="AK4" s="4">
        <v>110.64316798412949</v>
      </c>
      <c r="AL4" s="4">
        <v>111.049268680978</v>
      </c>
      <c r="AM4" s="4">
        <v>111.4553693778264</v>
      </c>
      <c r="AN4" s="4">
        <v>111.8745357522143</v>
      </c>
      <c r="AO4" s="4">
        <v>112.29116469955309</v>
      </c>
      <c r="AP4" s="4">
        <v>112.70633566222031</v>
      </c>
      <c r="AQ4" s="4">
        <v>113.1229646095592</v>
      </c>
      <c r="AR4" s="4">
        <v>113.5355981451773</v>
      </c>
    </row>
    <row r="5" spans="1:44" x14ac:dyDescent="0.2">
      <c r="A5" s="13" t="s">
        <v>94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5.8624289525576998</v>
      </c>
      <c r="K5" s="4">
        <v>5.9250666975988802</v>
      </c>
      <c r="L5" s="4">
        <v>5.9877044426400596</v>
      </c>
      <c r="M5" s="4">
        <v>6.0515021459227398</v>
      </c>
      <c r="N5" s="4">
        <v>6.1141398909639202</v>
      </c>
      <c r="O5" s="4">
        <v>6.1535784711750301</v>
      </c>
      <c r="P5" s="4">
        <v>6.1918570931446402</v>
      </c>
      <c r="Q5" s="4">
        <v>6.2312956733557598</v>
      </c>
      <c r="R5" s="4">
        <v>6.2695742953253601</v>
      </c>
      <c r="S5" s="4">
        <v>6.3078529172949702</v>
      </c>
      <c r="T5" s="4">
        <v>6.3472914975060801</v>
      </c>
      <c r="U5" s="4">
        <v>6.3867300777171998</v>
      </c>
      <c r="V5" s="4">
        <v>6.4261686579283097</v>
      </c>
      <c r="W5" s="4">
        <v>6.4656072381394196</v>
      </c>
      <c r="X5" s="4">
        <v>6.5050458183505304</v>
      </c>
      <c r="Y5" s="4">
        <v>6.5317248579051101</v>
      </c>
      <c r="Z5" s="4">
        <v>6.5584038974596899</v>
      </c>
      <c r="AA5" s="4">
        <v>6.5862428952557703</v>
      </c>
      <c r="AB5" s="4">
        <v>6.6129219348103403</v>
      </c>
      <c r="AC5" s="4">
        <v>6.6384410161234202</v>
      </c>
      <c r="AD5" s="4">
        <v>6.6662800139194998</v>
      </c>
      <c r="AE5" s="4">
        <v>6.6941190117155696</v>
      </c>
      <c r="AF5" s="4">
        <v>6.7207980512701502</v>
      </c>
      <c r="AG5" s="4">
        <v>6.7474770908247299</v>
      </c>
      <c r="AH5" s="4">
        <v>6.7753160886208104</v>
      </c>
      <c r="AI5" s="4">
        <v>6.7915555040018498</v>
      </c>
      <c r="AJ5" s="4">
        <v>6.8089548776243998</v>
      </c>
      <c r="AK5" s="4">
        <v>6.8263542512469497</v>
      </c>
      <c r="AL5" s="4">
        <v>6.8425936666279998</v>
      </c>
      <c r="AM5" s="4">
        <v>6.8588330820090402</v>
      </c>
      <c r="AN5" s="4">
        <v>6.8773924138730997</v>
      </c>
      <c r="AO5" s="4">
        <v>6.8959517457371504</v>
      </c>
      <c r="AP5" s="4">
        <v>6.9133511193597004</v>
      </c>
      <c r="AQ5" s="4">
        <v>6.9319104512237502</v>
      </c>
      <c r="AR5" s="4">
        <v>6.9493098248463001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94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5176.8741192377711</v>
      </c>
      <c r="H8" s="4">
        <v>5155.9336309342734</v>
      </c>
      <c r="I8" s="4">
        <v>5072.4822099690873</v>
      </c>
      <c r="J8" s="4">
        <v>5136.8634990113123</v>
      </c>
      <c r="K8" s="4">
        <v>5135.2303091114281</v>
      </c>
      <c r="L8" s="4">
        <v>5210.8841432079043</v>
      </c>
      <c r="M8" s="4">
        <v>5124.5303091114256</v>
      </c>
      <c r="N8" s="4">
        <v>5252.9907941009506</v>
      </c>
      <c r="O8" s="4">
        <v>5393.0008567875548</v>
      </c>
      <c r="P8" s="4">
        <v>5382.1008567875542</v>
      </c>
      <c r="Q8" s="4">
        <v>5371.5008567875548</v>
      </c>
      <c r="R8" s="4">
        <v>5342.2529646668345</v>
      </c>
      <c r="S8" s="4">
        <v>5344.5810338866595</v>
      </c>
      <c r="T8" s="4">
        <v>5384.1689506368266</v>
      </c>
      <c r="U8" s="4">
        <v>5373.9689506368259</v>
      </c>
      <c r="V8" s="4">
        <v>5305.738261309576</v>
      </c>
      <c r="W8" s="4">
        <v>5238.3375497438255</v>
      </c>
      <c r="X8" s="4">
        <v>5249.0054762369309</v>
      </c>
      <c r="Y8" s="4">
        <v>5411.3064022656181</v>
      </c>
      <c r="Z8" s="4">
        <v>5516.6774508708877</v>
      </c>
      <c r="AA8" s="4">
        <v>5721.1200777868271</v>
      </c>
      <c r="AB8" s="4">
        <v>5942.3069783231931</v>
      </c>
      <c r="AC8" s="4">
        <v>6052.4089419394641</v>
      </c>
      <c r="AD8" s="4">
        <v>6279.1589198347001</v>
      </c>
      <c r="AE8" s="4">
        <v>6519.2409586131043</v>
      </c>
      <c r="AF8" s="4">
        <v>6768.8555267255233</v>
      </c>
      <c r="AG8" s="4">
        <v>7058.4933262898476</v>
      </c>
      <c r="AH8" s="4">
        <v>7425.6124339424314</v>
      </c>
      <c r="AI8" s="4">
        <v>7805.086897752235</v>
      </c>
      <c r="AJ8" s="4">
        <v>8317.119277162561</v>
      </c>
      <c r="AK8" s="4">
        <v>8543.8192771625545</v>
      </c>
      <c r="AL8" s="4">
        <v>8741.5736516411871</v>
      </c>
      <c r="AM8" s="4">
        <v>9039.5184217133319</v>
      </c>
      <c r="AN8" s="4">
        <v>9316.1184217133341</v>
      </c>
      <c r="AO8" s="4">
        <v>9676.4643678851226</v>
      </c>
      <c r="AP8" s="4">
        <v>10055.06436788513</v>
      </c>
      <c r="AQ8" s="4">
        <v>10371.904051430736</v>
      </c>
      <c r="AR8" s="4">
        <v>10749.375982210911</v>
      </c>
    </row>
    <row r="9" spans="1:44" x14ac:dyDescent="0.2">
      <c r="A9" s="13" t="s">
        <v>94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58.399999999999991</v>
      </c>
      <c r="M9" s="4">
        <v>61.5</v>
      </c>
      <c r="N9" s="4">
        <v>55.300000000000004</v>
      </c>
      <c r="O9" s="4">
        <v>235.79864919512798</v>
      </c>
      <c r="P9" s="4">
        <v>232.79864919512798</v>
      </c>
      <c r="Q9" s="4">
        <v>229.69864919512798</v>
      </c>
      <c r="R9" s="4">
        <v>226.498649195128</v>
      </c>
      <c r="S9" s="4">
        <v>223.498649195128</v>
      </c>
      <c r="T9" s="4">
        <v>220.39864919512797</v>
      </c>
      <c r="U9" s="4">
        <v>217.19864919512798</v>
      </c>
      <c r="V9" s="4">
        <v>214.09864919512799</v>
      </c>
      <c r="W9" s="4">
        <v>211.09864919512799</v>
      </c>
      <c r="X9" s="4">
        <v>207.998649195128</v>
      </c>
      <c r="Y9" s="4">
        <v>261.55453449318998</v>
      </c>
      <c r="Z9" s="4">
        <v>294.08099464073103</v>
      </c>
      <c r="AA9" s="4">
        <v>341.548420631618</v>
      </c>
      <c r="AB9" s="4">
        <v>346.42857020591401</v>
      </c>
      <c r="AC9" s="4">
        <v>394.38302862688295</v>
      </c>
      <c r="AD9" s="4">
        <v>393.959987922099</v>
      </c>
      <c r="AE9" s="4">
        <v>397.23464060040203</v>
      </c>
      <c r="AF9" s="4">
        <v>397.55370625124499</v>
      </c>
      <c r="AG9" s="4">
        <v>396.65370625124496</v>
      </c>
      <c r="AH9" s="4">
        <v>395.65370625124496</v>
      </c>
      <c r="AI9" s="4">
        <v>402.34704427139195</v>
      </c>
      <c r="AJ9" s="4">
        <v>407.94996629051894</v>
      </c>
      <c r="AK9" s="4">
        <v>407.04996629051897</v>
      </c>
      <c r="AL9" s="4">
        <v>406.04996629051897</v>
      </c>
      <c r="AM9" s="4">
        <v>406.04996629051897</v>
      </c>
      <c r="AN9" s="4">
        <v>406.04996629051897</v>
      </c>
      <c r="AO9" s="4">
        <v>406.04996629051897</v>
      </c>
      <c r="AP9" s="4">
        <v>406.04996629051897</v>
      </c>
      <c r="AQ9" s="4">
        <v>406.04996629051897</v>
      </c>
      <c r="AR9" s="4">
        <v>406.04996629051897</v>
      </c>
    </row>
    <row r="10" spans="1:44" x14ac:dyDescent="0.2">
      <c r="A10" s="13" t="s">
        <v>94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760.47617536579548</v>
      </c>
      <c r="Z10" s="4">
        <v>740.92076382352457</v>
      </c>
      <c r="AA10" s="4">
        <v>701.32076382352443</v>
      </c>
      <c r="AB10" s="4">
        <v>690.85798665855702</v>
      </c>
      <c r="AC10" s="4">
        <v>651.35798665855691</v>
      </c>
      <c r="AD10" s="4">
        <v>640.0166001662077</v>
      </c>
      <c r="AE10" s="4">
        <v>634.43643937726404</v>
      </c>
      <c r="AF10" s="4">
        <v>661.40456937037197</v>
      </c>
      <c r="AG10" s="4">
        <v>690.61950685744205</v>
      </c>
      <c r="AH10" s="4">
        <v>721.58712575591596</v>
      </c>
      <c r="AI10" s="4">
        <v>759.33191436155494</v>
      </c>
      <c r="AJ10" s="4">
        <v>724.74996629051896</v>
      </c>
      <c r="AK10" s="4">
        <v>685.14996629051893</v>
      </c>
      <c r="AL10" s="4">
        <v>645.64996629051893</v>
      </c>
      <c r="AM10" s="4">
        <v>606.04996629051902</v>
      </c>
      <c r="AN10" s="4">
        <v>566.64996629051893</v>
      </c>
      <c r="AO10" s="4">
        <v>527.04996629051902</v>
      </c>
      <c r="AP10" s="4">
        <v>487.54996629051897</v>
      </c>
      <c r="AQ10" s="4">
        <v>447.94996629051894</v>
      </c>
      <c r="AR10" s="4">
        <v>408.54996629051897</v>
      </c>
    </row>
    <row r="11" spans="1:44" x14ac:dyDescent="0.2">
      <c r="A11" s="13" t="s">
        <v>94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1570.0741192377716</v>
      </c>
      <c r="H11" s="4">
        <v>1615.5336309342724</v>
      </c>
      <c r="I11" s="4">
        <v>1598.0822099690877</v>
      </c>
      <c r="J11" s="4">
        <v>1728.7634990113124</v>
      </c>
      <c r="K11" s="4">
        <v>1793.4303091114275</v>
      </c>
      <c r="L11" s="4">
        <v>1933.3759346327925</v>
      </c>
      <c r="M11" s="4">
        <v>1848.9303091114273</v>
      </c>
      <c r="N11" s="4">
        <v>2041.6825855258373</v>
      </c>
      <c r="O11" s="4">
        <v>2064.2939990173127</v>
      </c>
      <c r="P11" s="4">
        <v>2119.7939990173127</v>
      </c>
      <c r="Q11" s="4">
        <v>2175.2939990173122</v>
      </c>
      <c r="R11" s="4">
        <v>2230.6939990173123</v>
      </c>
      <c r="S11" s="4">
        <v>2299.2220682371385</v>
      </c>
      <c r="T11" s="4">
        <v>2407.2099849873052</v>
      </c>
      <c r="U11" s="4">
        <v>2462.7099849873052</v>
      </c>
      <c r="V11" s="4">
        <v>2460.2792956600556</v>
      </c>
      <c r="W11" s="4">
        <v>2458.6785840943044</v>
      </c>
      <c r="X11" s="4">
        <v>2534.9465105874092</v>
      </c>
      <c r="Y11" s="4">
        <v>2630.9418286479913</v>
      </c>
      <c r="Z11" s="4">
        <v>2686.4418286479909</v>
      </c>
      <c r="AA11" s="4">
        <v>2741.7418286479915</v>
      </c>
      <c r="AB11" s="4">
        <v>2723.9783460867679</v>
      </c>
      <c r="AC11" s="4">
        <v>2641.3012363704479</v>
      </c>
      <c r="AD11" s="4">
        <v>2626.3853489922221</v>
      </c>
      <c r="AE11" s="4">
        <v>2585.4307412412868</v>
      </c>
      <c r="AF11" s="4">
        <v>2485.3551757319569</v>
      </c>
      <c r="AG11" s="4">
        <v>2358.4956640354553</v>
      </c>
      <c r="AH11" s="4">
        <v>2321.795664035455</v>
      </c>
      <c r="AI11" s="4">
        <v>2246.3143749932296</v>
      </c>
      <c r="AJ11" s="4">
        <v>2425.668026312796</v>
      </c>
      <c r="AK11" s="4">
        <v>2425.668026312796</v>
      </c>
      <c r="AL11" s="4">
        <v>2396.5224007914312</v>
      </c>
      <c r="AM11" s="4">
        <v>2316.8671708635661</v>
      </c>
      <c r="AN11" s="4">
        <v>2216.8671708635661</v>
      </c>
      <c r="AO11" s="4">
        <v>2116.8671708635661</v>
      </c>
      <c r="AP11" s="4">
        <v>2016.867170863572</v>
      </c>
      <c r="AQ11" s="4">
        <v>1916.867170863572</v>
      </c>
      <c r="AR11" s="4">
        <v>1803.7391016437462</v>
      </c>
    </row>
    <row r="12" spans="1:44" x14ac:dyDescent="0.2">
      <c r="A12" s="13" t="s">
        <v>94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755</v>
      </c>
      <c r="Y12" s="4">
        <v>742.5</v>
      </c>
      <c r="Z12" s="4">
        <v>729.9</v>
      </c>
      <c r="AA12" s="4">
        <v>751.77520092505404</v>
      </c>
      <c r="AB12" s="4">
        <v>877.00821161331407</v>
      </c>
      <c r="AC12" s="4">
        <v>1014.4082116133139</v>
      </c>
      <c r="AD12" s="4">
        <v>1151.8082116133098</v>
      </c>
      <c r="AE12" s="4">
        <v>1289.30821161331</v>
      </c>
      <c r="AF12" s="4">
        <v>1426.7082116133099</v>
      </c>
      <c r="AG12" s="4">
        <v>1564.10821161331</v>
      </c>
      <c r="AH12" s="4">
        <v>1690.55970036742</v>
      </c>
      <c r="AI12" s="4">
        <v>1827.9597003674201</v>
      </c>
      <c r="AJ12" s="4">
        <v>1921.6174545100901</v>
      </c>
      <c r="AK12" s="4">
        <v>1920.8174545100901</v>
      </c>
      <c r="AL12" s="4">
        <v>1920.1174545100901</v>
      </c>
      <c r="AM12" s="4">
        <v>1919.3174545100899</v>
      </c>
      <c r="AN12" s="4">
        <v>1918.5174545100901</v>
      </c>
      <c r="AO12" s="4">
        <v>1917.7174545100902</v>
      </c>
      <c r="AP12" s="4">
        <v>1916.91745451009</v>
      </c>
      <c r="AQ12" s="4">
        <v>1904.3174545100901</v>
      </c>
      <c r="AR12" s="4">
        <v>1915.4174545100902</v>
      </c>
    </row>
    <row r="13" spans="1:44" x14ac:dyDescent="0.2">
      <c r="A13" s="13" t="s">
        <v>94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186.14594617179</v>
      </c>
      <c r="AP13" s="4">
        <v>280.24594617178997</v>
      </c>
      <c r="AQ13" s="4">
        <v>374.34594617178999</v>
      </c>
      <c r="AR13" s="4">
        <v>468.54594617179004</v>
      </c>
    </row>
    <row r="14" spans="1:44" x14ac:dyDescent="0.2">
      <c r="A14" s="13" t="s">
        <v>94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575.70820857511285</v>
      </c>
      <c r="M14" s="4">
        <v>502.49999999999903</v>
      </c>
      <c r="N14" s="4">
        <v>580.80820857511287</v>
      </c>
      <c r="O14" s="4">
        <v>585.90820857511278</v>
      </c>
      <c r="P14" s="4">
        <v>591.00820857511383</v>
      </c>
      <c r="Q14" s="4">
        <v>596.10820857511385</v>
      </c>
      <c r="R14" s="4">
        <v>582.9603164543928</v>
      </c>
      <c r="S14" s="4">
        <v>587.96031645439268</v>
      </c>
      <c r="T14" s="4">
        <v>590.9603164543928</v>
      </c>
      <c r="U14" s="4">
        <v>596.56031645439282</v>
      </c>
      <c r="V14" s="4">
        <v>602.16031645439273</v>
      </c>
      <c r="W14" s="4">
        <v>607.76031645439286</v>
      </c>
      <c r="X14" s="4">
        <v>613.56031645439282</v>
      </c>
      <c r="Y14" s="4">
        <v>607.1338637586399</v>
      </c>
      <c r="Z14" s="4">
        <v>592.73386375863993</v>
      </c>
      <c r="AA14" s="4">
        <v>578.33386375863984</v>
      </c>
      <c r="AB14" s="4">
        <v>563.93386375863975</v>
      </c>
      <c r="AC14" s="4">
        <v>529.53386375863977</v>
      </c>
      <c r="AD14" s="4">
        <v>495.13386375863985</v>
      </c>
      <c r="AE14" s="4">
        <v>460.9338637586398</v>
      </c>
      <c r="AF14" s="4">
        <v>426.53386375863977</v>
      </c>
      <c r="AG14" s="4">
        <v>392.13386375863979</v>
      </c>
      <c r="AH14" s="4">
        <v>357.73386375863981</v>
      </c>
      <c r="AI14" s="4">
        <v>337.73386375863981</v>
      </c>
      <c r="AJ14" s="4">
        <v>317.73386375863976</v>
      </c>
      <c r="AK14" s="4">
        <v>297.73386375863981</v>
      </c>
      <c r="AL14" s="4">
        <v>277.73386375863981</v>
      </c>
      <c r="AM14" s="4">
        <v>257.73386375863981</v>
      </c>
      <c r="AN14" s="4">
        <v>237.73386375863979</v>
      </c>
      <c r="AO14" s="4">
        <v>217.73386375863979</v>
      </c>
      <c r="AP14" s="4">
        <v>197.73386375863981</v>
      </c>
      <c r="AQ14" s="4">
        <v>127.97354730424701</v>
      </c>
      <c r="AR14" s="4">
        <v>107.97354730424701</v>
      </c>
    </row>
    <row r="15" spans="1:44" x14ac:dyDescent="0.2">
      <c r="A15" s="13" t="s">
        <v>94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5.1000000000000005</v>
      </c>
      <c r="AA15" s="4">
        <v>4.8</v>
      </c>
      <c r="AB15" s="4">
        <v>4.5</v>
      </c>
      <c r="AC15" s="4">
        <v>14.724614911622801</v>
      </c>
      <c r="AD15" s="4">
        <v>23.054907382220698</v>
      </c>
      <c r="AE15" s="4">
        <v>60.997062022201199</v>
      </c>
      <c r="AF15" s="4">
        <v>78.2</v>
      </c>
      <c r="AG15" s="4">
        <v>81.282373773756703</v>
      </c>
      <c r="AH15" s="4">
        <v>80.982373773756692</v>
      </c>
      <c r="AI15" s="4">
        <v>91.899999999999991</v>
      </c>
      <c r="AJ15" s="4">
        <v>97.8</v>
      </c>
      <c r="AK15" s="4">
        <v>103.7</v>
      </c>
      <c r="AL15" s="4">
        <v>109.599999999999</v>
      </c>
      <c r="AM15" s="4">
        <v>115.49999999999901</v>
      </c>
      <c r="AN15" s="4">
        <v>120.2</v>
      </c>
      <c r="AO15" s="4">
        <v>124.89999999999999</v>
      </c>
      <c r="AP15" s="4">
        <v>129.70000000000002</v>
      </c>
      <c r="AQ15" s="4">
        <v>134.4</v>
      </c>
      <c r="AR15" s="4">
        <v>139.1</v>
      </c>
    </row>
    <row r="16" spans="1:44" x14ac:dyDescent="0.2">
      <c r="A16" s="13" t="s">
        <v>94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136.4</v>
      </c>
      <c r="AB16" s="4">
        <v>204.8</v>
      </c>
      <c r="AC16" s="4">
        <v>210</v>
      </c>
      <c r="AD16" s="4">
        <v>280</v>
      </c>
      <c r="AE16" s="4">
        <v>350</v>
      </c>
      <c r="AF16" s="4">
        <v>420</v>
      </c>
      <c r="AG16" s="4">
        <v>570</v>
      </c>
      <c r="AH16" s="4">
        <v>720</v>
      </c>
      <c r="AI16" s="4">
        <v>870</v>
      </c>
      <c r="AJ16" s="4">
        <v>1020</v>
      </c>
      <c r="AK16" s="4">
        <v>1170</v>
      </c>
      <c r="AL16" s="4">
        <v>1320</v>
      </c>
      <c r="AM16" s="4">
        <v>1620</v>
      </c>
      <c r="AN16" s="4">
        <v>1920</v>
      </c>
      <c r="AO16" s="4">
        <v>2219.9999999999991</v>
      </c>
      <c r="AP16" s="4">
        <v>2519.9999999999991</v>
      </c>
      <c r="AQ16" s="4">
        <v>2819.9999999999991</v>
      </c>
      <c r="AR16" s="4">
        <v>3119.9999999999991</v>
      </c>
    </row>
    <row r="17" spans="1:44" x14ac:dyDescent="0.2">
      <c r="A17" s="13" t="s">
        <v>94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57.3</v>
      </c>
      <c r="U17" s="4">
        <v>50.9</v>
      </c>
      <c r="V17" s="4">
        <v>44.6</v>
      </c>
      <c r="W17" s="4">
        <v>38.199999999999996</v>
      </c>
      <c r="X17" s="4">
        <v>31.8</v>
      </c>
      <c r="Y17" s="4">
        <v>105.50000000000001</v>
      </c>
      <c r="Z17" s="4">
        <v>179.1</v>
      </c>
      <c r="AA17" s="4">
        <v>252.79999999999998</v>
      </c>
      <c r="AB17" s="4">
        <v>326.29999999999995</v>
      </c>
      <c r="AC17" s="4">
        <v>400</v>
      </c>
      <c r="AD17" s="4">
        <v>480</v>
      </c>
      <c r="AE17" s="4">
        <v>560</v>
      </c>
      <c r="AF17" s="4">
        <v>700</v>
      </c>
      <c r="AG17" s="4">
        <v>840</v>
      </c>
      <c r="AH17" s="4">
        <v>979.99999999999909</v>
      </c>
      <c r="AI17" s="4">
        <v>1119.9999999999991</v>
      </c>
      <c r="AJ17" s="4">
        <v>1259.9999999999989</v>
      </c>
      <c r="AK17" s="4">
        <v>1399.9999999999902</v>
      </c>
      <c r="AL17" s="4">
        <v>1539.9999999999898</v>
      </c>
      <c r="AM17" s="4">
        <v>1680</v>
      </c>
      <c r="AN17" s="4">
        <v>1820</v>
      </c>
      <c r="AO17" s="4">
        <v>1960</v>
      </c>
      <c r="AP17" s="4">
        <v>2100</v>
      </c>
      <c r="AQ17" s="4">
        <v>2240</v>
      </c>
      <c r="AR17" s="4">
        <v>2380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94</v>
      </c>
      <c r="B20" s="1" t="s">
        <v>18</v>
      </c>
      <c r="C20" s="1" t="s">
        <v>19</v>
      </c>
      <c r="D20" s="4">
        <v>35767.862747946194</v>
      </c>
      <c r="E20" s="4">
        <v>36025.986650548199</v>
      </c>
      <c r="F20" s="4">
        <v>36284.228963768299</v>
      </c>
      <c r="G20" s="4">
        <v>36541.798133918099</v>
      </c>
      <c r="H20" s="4">
        <v>36674.19</v>
      </c>
      <c r="I20" s="4">
        <v>36775.83</v>
      </c>
      <c r="J20" s="4">
        <v>36877.539999999899</v>
      </c>
      <c r="K20" s="4">
        <v>36979.18</v>
      </c>
      <c r="L20" s="4">
        <v>37080.89</v>
      </c>
      <c r="M20" s="4">
        <v>37182.53</v>
      </c>
      <c r="N20" s="4">
        <v>37284.239999999896</v>
      </c>
      <c r="O20" s="4">
        <v>36795.360000000001</v>
      </c>
      <c r="P20" s="4">
        <v>36306.479999999901</v>
      </c>
      <c r="Q20" s="4">
        <v>35817.599999999999</v>
      </c>
      <c r="R20" s="4">
        <v>35328.719999999994</v>
      </c>
      <c r="S20" s="4">
        <v>34839.840000000004</v>
      </c>
      <c r="T20" s="4">
        <v>34350.89</v>
      </c>
      <c r="U20" s="4">
        <v>33862.009999999995</v>
      </c>
      <c r="V20" s="4">
        <v>33373.129999999896</v>
      </c>
      <c r="W20" s="4">
        <v>32884.25</v>
      </c>
      <c r="X20" s="4">
        <v>32395.37</v>
      </c>
      <c r="Y20" s="4">
        <v>31758.16</v>
      </c>
      <c r="Z20" s="4">
        <v>31120.95</v>
      </c>
      <c r="AA20" s="4">
        <v>30483.7399999999</v>
      </c>
      <c r="AB20" s="4">
        <v>29846.529999999897</v>
      </c>
      <c r="AC20" s="4">
        <v>29209.25</v>
      </c>
      <c r="AD20" s="4">
        <v>28572.039999999903</v>
      </c>
      <c r="AE20" s="4">
        <v>27934.83</v>
      </c>
      <c r="AF20" s="4">
        <v>27297.62</v>
      </c>
      <c r="AG20" s="4">
        <v>26660.41</v>
      </c>
      <c r="AH20" s="4">
        <v>26023.199999999899</v>
      </c>
      <c r="AI20" s="4">
        <v>25277.839999999902</v>
      </c>
      <c r="AJ20" s="4">
        <v>24532.48</v>
      </c>
      <c r="AK20" s="4">
        <v>23787.19</v>
      </c>
      <c r="AL20" s="4">
        <v>23041.83</v>
      </c>
      <c r="AM20" s="4">
        <v>22296.54</v>
      </c>
      <c r="AN20" s="4">
        <v>21551.18</v>
      </c>
      <c r="AO20" s="4">
        <v>20805.889999999898</v>
      </c>
      <c r="AP20" s="4">
        <v>20060.53</v>
      </c>
      <c r="AQ20" s="4">
        <v>19315.1699999999</v>
      </c>
      <c r="AR20" s="4">
        <v>18569.88</v>
      </c>
    </row>
    <row r="21" spans="1:44" x14ac:dyDescent="0.2">
      <c r="A21" s="13" t="s">
        <v>94</v>
      </c>
      <c r="B21" s="1" t="s">
        <v>20</v>
      </c>
      <c r="C21" s="1" t="s">
        <v>19</v>
      </c>
      <c r="D21" s="4">
        <v>5564.2293816707506</v>
      </c>
      <c r="E21" s="4">
        <v>5586.7181841212005</v>
      </c>
      <c r="F21" s="4">
        <v>5609.3259749443996</v>
      </c>
      <c r="G21" s="4">
        <v>5631.3421780133349</v>
      </c>
      <c r="H21" s="4">
        <v>5630.5886468777981</v>
      </c>
      <c r="I21" s="4">
        <v>5644.331195555872</v>
      </c>
      <c r="J21" s="4">
        <v>5699.0009510320106</v>
      </c>
      <c r="K21" s="4">
        <v>5764.97296576388</v>
      </c>
      <c r="L21" s="4">
        <v>5831.0639688685105</v>
      </c>
      <c r="M21" s="4">
        <v>5898.0571701339295</v>
      </c>
      <c r="N21" s="4">
        <v>5964.3861499840496</v>
      </c>
      <c r="O21" s="4">
        <v>6001.6250142347599</v>
      </c>
      <c r="P21" s="4">
        <v>6029.8599863444242</v>
      </c>
      <c r="Q21" s="4">
        <v>6058.5378395610132</v>
      </c>
      <c r="R21" s="4">
        <v>6086.4278737868854</v>
      </c>
      <c r="S21" s="4">
        <v>6114.0219225802311</v>
      </c>
      <c r="T21" s="4">
        <v>6148.6838624927796</v>
      </c>
      <c r="U21" s="4">
        <v>6183.2399048915668</v>
      </c>
      <c r="V21" s="4">
        <v>6207.6052632517294</v>
      </c>
      <c r="W21" s="4">
        <v>6235.0014054062603</v>
      </c>
      <c r="X21" s="4">
        <v>6261.3061457343747</v>
      </c>
      <c r="Y21" s="4">
        <v>6318.349608543801</v>
      </c>
      <c r="Z21" s="4">
        <v>6349.0660555694012</v>
      </c>
      <c r="AA21" s="4">
        <v>6366.5468746260385</v>
      </c>
      <c r="AB21" s="4">
        <v>6382.7912998422607</v>
      </c>
      <c r="AC21" s="4">
        <v>6397.8814926524783</v>
      </c>
      <c r="AD21" s="4">
        <v>6413.9029634155804</v>
      </c>
      <c r="AE21" s="4">
        <v>6429.369059556504</v>
      </c>
      <c r="AF21" s="4">
        <v>6443.4953720125313</v>
      </c>
      <c r="AG21" s="4">
        <v>6457.0624584983598</v>
      </c>
      <c r="AH21" s="4">
        <v>6470.6371207335524</v>
      </c>
      <c r="AI21" s="4">
        <v>6473.6881136081447</v>
      </c>
      <c r="AJ21" s="4">
        <v>6460.4406508864404</v>
      </c>
      <c r="AK21" s="4">
        <v>6460.1784491512735</v>
      </c>
      <c r="AL21" s="4">
        <v>6458.190498863768</v>
      </c>
      <c r="AM21" s="4">
        <v>6455.2930348841501</v>
      </c>
      <c r="AN21" s="4">
        <v>6453.0984762776025</v>
      </c>
      <c r="AO21" s="4">
        <v>6449.8335781309088</v>
      </c>
      <c r="AP21" s="4">
        <v>6444.7872454013032</v>
      </c>
      <c r="AQ21" s="4">
        <v>6439.3395638794746</v>
      </c>
      <c r="AR21" s="4">
        <v>6431.9450376636632</v>
      </c>
    </row>
    <row r="22" spans="1:44" x14ac:dyDescent="0.2">
      <c r="A22" s="13" t="s">
        <v>94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30665.226869999999</v>
      </c>
      <c r="I22" s="4">
        <v>30891.057789999999</v>
      </c>
      <c r="J22" s="4">
        <v>30948.873178990405</v>
      </c>
      <c r="K22" s="4">
        <v>30942.029249752901</v>
      </c>
      <c r="L22" s="4">
        <v>30935.071822425591</v>
      </c>
      <c r="M22" s="4">
        <v>30926.697813366503</v>
      </c>
      <c r="N22" s="4">
        <v>30919.374663819402</v>
      </c>
      <c r="O22" s="4">
        <v>31506.440000000002</v>
      </c>
      <c r="P22" s="4">
        <v>30978.779999999992</v>
      </c>
      <c r="Q22" s="4">
        <v>30451.119999999901</v>
      </c>
      <c r="R22" s="4">
        <v>29923.459999999901</v>
      </c>
      <c r="S22" s="4">
        <v>29395.8</v>
      </c>
      <c r="T22" s="4">
        <v>28831.239999999896</v>
      </c>
      <c r="U22" s="4">
        <v>28266.679999999902</v>
      </c>
      <c r="V22" s="4">
        <v>27702.119999999988</v>
      </c>
      <c r="W22" s="4">
        <v>27137.56</v>
      </c>
      <c r="X22" s="4">
        <v>26573</v>
      </c>
      <c r="Y22" s="4">
        <v>26162.999999999989</v>
      </c>
      <c r="Z22" s="4">
        <v>25753</v>
      </c>
      <c r="AA22" s="4">
        <v>25343</v>
      </c>
      <c r="AB22" s="4">
        <v>24932.999999999978</v>
      </c>
      <c r="AC22" s="4">
        <v>24522.999999999989</v>
      </c>
      <c r="AD22" s="4">
        <v>24327.199999999997</v>
      </c>
      <c r="AE22" s="4">
        <v>24131.399999999991</v>
      </c>
      <c r="AF22" s="4">
        <v>23935.599999999991</v>
      </c>
      <c r="AG22" s="4">
        <v>23739.800000000003</v>
      </c>
      <c r="AH22" s="4">
        <v>23544</v>
      </c>
      <c r="AI22" s="4">
        <v>23365.660000000003</v>
      </c>
      <c r="AJ22" s="4">
        <v>23185.206276322682</v>
      </c>
      <c r="AK22" s="4">
        <v>22442.686022949467</v>
      </c>
      <c r="AL22" s="4">
        <v>21702.71851331443</v>
      </c>
      <c r="AM22" s="4">
        <v>20964.156590627121</v>
      </c>
      <c r="AN22" s="4">
        <v>20224.576693690269</v>
      </c>
      <c r="AO22" s="4">
        <v>19487.856623707252</v>
      </c>
      <c r="AP22" s="4">
        <v>18752.535223428433</v>
      </c>
      <c r="AQ22" s="4">
        <v>18017.876253275939</v>
      </c>
      <c r="AR22" s="4">
        <v>17286.171171895523</v>
      </c>
    </row>
    <row r="23" spans="1:44" x14ac:dyDescent="0.2">
      <c r="A23" s="13" t="s">
        <v>94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94</v>
      </c>
      <c r="B26" s="5" t="s">
        <v>24</v>
      </c>
      <c r="C26" s="1" t="s">
        <v>3</v>
      </c>
      <c r="D26" s="4">
        <v>340.2764897354167</v>
      </c>
      <c r="E26" s="4">
        <v>346.28488062775</v>
      </c>
      <c r="F26" s="4">
        <v>352.17510414947907</v>
      </c>
      <c r="G26" s="4">
        <v>357.90462808020294</v>
      </c>
      <c r="H26" s="4">
        <v>363.50819711889324</v>
      </c>
      <c r="I26" s="4">
        <v>369.00526299319546</v>
      </c>
      <c r="J26" s="4">
        <v>374.264827694529</v>
      </c>
      <c r="K26" s="4">
        <v>379.59984360000487</v>
      </c>
      <c r="L26" s="4">
        <v>385.19900506831584</v>
      </c>
      <c r="M26" s="4">
        <v>390.16965355770407</v>
      </c>
      <c r="N26" s="4">
        <v>395.26278822939014</v>
      </c>
      <c r="O26" s="4">
        <v>398.27468086147047</v>
      </c>
      <c r="P26" s="4">
        <v>395.96335577088945</v>
      </c>
      <c r="Q26" s="4">
        <v>398.93916210745692</v>
      </c>
      <c r="R26" s="4">
        <v>400.36426991330399</v>
      </c>
      <c r="S26" s="4">
        <v>402.26267177967054</v>
      </c>
      <c r="T26" s="4">
        <v>403.65933206016047</v>
      </c>
      <c r="U26" s="4">
        <v>403.44255081396915</v>
      </c>
      <c r="V26" s="4">
        <v>403.2902232065212</v>
      </c>
      <c r="W26" s="4">
        <v>402.85980454414141</v>
      </c>
      <c r="X26" s="4">
        <v>400.33242635368339</v>
      </c>
      <c r="Y26" s="4">
        <v>402.30311007126619</v>
      </c>
      <c r="Z26" s="4">
        <v>404.55152350003146</v>
      </c>
      <c r="AA26" s="4">
        <v>407.01600605677669</v>
      </c>
      <c r="AB26" s="4">
        <v>408.18933246763481</v>
      </c>
      <c r="AC26" s="4">
        <v>410.40166305443557</v>
      </c>
      <c r="AD26" s="4">
        <v>412.20362785255645</v>
      </c>
      <c r="AE26" s="4">
        <v>413.66527979371978</v>
      </c>
      <c r="AF26" s="4">
        <v>415.10018491171104</v>
      </c>
      <c r="AG26" s="4">
        <v>416.48412218351143</v>
      </c>
      <c r="AH26" s="4">
        <v>417.92900187100611</v>
      </c>
      <c r="AI26" s="4">
        <v>420.84553776419682</v>
      </c>
      <c r="AJ26" s="4">
        <v>423.51642825488335</v>
      </c>
      <c r="AK26" s="4">
        <v>426.14980746357304</v>
      </c>
      <c r="AL26" s="4">
        <v>428.64671443408611</v>
      </c>
      <c r="AM26" s="4">
        <v>430.95105015055441</v>
      </c>
      <c r="AN26" s="4">
        <v>433.03865959757644</v>
      </c>
      <c r="AO26" s="4">
        <v>435.29019379221609</v>
      </c>
      <c r="AP26" s="4">
        <v>437.53465156382413</v>
      </c>
      <c r="AQ26" s="4">
        <v>436.20196629760983</v>
      </c>
      <c r="AR26" s="4">
        <v>435.18937007789208</v>
      </c>
    </row>
    <row r="27" spans="1:44" x14ac:dyDescent="0.2">
      <c r="A27" s="13" t="s">
        <v>94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94</v>
      </c>
      <c r="B28" s="1" t="s">
        <v>26</v>
      </c>
      <c r="C28" s="1" t="s">
        <v>3</v>
      </c>
      <c r="D28" s="4">
        <v>118.40359817200448</v>
      </c>
      <c r="E28" s="4">
        <v>119.82896881622241</v>
      </c>
      <c r="F28" s="4">
        <v>121.22740818733655</v>
      </c>
      <c r="G28" s="4">
        <v>122.59955933248253</v>
      </c>
      <c r="H28" s="4">
        <v>123.94677041224745</v>
      </c>
      <c r="I28" s="4">
        <v>125.26954170061055</v>
      </c>
      <c r="J28" s="4">
        <v>126.56921533299581</v>
      </c>
      <c r="K28" s="4">
        <v>127.8461166521825</v>
      </c>
      <c r="L28" s="4">
        <v>129.10146709996013</v>
      </c>
      <c r="M28" s="4">
        <v>130.33561052614726</v>
      </c>
      <c r="N28" s="4">
        <v>131.54969822903075</v>
      </c>
      <c r="O28" s="4">
        <v>132.14459500368341</v>
      </c>
      <c r="P28" s="4">
        <v>132.72072912038169</v>
      </c>
      <c r="Q28" s="4">
        <v>133.27827097149643</v>
      </c>
      <c r="R28" s="4">
        <v>133.81821498495336</v>
      </c>
      <c r="S28" s="4">
        <v>134.34097251828649</v>
      </c>
      <c r="T28" s="4">
        <v>134.84681709251018</v>
      </c>
      <c r="U28" s="4">
        <v>135.33635107199015</v>
      </c>
      <c r="V28" s="4">
        <v>135.81041093762946</v>
      </c>
      <c r="W28" s="4">
        <v>136.26896984756647</v>
      </c>
      <c r="X28" s="4">
        <v>136.7129246928335</v>
      </c>
      <c r="Y28" s="4">
        <v>137.47053049512431</v>
      </c>
      <c r="Z28" s="4">
        <v>138.21432511069034</v>
      </c>
      <c r="AA28" s="4">
        <v>138.94439818373891</v>
      </c>
      <c r="AB28" s="4">
        <v>139.6612874959655</v>
      </c>
      <c r="AC28" s="4">
        <v>140.36522673930369</v>
      </c>
      <c r="AD28" s="4">
        <v>141.05675249203995</v>
      </c>
      <c r="AE28" s="4">
        <v>141.73589587471656</v>
      </c>
      <c r="AF28" s="4">
        <v>142.40327733279827</v>
      </c>
      <c r="AG28" s="4">
        <v>143.05894409982352</v>
      </c>
      <c r="AH28" s="4">
        <v>143.70342429219474</v>
      </c>
      <c r="AI28" s="4">
        <v>144.39507119575435</v>
      </c>
      <c r="AJ28" s="4">
        <v>145.07614870507592</v>
      </c>
      <c r="AK28" s="4">
        <v>145.74651694008119</v>
      </c>
      <c r="AL28" s="4">
        <v>146.40677389078442</v>
      </c>
      <c r="AM28" s="4">
        <v>147.05700851308913</v>
      </c>
      <c r="AN28" s="4">
        <v>147.69744025232194</v>
      </c>
      <c r="AO28" s="4">
        <v>148.32822958868869</v>
      </c>
      <c r="AP28" s="4">
        <v>148.94992145540942</v>
      </c>
      <c r="AQ28" s="4">
        <v>149.5622191870126</v>
      </c>
      <c r="AR28" s="4">
        <v>150.16571941033175</v>
      </c>
    </row>
    <row r="29" spans="1:44" x14ac:dyDescent="0.2">
      <c r="A29" s="13" t="s">
        <v>94</v>
      </c>
      <c r="B29" s="1" t="s">
        <v>27</v>
      </c>
      <c r="C29" s="1" t="s">
        <v>3</v>
      </c>
      <c r="D29" s="4">
        <v>47.763470500000025</v>
      </c>
      <c r="E29" s="4">
        <v>49.658723571200014</v>
      </c>
      <c r="F29" s="4">
        <v>51.523701670999998</v>
      </c>
      <c r="G29" s="4">
        <v>53.290078392599987</v>
      </c>
      <c r="H29" s="4">
        <v>54.974379762199959</v>
      </c>
      <c r="I29" s="4">
        <v>56.646675437400042</v>
      </c>
      <c r="J29" s="4">
        <v>58.626262408400024</v>
      </c>
      <c r="K29" s="4">
        <v>60.587466149999933</v>
      </c>
      <c r="L29" s="4">
        <v>62.849715999999972</v>
      </c>
      <c r="M29" s="4">
        <v>64.741275999999957</v>
      </c>
      <c r="N29" s="4">
        <v>66.637391999999991</v>
      </c>
      <c r="O29" s="4">
        <v>68.631802434304518</v>
      </c>
      <c r="P29" s="4">
        <v>69.790250302849557</v>
      </c>
      <c r="Q29" s="4">
        <v>70.021549207413386</v>
      </c>
      <c r="R29" s="4">
        <v>70.510233124517896</v>
      </c>
      <c r="S29" s="4">
        <v>72.406944694560764</v>
      </c>
      <c r="T29" s="4">
        <v>73.803645114025429</v>
      </c>
      <c r="U29" s="4">
        <v>73.75766037422261</v>
      </c>
      <c r="V29" s="4">
        <v>73.88382670847551</v>
      </c>
      <c r="W29" s="4">
        <v>73.755822351904953</v>
      </c>
      <c r="X29" s="4">
        <v>74.064224843870946</v>
      </c>
      <c r="Y29" s="4">
        <v>75.108291635870671</v>
      </c>
      <c r="Z29" s="4">
        <v>76.479841808152358</v>
      </c>
      <c r="AA29" s="4">
        <v>78.101108888355384</v>
      </c>
      <c r="AB29" s="4">
        <v>79.168807182280247</v>
      </c>
      <c r="AC29" s="4">
        <v>80.56119303264785</v>
      </c>
      <c r="AD29" s="4">
        <v>81.503066115821312</v>
      </c>
      <c r="AE29" s="4">
        <v>82.137587465311896</v>
      </c>
      <c r="AF29" s="4">
        <v>82.777629229751369</v>
      </c>
      <c r="AG29" s="4">
        <v>83.384631235132318</v>
      </c>
      <c r="AH29" s="4">
        <v>84.098454471787306</v>
      </c>
      <c r="AI29" s="4">
        <v>86.108642695830198</v>
      </c>
      <c r="AJ29" s="4">
        <v>87.8899583196403</v>
      </c>
      <c r="AK29" s="4">
        <v>89.677978398638814</v>
      </c>
      <c r="AL29" s="4">
        <v>91.34617324583337</v>
      </c>
      <c r="AM29" s="4">
        <v>92.851582793194808</v>
      </c>
      <c r="AN29" s="4">
        <v>94.20003319200552</v>
      </c>
      <c r="AO29" s="4">
        <v>95.728449723597336</v>
      </c>
      <c r="AP29" s="4">
        <v>97.278506951731032</v>
      </c>
      <c r="AQ29" s="4">
        <v>98.627980375971845</v>
      </c>
      <c r="AR29" s="4">
        <v>100.24411663382601</v>
      </c>
    </row>
    <row r="30" spans="1:44" x14ac:dyDescent="0.2">
      <c r="A30" s="13" t="s">
        <v>94</v>
      </c>
      <c r="B30" s="1" t="s">
        <v>28</v>
      </c>
      <c r="C30" s="1" t="s">
        <v>3</v>
      </c>
      <c r="D30" s="4">
        <v>77.894399999999891</v>
      </c>
      <c r="E30" s="4">
        <v>78.726199999999821</v>
      </c>
      <c r="F30" s="4">
        <v>79.557999999999822</v>
      </c>
      <c r="G30" s="4">
        <v>80.389799999999838</v>
      </c>
      <c r="H30" s="4">
        <v>81.221599999999839</v>
      </c>
      <c r="I30" s="4">
        <v>82.053399999999883</v>
      </c>
      <c r="J30" s="4">
        <v>82.885199999999784</v>
      </c>
      <c r="K30" s="4">
        <v>83.7169999999998</v>
      </c>
      <c r="L30" s="4">
        <v>84.548799999999915</v>
      </c>
      <c r="M30" s="4">
        <v>85.380599999999916</v>
      </c>
      <c r="N30" s="4">
        <v>86.212399999999946</v>
      </c>
      <c r="O30" s="4">
        <v>85.29389999999988</v>
      </c>
      <c r="P30" s="4">
        <v>84.375399999999772</v>
      </c>
      <c r="Q30" s="4">
        <v>83.456899999999933</v>
      </c>
      <c r="R30" s="4">
        <v>82.538399999999854</v>
      </c>
      <c r="S30" s="4">
        <v>81.619899999999916</v>
      </c>
      <c r="T30" s="4">
        <v>80.701499999999896</v>
      </c>
      <c r="U30" s="4">
        <v>79.782999999999817</v>
      </c>
      <c r="V30" s="4">
        <v>78.864499999999836</v>
      </c>
      <c r="W30" s="4">
        <v>77.945999999999898</v>
      </c>
      <c r="X30" s="4">
        <v>77.027499999999904</v>
      </c>
      <c r="Y30" s="4">
        <v>77.067799999999892</v>
      </c>
      <c r="Z30" s="4">
        <v>77.108099999999936</v>
      </c>
      <c r="AA30" s="4">
        <v>77.148399999999896</v>
      </c>
      <c r="AB30" s="4">
        <v>77.18859999999998</v>
      </c>
      <c r="AC30" s="4">
        <v>77.228899999999982</v>
      </c>
      <c r="AD30" s="4">
        <v>77.269199999999927</v>
      </c>
      <c r="AE30" s="4">
        <v>77.309499999999929</v>
      </c>
      <c r="AF30" s="4">
        <v>77.349799999999959</v>
      </c>
      <c r="AG30" s="4">
        <v>77.390099999999975</v>
      </c>
      <c r="AH30" s="4">
        <v>77.430399999999935</v>
      </c>
      <c r="AI30" s="4">
        <v>77.641099999999923</v>
      </c>
      <c r="AJ30" s="4">
        <v>77.851799999999955</v>
      </c>
      <c r="AK30" s="4">
        <v>78.062499999999943</v>
      </c>
      <c r="AL30" s="4">
        <v>78.2730999999999</v>
      </c>
      <c r="AM30" s="4">
        <v>78.483799999999931</v>
      </c>
      <c r="AN30" s="4">
        <v>78.694499999999934</v>
      </c>
      <c r="AO30" s="4">
        <v>78.905199999999908</v>
      </c>
      <c r="AP30" s="4">
        <v>79.115799999999894</v>
      </c>
      <c r="AQ30" s="4">
        <v>79.326499999999882</v>
      </c>
      <c r="AR30" s="4">
        <v>79.53719999999997</v>
      </c>
    </row>
    <row r="31" spans="1:44" x14ac:dyDescent="0.2">
      <c r="A31" s="13" t="s">
        <v>94</v>
      </c>
      <c r="B31" s="1" t="s">
        <v>29</v>
      </c>
      <c r="C31" s="1" t="s">
        <v>3</v>
      </c>
      <c r="D31" s="4">
        <v>83.277010699999906</v>
      </c>
      <c r="E31" s="4">
        <v>84.861241046000004</v>
      </c>
      <c r="F31" s="4">
        <v>86.391301853999906</v>
      </c>
      <c r="G31" s="4">
        <v>87.892507084000002</v>
      </c>
      <c r="H31" s="4">
        <v>89.381458096000003</v>
      </c>
      <c r="I31" s="4">
        <v>90.806742624999913</v>
      </c>
      <c r="J31" s="4">
        <v>91.71647887799989</v>
      </c>
      <c r="K31" s="4">
        <v>92.748733372000004</v>
      </c>
      <c r="L31" s="4">
        <v>93.771308451999985</v>
      </c>
      <c r="M31" s="4">
        <v>94.562692757999898</v>
      </c>
      <c r="N31" s="4">
        <v>95.497317949999996</v>
      </c>
      <c r="O31" s="4">
        <v>96.626903130000002</v>
      </c>
      <c r="P31" s="4">
        <v>93.292876730309573</v>
      </c>
      <c r="Q31" s="4">
        <v>96.196337406800438</v>
      </c>
      <c r="R31" s="4">
        <v>97.31383900357288</v>
      </c>
      <c r="S31" s="4">
        <v>97.518056665274941</v>
      </c>
      <c r="T31" s="4">
        <v>97.741573637315909</v>
      </c>
      <c r="U31" s="4">
        <v>97.814720741615986</v>
      </c>
      <c r="V31" s="4">
        <v>97.799510399123818</v>
      </c>
      <c r="W31" s="4">
        <v>97.779601042631569</v>
      </c>
      <c r="X31" s="4">
        <v>95.244516672139341</v>
      </c>
      <c r="Y31" s="4">
        <v>95.202817794647061</v>
      </c>
      <c r="Z31" s="4">
        <v>95.12855803715469</v>
      </c>
      <c r="AA31" s="4">
        <v>95.03753739966254</v>
      </c>
      <c r="AB31" s="4">
        <v>94.225375679999985</v>
      </c>
      <c r="AC31" s="4">
        <v>94.143316749999997</v>
      </c>
      <c r="AD31" s="4">
        <v>94.116758749999889</v>
      </c>
      <c r="AE31" s="4">
        <v>94.072398839999991</v>
      </c>
      <c r="AF31" s="4">
        <v>94.010237019999892</v>
      </c>
      <c r="AG31" s="4">
        <v>93.944453289999984</v>
      </c>
      <c r="AH31" s="4">
        <v>93.846507650000007</v>
      </c>
      <c r="AI31" s="4">
        <v>93.708696097999805</v>
      </c>
      <c r="AJ31" s="4">
        <v>93.567063951999799</v>
      </c>
      <c r="AK31" s="4">
        <v>93.394151211999983</v>
      </c>
      <c r="AL31" s="4">
        <v>93.217057877999878</v>
      </c>
      <c r="AM31" s="4">
        <v>93.022143949999986</v>
      </c>
      <c r="AN31" s="4">
        <v>92.779368759999883</v>
      </c>
      <c r="AO31" s="4">
        <v>92.53213024999998</v>
      </c>
      <c r="AP31" s="4">
        <v>92.267328419999785</v>
      </c>
      <c r="AQ31" s="4">
        <v>88.637073269999988</v>
      </c>
      <c r="AR31" s="4">
        <v>85.070866399999787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94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94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94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94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537.56999999999903</v>
      </c>
      <c r="G39" s="4">
        <v>536.375287809111</v>
      </c>
      <c r="H39" s="4">
        <v>492.96224480473597</v>
      </c>
      <c r="I39" s="4">
        <v>426.739414374327</v>
      </c>
      <c r="J39" s="4">
        <v>406.32767999999999</v>
      </c>
      <c r="K39" s="4">
        <v>406.32767999999999</v>
      </c>
      <c r="L39" s="4">
        <v>406.32767999999999</v>
      </c>
      <c r="M39" s="4">
        <v>406.32767999999999</v>
      </c>
      <c r="N39" s="4">
        <v>406.32767999999902</v>
      </c>
      <c r="O39" s="4">
        <v>406.32767999999999</v>
      </c>
      <c r="P39" s="4">
        <v>391.68334425675999</v>
      </c>
      <c r="Q39" s="4">
        <v>377.10065542508602</v>
      </c>
      <c r="R39" s="4">
        <v>362.89698609688497</v>
      </c>
      <c r="S39" s="4">
        <v>348.89547115307602</v>
      </c>
      <c r="T39" s="4">
        <v>346.111508196974</v>
      </c>
      <c r="U39" s="4">
        <v>343.94370531991001</v>
      </c>
      <c r="V39" s="4">
        <v>323.59439427092798</v>
      </c>
      <c r="W39" s="4">
        <v>309.57965625424799</v>
      </c>
      <c r="X39" s="4">
        <v>294.26491724244198</v>
      </c>
      <c r="Y39" s="4">
        <v>362.82366965208598</v>
      </c>
      <c r="Z39" s="4">
        <v>383.96835206939301</v>
      </c>
      <c r="AA39" s="4">
        <v>380.32878649552498</v>
      </c>
      <c r="AB39" s="4">
        <v>376.953625539482</v>
      </c>
      <c r="AC39" s="4">
        <v>373.82463353602901</v>
      </c>
      <c r="AD39" s="4">
        <v>370.50896915902899</v>
      </c>
      <c r="AE39" s="4">
        <v>367.316569739155</v>
      </c>
      <c r="AF39" s="4">
        <v>364.41152223112402</v>
      </c>
      <c r="AG39" s="4">
        <v>361.630594483859</v>
      </c>
      <c r="AH39" s="4">
        <v>358.85799731994598</v>
      </c>
      <c r="AI39" s="4">
        <v>358.32100007891501</v>
      </c>
      <c r="AJ39" s="4">
        <v>328.00689426179002</v>
      </c>
      <c r="AK39" s="4">
        <v>322.94197861311397</v>
      </c>
      <c r="AL39" s="4">
        <v>317.864119911552</v>
      </c>
      <c r="AM39" s="4">
        <v>312.80511835284699</v>
      </c>
      <c r="AN39" s="4">
        <v>307.71543147134503</v>
      </c>
      <c r="AO39" s="4">
        <v>302.63165867981201</v>
      </c>
      <c r="AP39" s="4">
        <v>297.56082894116702</v>
      </c>
      <c r="AQ39" s="4">
        <v>292.47705614963502</v>
      </c>
      <c r="AR39" s="4">
        <v>287.41214050095999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94</v>
      </c>
      <c r="B42" s="1" t="s">
        <v>38</v>
      </c>
      <c r="C42" s="1" t="s">
        <v>39</v>
      </c>
      <c r="D42" s="1">
        <v>13008</v>
      </c>
      <c r="E42" s="1">
        <v>13007.9999999999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13008.9999999999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13008</v>
      </c>
      <c r="W42" s="1">
        <v>13008</v>
      </c>
      <c r="X42" s="1">
        <v>13007.9999999999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13008.9999999999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94</v>
      </c>
      <c r="B43" s="1" t="s">
        <v>40</v>
      </c>
      <c r="C43" s="1" t="s">
        <v>39</v>
      </c>
      <c r="D43" s="8">
        <v>1847.2700216707499</v>
      </c>
      <c r="E43" s="8">
        <v>1869.7588241212</v>
      </c>
      <c r="F43" s="8">
        <v>1892.3666149444</v>
      </c>
      <c r="G43" s="8">
        <v>1915.033899953979</v>
      </c>
      <c r="H43" s="8">
        <v>1937.93916170906</v>
      </c>
      <c r="I43" s="8">
        <v>1964.1174839733399</v>
      </c>
      <c r="J43" s="8">
        <v>1992.676356593819</v>
      </c>
      <c r="K43" s="8">
        <v>2021.413711773439</v>
      </c>
      <c r="L43" s="8">
        <v>2050.2700553258101</v>
      </c>
      <c r="M43" s="8">
        <v>2079.3390663065202</v>
      </c>
      <c r="N43" s="8">
        <v>2108.4333866043899</v>
      </c>
      <c r="O43" s="8">
        <v>2122.2282059518288</v>
      </c>
      <c r="P43" s="8">
        <v>2135.6893831029802</v>
      </c>
      <c r="Q43" s="8">
        <v>2148.8703149298999</v>
      </c>
      <c r="R43" s="8">
        <v>2161.7464043545988</v>
      </c>
      <c r="S43" s="8">
        <v>2174.2163403331601</v>
      </c>
      <c r="T43" s="8">
        <v>2186.951410790999</v>
      </c>
      <c r="U43" s="8">
        <v>2199.2447951635199</v>
      </c>
      <c r="V43" s="8">
        <v>2211.2558664963199</v>
      </c>
      <c r="W43" s="8">
        <v>2222.8455712776299</v>
      </c>
      <c r="X43" s="8">
        <v>2234.0523353809099</v>
      </c>
      <c r="Y43" s="8">
        <v>2237.8741488186997</v>
      </c>
      <c r="Z43" s="8">
        <v>2241.2081778284892</v>
      </c>
      <c r="AA43" s="8">
        <v>2244.1237122542389</v>
      </c>
      <c r="AB43" s="8">
        <v>2246.3482910675702</v>
      </c>
      <c r="AC43" s="8">
        <v>2247.9740135878501</v>
      </c>
      <c r="AD43" s="8">
        <v>2249.2536833829499</v>
      </c>
      <c r="AE43" s="8">
        <v>2249.9108028895489</v>
      </c>
      <c r="AF43" s="8">
        <v>2249.7610713593799</v>
      </c>
      <c r="AG43" s="8">
        <v>2248.9844723505989</v>
      </c>
      <c r="AH43" s="8">
        <v>2247.521378443249</v>
      </c>
      <c r="AI43" s="8">
        <v>2241.2115882872699</v>
      </c>
      <c r="AJ43" s="8">
        <v>2234.1414336398902</v>
      </c>
      <c r="AK43" s="8">
        <v>2226.2964964642301</v>
      </c>
      <c r="AL43" s="8">
        <v>2217.4223950402702</v>
      </c>
      <c r="AM43" s="8">
        <v>2207.6285033527888</v>
      </c>
      <c r="AN43" s="8">
        <v>2197.1751781445328</v>
      </c>
      <c r="AO43" s="8">
        <v>2185.6482903963238</v>
      </c>
      <c r="AP43" s="8">
        <v>2173.0224452260341</v>
      </c>
      <c r="AQ43" s="8">
        <v>2159.3127741026783</v>
      </c>
      <c r="AR43" s="8">
        <v>2144.3355124463542</v>
      </c>
    </row>
    <row r="44" spans="1:44" x14ac:dyDescent="0.2">
      <c r="A44" s="13" t="s">
        <v>94</v>
      </c>
      <c r="B44" s="1" t="s">
        <v>41</v>
      </c>
      <c r="C44" s="1" t="s">
        <v>39</v>
      </c>
      <c r="D44" s="8">
        <v>1479.4700216707499</v>
      </c>
      <c r="E44" s="8">
        <v>1501.9588241212</v>
      </c>
      <c r="F44" s="8">
        <v>1524.5666149444</v>
      </c>
      <c r="G44" s="8">
        <v>1547.23389995398</v>
      </c>
      <c r="H44" s="8">
        <v>1570.1391617090601</v>
      </c>
      <c r="I44" s="8">
        <v>1596.3174839733399</v>
      </c>
      <c r="J44" s="8">
        <v>1624.87635659382</v>
      </c>
      <c r="K44" s="8">
        <v>1653.6137117734399</v>
      </c>
      <c r="L44" s="8">
        <v>1682.4700553258101</v>
      </c>
      <c r="M44" s="8">
        <v>1711.53906630652</v>
      </c>
      <c r="N44" s="8">
        <v>1740.6333866043899</v>
      </c>
      <c r="O44" s="8">
        <v>1736.0382059518299</v>
      </c>
      <c r="P44" s="8">
        <v>1730.18988310298</v>
      </c>
      <c r="Q44" s="8">
        <v>1723.0958399299</v>
      </c>
      <c r="R44" s="8">
        <v>1714.6832055545999</v>
      </c>
      <c r="S44" s="8">
        <v>1704.7999816331601</v>
      </c>
      <c r="T44" s="8">
        <v>1694.064234191</v>
      </c>
      <c r="U44" s="8">
        <v>1681.7132596635199</v>
      </c>
      <c r="V44" s="8">
        <v>1667.8477542963201</v>
      </c>
      <c r="W44" s="8">
        <v>1652.26705347763</v>
      </c>
      <c r="X44" s="8">
        <v>1634.9448916809099</v>
      </c>
      <c r="Y44" s="8">
        <v>1608.8113329186999</v>
      </c>
      <c r="Z44" s="8">
        <v>1580.69222112849</v>
      </c>
      <c r="AA44" s="8">
        <v>1550.58195775424</v>
      </c>
      <c r="AB44" s="8">
        <v>1518.12944876757</v>
      </c>
      <c r="AC44" s="8">
        <v>1483.34422918785</v>
      </c>
      <c r="AD44" s="8">
        <v>1446.3924097829499</v>
      </c>
      <c r="AE44" s="8">
        <v>1406.90646558955</v>
      </c>
      <c r="AF44" s="8">
        <v>1364.60651715938</v>
      </c>
      <c r="AG44" s="8">
        <v>1319.5721904505999</v>
      </c>
      <c r="AH44" s="8">
        <v>1271.63848244325</v>
      </c>
      <c r="AI44" s="8">
        <v>1216.53454728727</v>
      </c>
      <c r="AJ44" s="8">
        <v>1158.23054063989</v>
      </c>
      <c r="AK44" s="8">
        <v>1096.5900594642301</v>
      </c>
      <c r="AL44" s="8">
        <v>1031.2306360402799</v>
      </c>
      <c r="AM44" s="8">
        <v>962.12715635278903</v>
      </c>
      <c r="AN44" s="8">
        <v>889.39876314453295</v>
      </c>
      <c r="AO44" s="8">
        <v>812.48305539632395</v>
      </c>
      <c r="AP44" s="8">
        <v>731.19894822603396</v>
      </c>
      <c r="AQ44" s="8">
        <v>645.39810210267797</v>
      </c>
      <c r="AR44" s="8">
        <v>554.72510644636395</v>
      </c>
    </row>
    <row r="45" spans="1:44" x14ac:dyDescent="0.2">
      <c r="A45" s="13" t="s">
        <v>94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367.79999999999899</v>
      </c>
      <c r="H45" s="8">
        <v>367.8</v>
      </c>
      <c r="I45" s="8">
        <v>367.8</v>
      </c>
      <c r="J45" s="8">
        <v>367.79999999999899</v>
      </c>
      <c r="K45" s="8">
        <v>367.79999999999899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405.49950000000001</v>
      </c>
      <c r="Q45" s="8">
        <v>425.774475</v>
      </c>
      <c r="R45" s="8">
        <v>447.06319879999899</v>
      </c>
      <c r="S45" s="8">
        <v>469.41635869999999</v>
      </c>
      <c r="T45" s="8">
        <v>492.88717659999901</v>
      </c>
      <c r="U45" s="8">
        <v>517.53153550000002</v>
      </c>
      <c r="V45" s="8">
        <v>543.40811220000001</v>
      </c>
      <c r="W45" s="8">
        <v>570.57851779999999</v>
      </c>
      <c r="X45" s="8">
        <v>599.10744369999998</v>
      </c>
      <c r="Y45" s="8">
        <v>629.06281590000003</v>
      </c>
      <c r="Z45" s="8">
        <v>660.51595669999904</v>
      </c>
      <c r="AA45" s="8">
        <v>693.541754499999</v>
      </c>
      <c r="AB45" s="8">
        <v>728.21884230000001</v>
      </c>
      <c r="AC45" s="8">
        <v>764.62978439999995</v>
      </c>
      <c r="AD45" s="8">
        <v>802.8612736</v>
      </c>
      <c r="AE45" s="8">
        <v>843.00433729999895</v>
      </c>
      <c r="AF45" s="8">
        <v>885.15455420000001</v>
      </c>
      <c r="AG45" s="8">
        <v>929.41228189999902</v>
      </c>
      <c r="AH45" s="8">
        <v>975.88289599999905</v>
      </c>
      <c r="AI45" s="8">
        <v>1024.6770409999999</v>
      </c>
      <c r="AJ45" s="8">
        <v>1075.910893</v>
      </c>
      <c r="AK45" s="8">
        <v>1129.7064370000001</v>
      </c>
      <c r="AL45" s="8">
        <v>1186.19175899999</v>
      </c>
      <c r="AM45" s="8">
        <v>1245.5013469999999</v>
      </c>
      <c r="AN45" s="8">
        <v>1307.776415</v>
      </c>
      <c r="AO45" s="8">
        <v>1373.1652349999999</v>
      </c>
      <c r="AP45" s="8">
        <v>1441.8234970000001</v>
      </c>
      <c r="AQ45" s="8">
        <v>1513.9146720000001</v>
      </c>
      <c r="AR45" s="8">
        <v>1589.61040599999</v>
      </c>
    </row>
    <row r="46" spans="1:44" x14ac:dyDescent="0.2">
      <c r="A46" s="13" t="s">
        <v>94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3993.9661000460101</v>
      </c>
      <c r="H46" s="9">
        <v>3971.06083829093</v>
      </c>
      <c r="I46" s="9">
        <v>3922.7762896285799</v>
      </c>
      <c r="J46" s="9">
        <v>3859.4186697629998</v>
      </c>
      <c r="K46" s="9">
        <v>3795.8825673382798</v>
      </c>
      <c r="L46" s="9">
        <v>3732.2274765408201</v>
      </c>
      <c r="M46" s="9">
        <v>3667.7152970697298</v>
      </c>
      <c r="N46" s="9">
        <v>3603.8222295267501</v>
      </c>
      <c r="O46" s="9">
        <v>3568.1170878398102</v>
      </c>
      <c r="P46" s="9">
        <v>3533.39000959443</v>
      </c>
      <c r="Q46" s="9">
        <v>3498.2987554279998</v>
      </c>
      <c r="R46" s="9">
        <v>3464.1567649090698</v>
      </c>
      <c r="S46" s="9">
        <v>3430.42092783629</v>
      </c>
      <c r="T46" s="9">
        <v>3395.7755350389398</v>
      </c>
      <c r="U46" s="9">
        <v>3361.5718283269198</v>
      </c>
      <c r="V46" s="9">
        <v>3217.9214111037099</v>
      </c>
      <c r="W46" s="9">
        <v>3112.1368846709402</v>
      </c>
      <c r="X46" s="9">
        <v>2997.6717779219698</v>
      </c>
      <c r="Y46" s="9">
        <v>3242.3898190117902</v>
      </c>
      <c r="Z46" s="9">
        <v>3224.2341013605701</v>
      </c>
      <c r="AA46" s="9">
        <v>3205.8524570481</v>
      </c>
      <c r="AB46" s="9">
        <v>3188.8061895933402</v>
      </c>
      <c r="AC46" s="9">
        <v>3173.0031996769098</v>
      </c>
      <c r="AD46" s="9">
        <v>3156.25741999509</v>
      </c>
      <c r="AE46" s="9">
        <v>3140.1341906017901</v>
      </c>
      <c r="AF46" s="9">
        <v>3125.4622334905198</v>
      </c>
      <c r="AG46" s="9">
        <v>3111.4171438578701</v>
      </c>
      <c r="AH46" s="9">
        <v>3097.41412787851</v>
      </c>
      <c r="AI46" s="9">
        <v>3094.70202060058</v>
      </c>
      <c r="AJ46" s="9">
        <v>3092.1058565687699</v>
      </c>
      <c r="AK46" s="9">
        <v>3090.2844750652298</v>
      </c>
      <c r="AL46" s="9">
        <v>3090.1366790552702</v>
      </c>
      <c r="AM46" s="9">
        <v>3090.9086733088502</v>
      </c>
      <c r="AN46" s="9">
        <v>3091.0512585926299</v>
      </c>
      <c r="AO46" s="9">
        <v>3092.2674064163598</v>
      </c>
      <c r="AP46" s="9">
        <v>3095.2269329074602</v>
      </c>
      <c r="AQ46" s="9">
        <v>3098.62586410634</v>
      </c>
      <c r="AR46" s="9">
        <v>3103.9368070834598</v>
      </c>
    </row>
    <row r="47" spans="1:44" x14ac:dyDescent="0.2">
      <c r="A47" s="13" t="s">
        <v>94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2714.99999999999</v>
      </c>
      <c r="G47" s="9">
        <v>2708.9661000460101</v>
      </c>
      <c r="H47" s="9">
        <v>2489.7083070946201</v>
      </c>
      <c r="I47" s="9">
        <v>2155.2495675471</v>
      </c>
      <c r="J47" s="9">
        <v>2052.16</v>
      </c>
      <c r="K47" s="9">
        <v>2052.16</v>
      </c>
      <c r="L47" s="9">
        <v>2052.16</v>
      </c>
      <c r="M47" s="9">
        <v>2052.16</v>
      </c>
      <c r="N47" s="9">
        <v>2052.16</v>
      </c>
      <c r="O47" s="9">
        <v>2052.16</v>
      </c>
      <c r="P47" s="9">
        <v>1978.1987083674701</v>
      </c>
      <c r="Q47" s="9">
        <v>1904.54876477316</v>
      </c>
      <c r="R47" s="9">
        <v>1832.8130610953699</v>
      </c>
      <c r="S47" s="9">
        <v>1762.09833915694</v>
      </c>
      <c r="T47" s="9">
        <v>1748.0379201867399</v>
      </c>
      <c r="U47" s="9">
        <v>1737.0894208076299</v>
      </c>
      <c r="V47" s="9">
        <v>1634.3151225804399</v>
      </c>
      <c r="W47" s="9">
        <v>1563.5336174457</v>
      </c>
      <c r="X47" s="9">
        <v>1486.1864507194</v>
      </c>
      <c r="Y47" s="9">
        <v>1832.4427760206299</v>
      </c>
      <c r="Z47" s="9">
        <v>1939.2341013605701</v>
      </c>
      <c r="AA47" s="9">
        <v>1920.8524570481</v>
      </c>
      <c r="AB47" s="9">
        <v>1903.8061895933399</v>
      </c>
      <c r="AC47" s="9">
        <v>1888.0031996769101</v>
      </c>
      <c r="AD47" s="9">
        <v>1871.2574199951</v>
      </c>
      <c r="AE47" s="9">
        <v>1855.1341906017899</v>
      </c>
      <c r="AF47" s="9">
        <v>1840.46223349052</v>
      </c>
      <c r="AG47" s="9">
        <v>1826.4171438578701</v>
      </c>
      <c r="AH47" s="9">
        <v>1812.41412787851</v>
      </c>
      <c r="AI47" s="9">
        <v>1809.70202060058</v>
      </c>
      <c r="AJ47" s="9">
        <v>1656.6004760696401</v>
      </c>
      <c r="AK47" s="9">
        <v>1631.02009400563</v>
      </c>
      <c r="AL47" s="9">
        <v>1605.3743429876299</v>
      </c>
      <c r="AM47" s="9">
        <v>1579.82383006488</v>
      </c>
      <c r="AN47" s="9">
        <v>1554.11834076436</v>
      </c>
      <c r="AO47" s="9">
        <v>1528.44272060511</v>
      </c>
      <c r="AP47" s="9">
        <v>1502.83246939983</v>
      </c>
      <c r="AQ47" s="9">
        <v>1477.15684924058</v>
      </c>
      <c r="AR47" s="9">
        <v>1451.5764671765601</v>
      </c>
    </row>
    <row r="48" spans="1:44" x14ac:dyDescent="0.2">
      <c r="A48" s="13" t="s">
        <v>94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3900</v>
      </c>
      <c r="H48" s="1">
        <v>3899.99999999999</v>
      </c>
      <c r="I48" s="1">
        <v>3899.99999999999</v>
      </c>
      <c r="J48" s="1">
        <v>3899.99999999999</v>
      </c>
      <c r="K48" s="1">
        <v>3899.99999999999</v>
      </c>
      <c r="L48" s="1">
        <v>3900</v>
      </c>
      <c r="M48" s="1">
        <v>3899.99999999999</v>
      </c>
      <c r="N48" s="1">
        <v>3899.99999999999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94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3256.9049736431698</v>
      </c>
      <c r="K49" s="8">
        <v>3291.7037208882698</v>
      </c>
      <c r="L49" s="8">
        <v>3326.5024681333698</v>
      </c>
      <c r="M49" s="8">
        <v>3361.94563662374</v>
      </c>
      <c r="N49" s="8">
        <v>3396.74438386884</v>
      </c>
      <c r="O49" s="8">
        <v>3418.65470620835</v>
      </c>
      <c r="P49" s="8">
        <v>3439.9206073025798</v>
      </c>
      <c r="Q49" s="8">
        <v>3461.8309296420798</v>
      </c>
      <c r="R49" s="8">
        <v>3483.09683073631</v>
      </c>
      <c r="S49" s="8">
        <v>3504.3627318305398</v>
      </c>
      <c r="T49" s="8">
        <v>3526.2730541700398</v>
      </c>
      <c r="U49" s="8">
        <v>3548.1833765095498</v>
      </c>
      <c r="V49" s="8">
        <v>3570.0936988490598</v>
      </c>
      <c r="W49" s="8">
        <v>3592.0040211885698</v>
      </c>
      <c r="X49" s="8">
        <v>3613.9143435280698</v>
      </c>
      <c r="Y49" s="8">
        <v>3628.7360321695</v>
      </c>
      <c r="Z49" s="8">
        <v>3643.5577208109298</v>
      </c>
      <c r="AA49" s="8">
        <v>3659.0238306976498</v>
      </c>
      <c r="AB49" s="8">
        <v>3673.8455193390801</v>
      </c>
      <c r="AC49" s="8">
        <v>3688.0227867352301</v>
      </c>
      <c r="AD49" s="8">
        <v>3703.4888966219401</v>
      </c>
      <c r="AE49" s="8">
        <v>3718.9550065086501</v>
      </c>
      <c r="AF49" s="8">
        <v>3733.7766951500798</v>
      </c>
      <c r="AG49" s="8">
        <v>3748.5983837915101</v>
      </c>
      <c r="AH49" s="8">
        <v>3764.0644936782201</v>
      </c>
      <c r="AI49" s="8">
        <v>3773.0863911121401</v>
      </c>
      <c r="AJ49" s="8">
        <v>3782.7527097913298</v>
      </c>
      <c r="AK49" s="8">
        <v>3792.4190284705301</v>
      </c>
      <c r="AL49" s="8">
        <v>3801.4409259044401</v>
      </c>
      <c r="AM49" s="8">
        <v>3810.4628233383601</v>
      </c>
      <c r="AN49" s="8">
        <v>3820.7735632628301</v>
      </c>
      <c r="AO49" s="8">
        <v>3831.0843031873001</v>
      </c>
      <c r="AP49" s="8">
        <v>3840.7506218664998</v>
      </c>
      <c r="AQ49" s="8">
        <v>3851.0613617909698</v>
      </c>
      <c r="AR49" s="8">
        <v>3860.7276804701601</v>
      </c>
    </row>
    <row r="50" spans="1:44" x14ac:dyDescent="0.2">
      <c r="A50" s="13" t="s">
        <v>94</v>
      </c>
      <c r="B50" s="5" t="s">
        <v>47</v>
      </c>
      <c r="C50" s="1" t="s">
        <v>39</v>
      </c>
      <c r="D50" s="8">
        <v>7762.2700216707499</v>
      </c>
      <c r="E50" s="8">
        <v>7784.7588241211997</v>
      </c>
      <c r="F50" s="8">
        <v>7807.3666149443898</v>
      </c>
      <c r="G50" s="8">
        <v>7823.9999999999891</v>
      </c>
      <c r="H50" s="8">
        <v>7627.6474688036797</v>
      </c>
      <c r="I50" s="8">
        <v>7341.4732779185088</v>
      </c>
      <c r="J50" s="8">
        <v>7301.7413302369887</v>
      </c>
      <c r="K50" s="8">
        <v>7365.2774326617091</v>
      </c>
      <c r="L50" s="8">
        <v>7428.9325234591797</v>
      </c>
      <c r="M50" s="8">
        <v>7493.4447029302601</v>
      </c>
      <c r="N50" s="8">
        <v>7557.3377704732302</v>
      </c>
      <c r="O50" s="8">
        <v>7593.0429121601792</v>
      </c>
      <c r="P50" s="8">
        <v>7553.8086987730303</v>
      </c>
      <c r="Q50" s="8">
        <v>7515.2500093451399</v>
      </c>
      <c r="R50" s="8">
        <v>7477.6562961862783</v>
      </c>
      <c r="S50" s="8">
        <v>7440.6774113206402</v>
      </c>
      <c r="T50" s="8">
        <v>7461.2623851477783</v>
      </c>
      <c r="U50" s="8">
        <v>7484.5175924806999</v>
      </c>
      <c r="V50" s="8">
        <v>7415.6646879258196</v>
      </c>
      <c r="W50" s="8">
        <v>7378.3832099118999</v>
      </c>
      <c r="X50" s="8">
        <v>7334.1531296283792</v>
      </c>
      <c r="Y50" s="8">
        <v>7699.0529570088293</v>
      </c>
      <c r="Z50" s="8">
        <v>7823.9999999999891</v>
      </c>
      <c r="AA50" s="8">
        <v>7823.9999999999891</v>
      </c>
      <c r="AB50" s="8">
        <v>7823.99999999999</v>
      </c>
      <c r="AC50" s="8">
        <v>7823.9999999999909</v>
      </c>
      <c r="AD50" s="8">
        <v>7823.9999999999909</v>
      </c>
      <c r="AE50" s="8">
        <v>7823.9999999999891</v>
      </c>
      <c r="AF50" s="8">
        <v>7823.99999999998</v>
      </c>
      <c r="AG50" s="8">
        <v>7823.9999999999791</v>
      </c>
      <c r="AH50" s="8">
        <v>7823.9999999999791</v>
      </c>
      <c r="AI50" s="8">
        <v>7823.99999999999</v>
      </c>
      <c r="AJ50" s="8">
        <v>7673.4946195008597</v>
      </c>
      <c r="AK50" s="8">
        <v>7649.7356189403899</v>
      </c>
      <c r="AL50" s="8">
        <v>7624.2376639323402</v>
      </c>
      <c r="AM50" s="8">
        <v>7597.9151567560293</v>
      </c>
      <c r="AN50" s="8">
        <v>7572.0670821717231</v>
      </c>
      <c r="AO50" s="8">
        <v>7545.1753141887339</v>
      </c>
      <c r="AP50" s="8">
        <v>7516.6055364923632</v>
      </c>
      <c r="AQ50" s="8">
        <v>7487.5309851342281</v>
      </c>
      <c r="AR50" s="8">
        <v>7456.6396600930748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94</v>
      </c>
      <c r="B53" s="1" t="s">
        <v>49</v>
      </c>
      <c r="C53" s="1" t="s">
        <v>3</v>
      </c>
      <c r="D53" s="4">
        <v>490.83685685172759</v>
      </c>
      <c r="E53" s="4">
        <v>498.78225031665511</v>
      </c>
      <c r="F53" s="4">
        <v>498.41046167145737</v>
      </c>
      <c r="G53" s="4">
        <v>491.53939693189176</v>
      </c>
      <c r="H53" s="4">
        <v>490.44109861386914</v>
      </c>
      <c r="I53" s="4">
        <v>494.65773376863757</v>
      </c>
      <c r="J53" s="4">
        <v>488.12035389679494</v>
      </c>
      <c r="K53" s="4">
        <v>487.94257448022375</v>
      </c>
      <c r="L53" s="4">
        <v>492.5255774645828</v>
      </c>
      <c r="M53" s="4">
        <v>497.59110677569464</v>
      </c>
      <c r="N53" s="4">
        <v>497.91857297622414</v>
      </c>
      <c r="O53" s="4">
        <v>497.31106500879196</v>
      </c>
      <c r="P53" s="4">
        <v>497.95182392448714</v>
      </c>
      <c r="Q53" s="4">
        <v>486.14590656102109</v>
      </c>
      <c r="R53" s="4">
        <v>476.77240625680679</v>
      </c>
      <c r="S53" s="4">
        <v>464.7338610625701</v>
      </c>
      <c r="T53" s="4">
        <v>458.90365978769898</v>
      </c>
      <c r="U53" s="4">
        <v>453.20781728117447</v>
      </c>
      <c r="V53" s="4">
        <v>448.16343819949788</v>
      </c>
      <c r="W53" s="4">
        <v>443.9287707606257</v>
      </c>
      <c r="X53" s="4">
        <v>439.49658537057911</v>
      </c>
      <c r="Y53" s="4">
        <v>438.70085565914144</v>
      </c>
      <c r="Z53" s="4">
        <v>438.47492395295609</v>
      </c>
      <c r="AA53" s="4">
        <v>434.72707580290648</v>
      </c>
      <c r="AB53" s="4">
        <v>432.46614904441543</v>
      </c>
      <c r="AC53" s="4">
        <v>430.26340911444521</v>
      </c>
      <c r="AD53" s="4">
        <v>430.45965930262253</v>
      </c>
      <c r="AE53" s="4">
        <v>431.35621968014249</v>
      </c>
      <c r="AF53" s="4">
        <v>432.56940454766061</v>
      </c>
      <c r="AG53" s="4">
        <v>433.96789227228066</v>
      </c>
      <c r="AH53" s="4">
        <v>435.16638886344413</v>
      </c>
      <c r="AI53" s="4">
        <v>437.08650219203349</v>
      </c>
      <c r="AJ53" s="4">
        <v>436.66663745938473</v>
      </c>
      <c r="AK53" s="4">
        <v>429.96493905464058</v>
      </c>
      <c r="AL53" s="4">
        <v>423.30848841857352</v>
      </c>
      <c r="AM53" s="4">
        <v>417.59102873826566</v>
      </c>
      <c r="AN53" s="4">
        <v>411.92493385540178</v>
      </c>
      <c r="AO53" s="4">
        <v>412.54680239048008</v>
      </c>
      <c r="AP53" s="4">
        <v>414.54002549362178</v>
      </c>
      <c r="AQ53" s="4">
        <v>415.82429334458385</v>
      </c>
      <c r="AR53" s="4">
        <v>416.68904784670298</v>
      </c>
    </row>
    <row r="54" spans="1:44" x14ac:dyDescent="0.2">
      <c r="A54" s="13" t="s">
        <v>94</v>
      </c>
      <c r="B54" s="1" t="s">
        <v>50</v>
      </c>
      <c r="C54" s="1" t="s">
        <v>3</v>
      </c>
      <c r="D54" s="4">
        <v>36.424674321238214</v>
      </c>
      <c r="E54" s="4">
        <v>36.543224942907841</v>
      </c>
      <c r="F54" s="4">
        <v>36.662402816543953</v>
      </c>
      <c r="G54" s="4">
        <v>36.718538366646527</v>
      </c>
      <c r="H54" s="4">
        <v>34.537077544209311</v>
      </c>
      <c r="I54" s="4">
        <v>31.146320408496042</v>
      </c>
      <c r="J54" s="4">
        <v>30.187762212636354</v>
      </c>
      <c r="K54" s="4">
        <v>30.312585353970999</v>
      </c>
      <c r="L54" s="4">
        <v>30.43803574727227</v>
      </c>
      <c r="M54" s="4">
        <v>27.080417499747902</v>
      </c>
      <c r="N54" s="4">
        <v>23.539797481605852</v>
      </c>
      <c r="O54" s="4">
        <v>30.778319939101738</v>
      </c>
      <c r="P54" s="4">
        <v>30.089541652271045</v>
      </c>
      <c r="Q54" s="4">
        <v>29.403718893858287</v>
      </c>
      <c r="R54" s="4">
        <v>28.738622906535646</v>
      </c>
      <c r="S54" s="4">
        <v>28.08393360149304</v>
      </c>
      <c r="T54" s="4">
        <v>28.026937111465934</v>
      </c>
      <c r="U54" s="4">
        <v>28.002302151162066</v>
      </c>
      <c r="V54" s="4">
        <v>27.014123554920012</v>
      </c>
      <c r="W54" s="4">
        <v>26.361869286148615</v>
      </c>
      <c r="X54" s="4">
        <v>25.640989196649123</v>
      </c>
      <c r="Y54" s="4">
        <v>29.336896801096614</v>
      </c>
      <c r="Z54" s="4">
        <v>30.518421905950515</v>
      </c>
      <c r="AA54" s="4">
        <v>30.385630829454161</v>
      </c>
      <c r="AB54" s="4">
        <v>30.26654758398055</v>
      </c>
      <c r="AC54" s="4">
        <v>30.160832378642599</v>
      </c>
      <c r="AD54" s="4">
        <v>30.045531506751299</v>
      </c>
      <c r="AE54" s="4">
        <v>29.936767412889459</v>
      </c>
      <c r="AF54" s="4">
        <v>29.842928052005668</v>
      </c>
      <c r="AG54" s="4">
        <v>29.755984425630654</v>
      </c>
      <c r="AH54" s="4">
        <v>29.669168946632006</v>
      </c>
      <c r="AI54" s="4">
        <v>29.684285831885898</v>
      </c>
      <c r="AJ54" s="4">
        <v>28.12</v>
      </c>
      <c r="AK54" s="4">
        <v>27.895</v>
      </c>
      <c r="AL54" s="4">
        <v>27.668999999999901</v>
      </c>
      <c r="AM54" s="4">
        <v>27.443999999999999</v>
      </c>
      <c r="AN54" s="4">
        <v>27.218</v>
      </c>
      <c r="AO54" s="4">
        <v>26.991999999999901</v>
      </c>
      <c r="AP54" s="4">
        <v>26.766999999999999</v>
      </c>
      <c r="AQ54" s="4">
        <v>26.541</v>
      </c>
      <c r="AR54" s="4">
        <v>26.315999999999999</v>
      </c>
    </row>
    <row r="55" spans="1:44" x14ac:dyDescent="0.2">
      <c r="A55" s="13" t="s">
        <v>94</v>
      </c>
      <c r="B55" s="1" t="s">
        <v>51</v>
      </c>
      <c r="C55" s="1" t="s">
        <v>3</v>
      </c>
      <c r="D55" s="4">
        <v>7.9171743212382601</v>
      </c>
      <c r="E55" s="4">
        <v>8.0357249429078905</v>
      </c>
      <c r="F55" s="4">
        <v>8.1549028165440198</v>
      </c>
      <c r="G55" s="4">
        <v>8.2743943161634093</v>
      </c>
      <c r="H55" s="4">
        <v>8.3951403197158001</v>
      </c>
      <c r="I55" s="4">
        <v>8.5161999492514493</v>
      </c>
      <c r="J55" s="4">
        <v>8.6400822126363792</v>
      </c>
      <c r="K55" s="4">
        <v>8.76490535397107</v>
      </c>
      <c r="L55" s="4">
        <v>8.8903557472722596</v>
      </c>
      <c r="M55" s="4">
        <v>9.0164333925399607</v>
      </c>
      <c r="N55" s="4">
        <v>9.1431382897741607</v>
      </c>
      <c r="O55" s="4">
        <v>9.2306399391017493</v>
      </c>
      <c r="P55" s="4">
        <v>9.3184552144125803</v>
      </c>
      <c r="Q55" s="4">
        <v>9.40595686374016</v>
      </c>
      <c r="R55" s="4">
        <v>9.4940857650342494</v>
      </c>
      <c r="S55" s="4">
        <v>9.5819010403450893</v>
      </c>
      <c r="T55" s="4">
        <v>9.6725389495051992</v>
      </c>
      <c r="U55" s="4">
        <v>9.7628632326820597</v>
      </c>
      <c r="V55" s="4">
        <v>9.8538147678254209</v>
      </c>
      <c r="W55" s="4">
        <v>9.9447663029687892</v>
      </c>
      <c r="X55" s="4">
        <v>10.0360314640954</v>
      </c>
      <c r="Y55" s="4">
        <v>10.096247652879899</v>
      </c>
      <c r="Z55" s="4">
        <v>10.1564638416645</v>
      </c>
      <c r="AA55" s="4">
        <v>10.216680030449099</v>
      </c>
      <c r="AB55" s="4">
        <v>10.276582593250399</v>
      </c>
      <c r="AC55" s="4">
        <v>10.336798782035</v>
      </c>
      <c r="AD55" s="4">
        <v>10.397328596802801</v>
      </c>
      <c r="AE55" s="4">
        <v>10.4578584115706</v>
      </c>
      <c r="AF55" s="4">
        <v>10.518074600355201</v>
      </c>
      <c r="AG55" s="4">
        <v>10.578604415122999</v>
      </c>
      <c r="AH55" s="4">
        <v>10.6388206039076</v>
      </c>
      <c r="AI55" s="4">
        <v>10.6824146155798</v>
      </c>
      <c r="AJ55" s="4">
        <v>10.725695001268701</v>
      </c>
      <c r="AK55" s="4">
        <v>10.769289012940799</v>
      </c>
      <c r="AL55" s="4">
        <v>10.8125693986297</v>
      </c>
      <c r="AM55" s="4">
        <v>10.8558497843187</v>
      </c>
      <c r="AN55" s="4">
        <v>10.899757421974099</v>
      </c>
      <c r="AO55" s="4">
        <v>10.9433514336462</v>
      </c>
      <c r="AP55" s="4">
        <v>10.9872590713017</v>
      </c>
      <c r="AQ55" s="4">
        <v>11.030853082973801</v>
      </c>
      <c r="AR55" s="4">
        <v>11.074447094646001</v>
      </c>
    </row>
    <row r="56" spans="1:44" x14ac:dyDescent="0.2">
      <c r="A56" s="13" t="s">
        <v>94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144.76549999999901</v>
      </c>
      <c r="J56" s="4">
        <v>143.98967538020599</v>
      </c>
      <c r="K56" s="4">
        <v>142.490592167259</v>
      </c>
      <c r="L56" s="4">
        <v>140.99031870722101</v>
      </c>
      <c r="M56" s="4">
        <v>139.474120507457</v>
      </c>
      <c r="N56" s="4">
        <v>137.53103650804701</v>
      </c>
      <c r="O56" s="4">
        <v>144.4</v>
      </c>
      <c r="P56" s="4">
        <v>138.80000000000001</v>
      </c>
      <c r="Q56" s="4">
        <v>133.19999999999999</v>
      </c>
      <c r="R56" s="4">
        <v>127.6</v>
      </c>
      <c r="S56" s="4">
        <v>122</v>
      </c>
      <c r="T56" s="4">
        <v>116.99999999999901</v>
      </c>
      <c r="U56" s="4">
        <v>111.99999999999901</v>
      </c>
      <c r="V56" s="4">
        <v>107</v>
      </c>
      <c r="W56" s="4">
        <v>102</v>
      </c>
      <c r="X56" s="4">
        <v>97</v>
      </c>
      <c r="Y56" s="4">
        <v>94</v>
      </c>
      <c r="Z56" s="4">
        <v>91</v>
      </c>
      <c r="AA56" s="4">
        <v>88</v>
      </c>
      <c r="AB56" s="4">
        <v>84.999999999999901</v>
      </c>
      <c r="AC56" s="4">
        <v>82</v>
      </c>
      <c r="AD56" s="4">
        <v>81.799999999999898</v>
      </c>
      <c r="AE56" s="4">
        <v>81.599999999999994</v>
      </c>
      <c r="AF56" s="4">
        <v>81.400000000000006</v>
      </c>
      <c r="AG56" s="4">
        <v>81.199999999999903</v>
      </c>
      <c r="AH56" s="4">
        <v>81</v>
      </c>
      <c r="AI56" s="4">
        <v>81.2</v>
      </c>
      <c r="AJ56" s="4">
        <v>81.376356558419403</v>
      </c>
      <c r="AK56" s="4">
        <v>75.265615469233595</v>
      </c>
      <c r="AL56" s="4">
        <v>69.183428560564195</v>
      </c>
      <c r="AM56" s="4">
        <v>63.116964100974499</v>
      </c>
      <c r="AN56" s="4">
        <v>56.721886954029998</v>
      </c>
      <c r="AO56" s="4">
        <v>50.358798922899901</v>
      </c>
      <c r="AP56" s="4">
        <v>44.011355966761101</v>
      </c>
      <c r="AQ56" s="4">
        <v>39.794950799735602</v>
      </c>
      <c r="AR56" s="4">
        <v>39.8260679408247</v>
      </c>
    </row>
    <row r="57" spans="1:44" x14ac:dyDescent="0.2">
      <c r="A57" s="13" t="s">
        <v>94</v>
      </c>
      <c r="B57" s="1" t="s">
        <v>53</v>
      </c>
      <c r="C57" s="1" t="s">
        <v>3</v>
      </c>
      <c r="D57" s="4">
        <v>414.828599999998</v>
      </c>
      <c r="E57" s="4">
        <v>418.21449999999902</v>
      </c>
      <c r="F57" s="4">
        <v>421.60039999999901</v>
      </c>
      <c r="G57" s="4">
        <v>424.98619999999903</v>
      </c>
      <c r="H57" s="4">
        <v>428.37199999999996</v>
      </c>
      <c r="I57" s="4">
        <v>431.75779999999895</v>
      </c>
      <c r="J57" s="4">
        <v>433.26427538020602</v>
      </c>
      <c r="K57" s="4">
        <v>434.04749216725901</v>
      </c>
      <c r="L57" s="4">
        <v>434.82941870721999</v>
      </c>
      <c r="M57" s="4">
        <v>435.595520507456</v>
      </c>
      <c r="N57" s="4">
        <v>436.53103650804701</v>
      </c>
      <c r="O57" s="4">
        <v>443.599999999999</v>
      </c>
      <c r="P57" s="4">
        <v>438.19999999999902</v>
      </c>
      <c r="Q57" s="4">
        <v>432.79999999999899</v>
      </c>
      <c r="R57" s="4">
        <v>427.40000000000003</v>
      </c>
      <c r="S57" s="4">
        <v>422</v>
      </c>
      <c r="T57" s="4">
        <v>415.39999999999895</v>
      </c>
      <c r="U57" s="4">
        <v>408.79999999999905</v>
      </c>
      <c r="V57" s="4">
        <v>402.2</v>
      </c>
      <c r="W57" s="4">
        <v>395.6</v>
      </c>
      <c r="X57" s="4">
        <v>389</v>
      </c>
      <c r="Y57" s="4">
        <v>384</v>
      </c>
      <c r="Z57" s="4">
        <v>379</v>
      </c>
      <c r="AA57" s="4">
        <v>374</v>
      </c>
      <c r="AB57" s="4">
        <v>368.99999999999989</v>
      </c>
      <c r="AC57" s="4">
        <v>363.99999999999898</v>
      </c>
      <c r="AD57" s="4">
        <v>360.99999999999989</v>
      </c>
      <c r="AE57" s="4">
        <v>357.99999999999898</v>
      </c>
      <c r="AF57" s="4">
        <v>354.99999999999898</v>
      </c>
      <c r="AG57" s="4">
        <v>351.99999999999989</v>
      </c>
      <c r="AH57" s="4">
        <v>349</v>
      </c>
      <c r="AI57" s="4">
        <v>346.2</v>
      </c>
      <c r="AJ57" s="4">
        <v>343.37635655841837</v>
      </c>
      <c r="AK57" s="4">
        <v>334.26561546923256</v>
      </c>
      <c r="AL57" s="4">
        <v>325.18342856056415</v>
      </c>
      <c r="AM57" s="4">
        <v>316.11696410097449</v>
      </c>
      <c r="AN57" s="4">
        <v>307.12188695402898</v>
      </c>
      <c r="AO57" s="4">
        <v>298.1587989228999</v>
      </c>
      <c r="AP57" s="4">
        <v>289.2113559667601</v>
      </c>
      <c r="AQ57" s="4">
        <v>279.71720258788059</v>
      </c>
      <c r="AR57" s="4">
        <v>269.15640218603971</v>
      </c>
    </row>
    <row r="58" spans="1:44" x14ac:dyDescent="0.2">
      <c r="A58" s="13" t="s">
        <v>94</v>
      </c>
      <c r="B58" s="1" t="s">
        <v>54</v>
      </c>
      <c r="C58" s="1" t="s">
        <v>3</v>
      </c>
      <c r="D58" s="4">
        <v>108.035399999999</v>
      </c>
      <c r="E58" s="4">
        <v>109.716999999999</v>
      </c>
      <c r="F58" s="4">
        <v>111.3986</v>
      </c>
      <c r="G58" s="4">
        <v>113.080199999999</v>
      </c>
      <c r="H58" s="4">
        <v>114.76179999999999</v>
      </c>
      <c r="I58" s="4">
        <v>116.44329999999999</v>
      </c>
      <c r="J58" s="4">
        <v>118.1249</v>
      </c>
      <c r="K58" s="4">
        <v>119.8065</v>
      </c>
      <c r="L58" s="4">
        <v>121.48809999999899</v>
      </c>
      <c r="M58" s="4">
        <v>123.16970000000001</v>
      </c>
      <c r="N58" s="4">
        <v>125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135.19999999999999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136</v>
      </c>
      <c r="AC58" s="4">
        <v>136</v>
      </c>
      <c r="AD58" s="4">
        <v>135</v>
      </c>
      <c r="AE58" s="4">
        <v>134</v>
      </c>
      <c r="AF58" s="4">
        <v>132.99999999999901</v>
      </c>
      <c r="AG58" s="4">
        <v>132</v>
      </c>
      <c r="AH58" s="4">
        <v>131</v>
      </c>
      <c r="AI58" s="4">
        <v>130.19999999999999</v>
      </c>
      <c r="AJ58" s="4">
        <v>129.39999999999901</v>
      </c>
      <c r="AK58" s="4">
        <v>128.599999999999</v>
      </c>
      <c r="AL58" s="4">
        <v>127.8</v>
      </c>
      <c r="AM58" s="4">
        <v>127</v>
      </c>
      <c r="AN58" s="4">
        <v>126.19999999999899</v>
      </c>
      <c r="AO58" s="4">
        <v>125.4</v>
      </c>
      <c r="AP58" s="4">
        <v>124.6</v>
      </c>
      <c r="AQ58" s="4">
        <v>123.799999999999</v>
      </c>
      <c r="AR58" s="4">
        <v>123</v>
      </c>
    </row>
    <row r="59" spans="1:44" x14ac:dyDescent="0.2">
      <c r="A59" s="13" t="s">
        <v>94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11.449911755519899</v>
      </c>
      <c r="U59" s="4">
        <v>11.270784752640001</v>
      </c>
      <c r="V59" s="4">
        <v>11.091657749759898</v>
      </c>
      <c r="W59" s="4">
        <v>10.9125307468799</v>
      </c>
      <c r="X59" s="4">
        <v>10.733403744</v>
      </c>
      <c r="Y59" s="4">
        <v>10.555698383999989</v>
      </c>
      <c r="Z59" s="4">
        <v>10.376571381119991</v>
      </c>
      <c r="AA59" s="4">
        <v>10.687558617556698</v>
      </c>
      <c r="AB59" s="4">
        <v>12.467924797415998</v>
      </c>
      <c r="AC59" s="4">
        <v>14.421262114536001</v>
      </c>
      <c r="AD59" s="4">
        <v>16.374599431655998</v>
      </c>
      <c r="AE59" s="4">
        <v>18.329358391656001</v>
      </c>
      <c r="AF59" s="4">
        <v>20.282695708776</v>
      </c>
      <c r="AG59" s="4">
        <v>22.236033025895999</v>
      </c>
      <c r="AH59" s="4">
        <v>24.033721612422799</v>
      </c>
      <c r="AI59" s="4">
        <v>25.987058929542801</v>
      </c>
      <c r="AJ59" s="4">
        <v>27.318537722879999</v>
      </c>
      <c r="AK59" s="4">
        <v>27.307164579839998</v>
      </c>
      <c r="AL59" s="4">
        <v>27.297213079679999</v>
      </c>
      <c r="AM59" s="4">
        <v>27.285839936639999</v>
      </c>
      <c r="AN59" s="4">
        <v>27.274466793599998</v>
      </c>
      <c r="AO59" s="4">
        <v>27.263093650559998</v>
      </c>
      <c r="AP59" s="4">
        <v>27.251720507519998</v>
      </c>
      <c r="AQ59" s="4">
        <v>27.072593504639901</v>
      </c>
      <c r="AR59" s="4">
        <v>27.230395864319899</v>
      </c>
    </row>
    <row r="60" spans="1:44" x14ac:dyDescent="0.2">
      <c r="A60" s="13" t="s">
        <v>94</v>
      </c>
      <c r="B60" s="1" t="s">
        <v>56</v>
      </c>
      <c r="C60" s="1" t="s">
        <v>3</v>
      </c>
      <c r="D60" s="4">
        <v>25.2242661327954</v>
      </c>
      <c r="E60" s="4">
        <v>29.4559116838027</v>
      </c>
      <c r="F60" s="4">
        <v>25.379991396239301</v>
      </c>
      <c r="G60" s="4">
        <v>15.043086654583901</v>
      </c>
      <c r="H60" s="4">
        <v>12.7302471116248</v>
      </c>
      <c r="I60" s="4">
        <v>16.9460082821779</v>
      </c>
      <c r="J60" s="4">
        <v>9.8676040621221901</v>
      </c>
      <c r="K60" s="4">
        <v>8.7927290210611293</v>
      </c>
      <c r="L60" s="4">
        <v>12.7109858407209</v>
      </c>
      <c r="M60" s="4">
        <v>20.612195635390002</v>
      </c>
      <c r="N60" s="4">
        <v>23.758954217855901</v>
      </c>
      <c r="O60" s="4">
        <v>9.0938138151222994</v>
      </c>
      <c r="P60" s="4">
        <v>16.074245232409101</v>
      </c>
      <c r="Q60" s="4">
        <v>10.6033229765169</v>
      </c>
      <c r="R60" s="4">
        <v>7.5457939401706602</v>
      </c>
      <c r="S60" s="4">
        <v>1.8119057380577199</v>
      </c>
      <c r="T60" s="4">
        <v>2.8877124561612399</v>
      </c>
      <c r="U60" s="4">
        <v>4.06852495990137</v>
      </c>
      <c r="V60" s="4">
        <v>6.8634930524269402</v>
      </c>
      <c r="W60" s="4">
        <v>10.1353862796727</v>
      </c>
      <c r="X60" s="4">
        <v>13.2635700040579</v>
      </c>
      <c r="Y60" s="4">
        <v>13.286744187129401</v>
      </c>
      <c r="Z60" s="4">
        <v>16.394429211839999</v>
      </c>
      <c r="AA60" s="4">
        <v>15.80652185472</v>
      </c>
      <c r="AB60" s="4">
        <v>15.218614497600001</v>
      </c>
      <c r="AC60" s="4">
        <v>14.6381490057599</v>
      </c>
      <c r="AD60" s="4">
        <v>14.050241648639901</v>
      </c>
      <c r="AE60" s="4">
        <v>13.462334291519999</v>
      </c>
      <c r="AF60" s="4">
        <v>12.881868799679999</v>
      </c>
      <c r="AG60" s="4">
        <v>12.293961442559899</v>
      </c>
      <c r="AH60" s="4">
        <v>11.7060540854399</v>
      </c>
      <c r="AI60" s="4">
        <v>11.1255885936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8.1934936732799901</v>
      </c>
      <c r="AO60" s="4">
        <v>13.852730538285901</v>
      </c>
      <c r="AP60" s="4">
        <v>20.855525766765801</v>
      </c>
      <c r="AQ60" s="4">
        <v>27.858320995245801</v>
      </c>
      <c r="AR60" s="4">
        <v>34.868558089005901</v>
      </c>
    </row>
    <row r="61" spans="1:44" x14ac:dyDescent="0.2">
      <c r="A61" s="13" t="s">
        <v>94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168.74700000000001</v>
      </c>
      <c r="G61" s="4">
        <v>169.3477</v>
      </c>
      <c r="H61" s="4">
        <v>169.94829999999999</v>
      </c>
      <c r="I61" s="4">
        <v>170.54900000000001</v>
      </c>
      <c r="J61" s="4">
        <v>171.1497</v>
      </c>
      <c r="K61" s="4">
        <v>171.75040000000001</v>
      </c>
      <c r="L61" s="4">
        <v>172.351</v>
      </c>
      <c r="M61" s="4">
        <v>172.95169999999899</v>
      </c>
      <c r="N61" s="4">
        <v>174</v>
      </c>
      <c r="O61" s="4">
        <v>172.19999999999899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145.99999999999901</v>
      </c>
      <c r="AD61" s="4">
        <v>144.19999999999999</v>
      </c>
      <c r="AE61" s="4">
        <v>142.39999999999901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132.6</v>
      </c>
      <c r="AK61" s="4">
        <v>130.4</v>
      </c>
      <c r="AL61" s="4">
        <v>128.19999999999999</v>
      </c>
      <c r="AM61" s="4">
        <v>126</v>
      </c>
      <c r="AN61" s="4">
        <v>124.2</v>
      </c>
      <c r="AO61" s="4">
        <v>122.4</v>
      </c>
      <c r="AP61" s="4">
        <v>120.599999999999</v>
      </c>
      <c r="AQ61" s="4">
        <v>116.122251788146</v>
      </c>
      <c r="AR61" s="4">
        <v>106.330334245215</v>
      </c>
    </row>
    <row r="62" spans="1:44" x14ac:dyDescent="0.2">
      <c r="A62" s="13" t="s">
        <v>94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0.12997877760000001</v>
      </c>
      <c r="Y62" s="4">
        <v>0.12533667840000001</v>
      </c>
      <c r="Z62" s="4">
        <v>0.1183735296</v>
      </c>
      <c r="AA62" s="4">
        <v>0.111410380799999</v>
      </c>
      <c r="AB62" s="4">
        <v>0.104447232</v>
      </c>
      <c r="AC62" s="4">
        <v>0.34176561550776202</v>
      </c>
      <c r="AD62" s="4">
        <v>0.53511583557540598</v>
      </c>
      <c r="AE62" s="4">
        <v>1.41577206407805</v>
      </c>
      <c r="AF62" s="4">
        <v>1.8150607872</v>
      </c>
      <c r="AG62" s="4">
        <v>1.88660421134628</v>
      </c>
      <c r="AH62" s="4">
        <v>1.8796410625462501</v>
      </c>
      <c r="AI62" s="4">
        <v>2.13304458239999</v>
      </c>
      <c r="AJ62" s="4">
        <v>2.26998650879999</v>
      </c>
      <c r="AK62" s="4">
        <v>2.40692843520001</v>
      </c>
      <c r="AL62" s="4">
        <v>2.54387036159999</v>
      </c>
      <c r="AM62" s="4">
        <v>2.6808122879999798</v>
      </c>
      <c r="AN62" s="4">
        <v>2.7899016191999899</v>
      </c>
      <c r="AO62" s="4">
        <v>2.8989909503999902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94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0.51313782216959902</v>
      </c>
      <c r="M63" s="4">
        <v>0.50411881630079902</v>
      </c>
      <c r="N63" s="4">
        <v>0.52288940679551899</v>
      </c>
      <c r="O63" s="4">
        <v>0.51194253712895899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0.42731484851548696</v>
      </c>
      <c r="Z63" s="4">
        <v>0.417536529245567</v>
      </c>
      <c r="AA63" s="4">
        <v>1.3997230899756461</v>
      </c>
      <c r="AB63" s="4">
        <v>2.383297074219024</v>
      </c>
      <c r="AC63" s="4">
        <v>2.9801519999999999</v>
      </c>
      <c r="AD63" s="4">
        <v>3.9735360000000002</v>
      </c>
      <c r="AE63" s="4">
        <v>4.96692</v>
      </c>
      <c r="AF63" s="4">
        <v>5.9603039999999998</v>
      </c>
      <c r="AG63" s="4">
        <v>7.4584522068479986</v>
      </c>
      <c r="AH63" s="4">
        <v>8.9818063564032009</v>
      </c>
      <c r="AI63" s="4">
        <v>10.492557534604799</v>
      </c>
      <c r="AJ63" s="4">
        <v>12.003308712806401</v>
      </c>
      <c r="AK63" s="4">
        <v>13.514059891008001</v>
      </c>
      <c r="AL63" s="4">
        <v>15.0248110692096</v>
      </c>
      <c r="AM63" s="4">
        <v>17.4578641822512</v>
      </c>
      <c r="AN63" s="4">
        <v>19.890917295292788</v>
      </c>
      <c r="AO63" s="4">
        <v>22.32397040833439</v>
      </c>
      <c r="AP63" s="4">
        <v>24.757023521375991</v>
      </c>
      <c r="AQ63" s="4">
        <v>27.19007663441759</v>
      </c>
      <c r="AR63" s="4">
        <v>29.916062113737588</v>
      </c>
    </row>
    <row r="64" spans="1:44" x14ac:dyDescent="0.2">
      <c r="A64" s="13" t="s">
        <v>94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0.51819324480000006</v>
      </c>
      <c r="U64" s="4">
        <v>0.46172803679999996</v>
      </c>
      <c r="V64" s="4">
        <v>0.40611430079999999</v>
      </c>
      <c r="W64" s="4">
        <v>0.34884492480000001</v>
      </c>
      <c r="X64" s="4">
        <v>0.29151878399999903</v>
      </c>
      <c r="Y64" s="4">
        <v>0.96886475999999999</v>
      </c>
      <c r="Z64" s="4">
        <v>1.6495913952000001</v>
      </c>
      <c r="AA64" s="4">
        <v>2.3362310303999898</v>
      </c>
      <c r="AB64" s="4">
        <v>3.0253178591999998</v>
      </c>
      <c r="AC64" s="4">
        <v>3.7212479999999899</v>
      </c>
      <c r="AD64" s="4">
        <v>4.4806348800000002</v>
      </c>
      <c r="AE64" s="4">
        <v>5.2450675199999903</v>
      </c>
      <c r="AF64" s="4">
        <v>6.7865471999999993</v>
      </c>
      <c r="AG64" s="4">
        <v>8.3368569600000004</v>
      </c>
      <c r="AH64" s="4">
        <v>9.89599679999999</v>
      </c>
      <c r="AI64" s="4">
        <v>11.46396672</v>
      </c>
      <c r="AJ64" s="4">
        <v>13.040766720000001</v>
      </c>
      <c r="AK64" s="4">
        <v>14.626396799999998</v>
      </c>
      <c r="AL64" s="4">
        <v>16.2208569599999</v>
      </c>
      <c r="AM64" s="4">
        <v>17.824147199999999</v>
      </c>
      <c r="AN64" s="4">
        <v>19.436267519999991</v>
      </c>
      <c r="AO64" s="4">
        <v>21.057217919999999</v>
      </c>
      <c r="AP64" s="4">
        <v>22.686998399999901</v>
      </c>
      <c r="AQ64" s="4">
        <v>24.32560895999999</v>
      </c>
      <c r="AR64" s="4">
        <v>25.9730495999999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94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94</v>
      </c>
      <c r="B68" s="1" t="s">
        <v>63</v>
      </c>
      <c r="C68" s="1" t="s">
        <v>64</v>
      </c>
      <c r="D68" s="4">
        <v>2181.3116902420797</v>
      </c>
      <c r="E68" s="4">
        <v>2187.5950947782203</v>
      </c>
      <c r="F68" s="4">
        <v>2192.2462403095501</v>
      </c>
      <c r="G68" s="4">
        <v>2195.1400320186199</v>
      </c>
      <c r="H68" s="4">
        <v>2199.4831248781202</v>
      </c>
      <c r="I68" s="4">
        <v>2205.7628790068902</v>
      </c>
      <c r="J68" s="4">
        <v>2207.78811450377</v>
      </c>
      <c r="K68" s="4">
        <v>2211.9590456785299</v>
      </c>
      <c r="L68" s="4">
        <v>2213.6536639189499</v>
      </c>
      <c r="M68" s="4">
        <v>2212.58185612537</v>
      </c>
      <c r="N68" s="4">
        <v>2215.6001550393098</v>
      </c>
      <c r="O68" s="4">
        <v>2283.9389366840201</v>
      </c>
      <c r="P68" s="4">
        <v>2366.7878548932799</v>
      </c>
      <c r="Q68" s="4">
        <v>2444.2015829441102</v>
      </c>
      <c r="R68" s="4">
        <v>2527.44798365322</v>
      </c>
      <c r="S68" s="4">
        <v>2617.7222675857201</v>
      </c>
      <c r="T68" s="4">
        <v>2709.8457006088997</v>
      </c>
      <c r="U68" s="4">
        <v>2807.4192730214099</v>
      </c>
      <c r="V68" s="4">
        <v>2911.5110864438998</v>
      </c>
      <c r="W68" s="4">
        <v>3020.6489329974102</v>
      </c>
      <c r="X68" s="4">
        <v>3134.43009012333</v>
      </c>
      <c r="Y68" s="4">
        <v>3252.4956715285598</v>
      </c>
      <c r="Z68" s="4">
        <v>3379.4159112275402</v>
      </c>
      <c r="AA68" s="4">
        <v>3522.4322457720705</v>
      </c>
      <c r="AB68" s="4">
        <v>3703.30580907493</v>
      </c>
      <c r="AC68" s="4">
        <v>3896.53809178746</v>
      </c>
      <c r="AD68" s="4">
        <v>4097.3370770208703</v>
      </c>
      <c r="AE68" s="4">
        <v>4305.4031742411098</v>
      </c>
      <c r="AF68" s="4">
        <v>4522.6698145383207</v>
      </c>
      <c r="AG68" s="4">
        <v>4748.5515449328805</v>
      </c>
      <c r="AH68" s="4">
        <v>4980.8448957045694</v>
      </c>
      <c r="AI68" s="4">
        <v>5224.8942132124694</v>
      </c>
      <c r="AJ68" s="4">
        <v>5466.2955345638902</v>
      </c>
      <c r="AK68" s="4">
        <v>5686.1137296513198</v>
      </c>
      <c r="AL68" s="4">
        <v>5917.4021661750103</v>
      </c>
      <c r="AM68" s="4">
        <v>6160.5335655496801</v>
      </c>
      <c r="AN68" s="4">
        <v>6414.93192624733</v>
      </c>
      <c r="AO68" s="4">
        <v>6684.9573690821799</v>
      </c>
      <c r="AP68" s="4">
        <v>6969.1815562954998</v>
      </c>
      <c r="AQ68" s="4">
        <v>7263.3044310901196</v>
      </c>
      <c r="AR68" s="4">
        <v>7580.2548973641906</v>
      </c>
    </row>
    <row r="69" spans="1:44" ht="16" x14ac:dyDescent="0.2">
      <c r="A69" s="13" t="s">
        <v>94</v>
      </c>
      <c r="B69" s="1" t="s">
        <v>65</v>
      </c>
      <c r="C69" s="1" t="s">
        <v>66</v>
      </c>
      <c r="D69" s="10">
        <v>0.1034640940467824</v>
      </c>
      <c r="E69" s="10">
        <v>0.10247325080314036</v>
      </c>
      <c r="F69" s="10">
        <v>0.10318818369651472</v>
      </c>
      <c r="G69" s="10">
        <v>0.10479345216034885</v>
      </c>
      <c r="H69" s="10">
        <v>0.10060097255652212</v>
      </c>
      <c r="I69" s="10">
        <v>9.2900448834293214E-2</v>
      </c>
      <c r="J69" s="10">
        <v>9.2166766034875752E-2</v>
      </c>
      <c r="K69" s="10">
        <v>9.2433732268491942E-2</v>
      </c>
      <c r="L69" s="10">
        <v>9.1335709199542481E-2</v>
      </c>
      <c r="M69" s="10">
        <v>8.316746434840043E-2</v>
      </c>
      <c r="N69" s="10">
        <v>7.5571758702236771E-2</v>
      </c>
      <c r="O69" s="10">
        <v>8.9716988687717825E-2</v>
      </c>
      <c r="P69" s="10">
        <v>8.771446672861774E-2</v>
      </c>
      <c r="Q69" s="10">
        <v>8.7921307178877098E-2</v>
      </c>
      <c r="R69" s="10">
        <v>8.7728676760095048E-2</v>
      </c>
      <c r="S69" s="10">
        <v>8.8054602328627982E-2</v>
      </c>
      <c r="T69" s="10">
        <v>8.8506479443482333E-2</v>
      </c>
      <c r="U69" s="10">
        <v>8.9008377135399636E-2</v>
      </c>
      <c r="V69" s="10">
        <v>8.7244834840065177E-2</v>
      </c>
      <c r="W69" s="10">
        <v>8.6034938477883752E-2</v>
      </c>
      <c r="X69" s="10">
        <v>8.4717416712411384E-2</v>
      </c>
      <c r="Y69" s="10">
        <v>9.4401711183781503E-2</v>
      </c>
      <c r="Z69" s="10">
        <v>9.8250760505834922E-2</v>
      </c>
      <c r="AA69" s="10">
        <v>0.10333047203287671</v>
      </c>
      <c r="AB69" s="10">
        <v>0.11156372505321896</v>
      </c>
      <c r="AC69" s="10">
        <v>0.11998524395774174</v>
      </c>
      <c r="AD69" s="10">
        <v>0.12872151073052976</v>
      </c>
      <c r="AE69" s="10">
        <v>0.13885017221505644</v>
      </c>
      <c r="AF69" s="10">
        <v>0.14954255910823294</v>
      </c>
      <c r="AG69" s="10">
        <v>0.16055088883397398</v>
      </c>
      <c r="AH69" s="10">
        <v>0.17110773415308511</v>
      </c>
      <c r="AI69" s="10">
        <v>0.18248313136741665</v>
      </c>
      <c r="AJ69" s="10">
        <v>0.18950978289973752</v>
      </c>
      <c r="AK69" s="10">
        <v>0.19943381870760127</v>
      </c>
      <c r="AL69" s="10">
        <v>0.20967156080916199</v>
      </c>
      <c r="AM69" s="10">
        <v>0.22196995918939708</v>
      </c>
      <c r="AN69" s="10">
        <v>0.23453193843809825</v>
      </c>
      <c r="AO69" s="10">
        <v>0.24369422413832342</v>
      </c>
      <c r="AP69" s="10">
        <v>0.25202184912227088</v>
      </c>
      <c r="AQ69" s="10">
        <v>0.2603233420798583</v>
      </c>
      <c r="AR69" s="10">
        <v>0.27037928679398771</v>
      </c>
    </row>
    <row r="70" spans="1:44" x14ac:dyDescent="0.2">
      <c r="A70" s="13" t="s">
        <v>94</v>
      </c>
      <c r="B70" s="1" t="s">
        <v>67</v>
      </c>
      <c r="C70" s="1" t="s">
        <v>66</v>
      </c>
      <c r="D70" s="11">
        <v>0.30750307503075031</v>
      </c>
      <c r="E70" s="11">
        <v>0.30750307503075269</v>
      </c>
      <c r="F70" s="11">
        <v>0.30750307503075269</v>
      </c>
      <c r="G70" s="11">
        <v>0.30701561227196633</v>
      </c>
      <c r="H70" s="11">
        <v>0.30525488802297868</v>
      </c>
      <c r="I70" s="11">
        <v>0.30154326155958028</v>
      </c>
      <c r="J70" s="11">
        <v>0.29667297023314854</v>
      </c>
      <c r="K70" s="11">
        <v>0.29178895897749862</v>
      </c>
      <c r="L70" s="11">
        <v>0.28689580110237684</v>
      </c>
      <c r="M70" s="11">
        <v>0.28193675894148129</v>
      </c>
      <c r="N70" s="11">
        <v>0.27702530782740797</v>
      </c>
      <c r="O70" s="11">
        <v>0.27428065860864098</v>
      </c>
      <c r="P70" s="11">
        <v>0.27161119298904068</v>
      </c>
      <c r="Q70" s="11">
        <v>0.26891373321761858</v>
      </c>
      <c r="R70" s="11">
        <v>0.26628924320924513</v>
      </c>
      <c r="S70" s="11">
        <v>0.26369597415914292</v>
      </c>
      <c r="T70" s="11">
        <v>0.26103278768844185</v>
      </c>
      <c r="U70" s="11">
        <v>0.25840355356498729</v>
      </c>
      <c r="V70" s="11">
        <v>0.2473801822804205</v>
      </c>
      <c r="W70" s="11">
        <v>0.2392479154882334</v>
      </c>
      <c r="X70" s="11">
        <v>0.23044832241097732</v>
      </c>
      <c r="Y70" s="11">
        <v>0.24924204927448615</v>
      </c>
      <c r="Z70" s="11">
        <v>0.24784642181263511</v>
      </c>
      <c r="AA70" s="11">
        <v>0.24643342740011531</v>
      </c>
      <c r="AB70" s="11">
        <v>0.24512308321879778</v>
      </c>
      <c r="AC70" s="11">
        <v>0.24390830960695747</v>
      </c>
      <c r="AD70" s="11">
        <v>0.24262106387847568</v>
      </c>
      <c r="AE70" s="11">
        <v>0.24138167350309708</v>
      </c>
      <c r="AF70" s="11">
        <v>0.24025384222388499</v>
      </c>
      <c r="AG70" s="11">
        <v>0.23917419815957183</v>
      </c>
      <c r="AH70" s="11">
        <v>0.23809778829106851</v>
      </c>
      <c r="AI70" s="11">
        <v>0.23788930898613114</v>
      </c>
      <c r="AJ70" s="11">
        <v>0.23768974222221309</v>
      </c>
      <c r="AK70" s="11">
        <v>0.23754973288225303</v>
      </c>
      <c r="AL70" s="11">
        <v>0.23753837182375817</v>
      </c>
      <c r="AM70" s="11">
        <v>0.23759771491343484</v>
      </c>
      <c r="AN70" s="11">
        <v>0.23760867542413944</v>
      </c>
      <c r="AO70" s="11">
        <v>0.2377021605362718</v>
      </c>
      <c r="AP70" s="11">
        <v>0.23792965892132065</v>
      </c>
      <c r="AQ70" s="11">
        <v>0.23819093428444463</v>
      </c>
      <c r="AR70" s="11">
        <v>0.23859918572399569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94</v>
      </c>
      <c r="B73" s="1" t="s">
        <v>69</v>
      </c>
      <c r="C73" s="1" t="s">
        <v>3</v>
      </c>
      <c r="D73" s="4">
        <v>171.00752844731556</v>
      </c>
      <c r="E73" s="4">
        <v>180.79016273783145</v>
      </c>
      <c r="F73" s="4">
        <v>187.4267868351547</v>
      </c>
      <c r="G73" s="4">
        <v>194.98602804413608</v>
      </c>
      <c r="H73" s="4">
        <v>201.29489490624545</v>
      </c>
      <c r="I73" s="4">
        <v>205.06802127032907</v>
      </c>
      <c r="J73" s="4">
        <v>211.46040902809779</v>
      </c>
      <c r="K73" s="4">
        <v>215.36884193672574</v>
      </c>
      <c r="L73" s="4">
        <v>219.26978338773219</v>
      </c>
      <c r="M73" s="4">
        <v>223.67024928004628</v>
      </c>
      <c r="N73" s="4">
        <v>228.66731240376464</v>
      </c>
      <c r="O73" s="4">
        <v>227.907780476244</v>
      </c>
      <c r="P73" s="4">
        <v>228.36553791826353</v>
      </c>
      <c r="Q73" s="4">
        <v>229.01756069647104</v>
      </c>
      <c r="R73" s="4">
        <v>228.84236256772974</v>
      </c>
      <c r="S73" s="4">
        <v>228.98261887490941</v>
      </c>
      <c r="T73" s="4">
        <v>218.85056433081184</v>
      </c>
      <c r="U73" s="4">
        <v>219.56578881088345</v>
      </c>
      <c r="V73" s="4">
        <v>217.17936766141042</v>
      </c>
      <c r="W73" s="4">
        <v>215.9340009107587</v>
      </c>
      <c r="X73" s="4">
        <v>213.62485495076311</v>
      </c>
      <c r="Y73" s="4">
        <v>214.61295743184209</v>
      </c>
      <c r="Z73" s="4">
        <v>214.71153577891516</v>
      </c>
      <c r="AA73" s="4">
        <v>215.36654447983136</v>
      </c>
      <c r="AB73" s="4">
        <v>213.83045688467365</v>
      </c>
      <c r="AC73" s="4">
        <v>215.52999883980192</v>
      </c>
      <c r="AD73" s="4">
        <v>215.36872545613141</v>
      </c>
      <c r="AE73" s="4">
        <v>216.93361574608207</v>
      </c>
      <c r="AF73" s="4">
        <v>218.30907027838842</v>
      </c>
      <c r="AG73" s="4">
        <v>219.78798819695174</v>
      </c>
      <c r="AH73" s="4">
        <v>220.72722280160804</v>
      </c>
      <c r="AI73" s="4">
        <v>221.80895654381413</v>
      </c>
      <c r="AJ73" s="4">
        <v>223.73256048606942</v>
      </c>
      <c r="AK73" s="4">
        <v>224.22054177816628</v>
      </c>
      <c r="AL73" s="4">
        <v>226.82468414832499</v>
      </c>
      <c r="AM73" s="4">
        <v>230.28229684872917</v>
      </c>
      <c r="AN73" s="4">
        <v>234.44703871452265</v>
      </c>
      <c r="AO73" s="4">
        <v>237.71866936211359</v>
      </c>
      <c r="AP73" s="4">
        <v>240.75362316877784</v>
      </c>
      <c r="AQ73" s="4">
        <v>246.19967355016246</v>
      </c>
      <c r="AR73" s="4">
        <v>250.24138266610117</v>
      </c>
    </row>
    <row r="74" spans="1:44" x14ac:dyDescent="0.2">
      <c r="A74" s="13" t="s">
        <v>94</v>
      </c>
      <c r="B74" s="1" t="s">
        <v>70</v>
      </c>
      <c r="C74" s="1" t="s">
        <v>3</v>
      </c>
      <c r="D74" s="4">
        <v>74.487499228324609</v>
      </c>
      <c r="E74" s="4">
        <v>77.115110654789802</v>
      </c>
      <c r="F74" s="4">
        <v>79.699641465299607</v>
      </c>
      <c r="G74" s="4">
        <v>82.155226443509278</v>
      </c>
      <c r="H74" s="4">
        <v>84.503846428299028</v>
      </c>
      <c r="I74" s="4">
        <v>86.833250847573268</v>
      </c>
      <c r="J74" s="4">
        <v>89.616653115544622</v>
      </c>
      <c r="K74" s="4">
        <v>92.283039926318637</v>
      </c>
      <c r="L74" s="4">
        <v>95.303568422515625</v>
      </c>
      <c r="M74" s="4">
        <v>97.965623047529377</v>
      </c>
      <c r="N74" s="4">
        <v>100.53440127430791</v>
      </c>
      <c r="O74" s="4">
        <v>103.21715566186697</v>
      </c>
      <c r="P74" s="4">
        <v>106.64489894920999</v>
      </c>
      <c r="Q74" s="4">
        <v>106.42955713391895</v>
      </c>
      <c r="R74" s="4">
        <v>105.99995291385204</v>
      </c>
      <c r="S74" s="4">
        <v>108.81619208269163</v>
      </c>
      <c r="T74" s="4">
        <v>110.88062215690766</v>
      </c>
      <c r="U74" s="4">
        <v>111.27722735805253</v>
      </c>
      <c r="V74" s="4">
        <v>111.89672402491702</v>
      </c>
      <c r="W74" s="4">
        <v>112.20524395799795</v>
      </c>
      <c r="X74" s="4">
        <v>114.2013843170363</v>
      </c>
      <c r="Y74" s="4">
        <v>115.94945924628026</v>
      </c>
      <c r="Z74" s="4">
        <v>118.07876594851048</v>
      </c>
      <c r="AA74" s="4">
        <v>120.49701979076838</v>
      </c>
      <c r="AB74" s="4">
        <v>122.56003731152428</v>
      </c>
      <c r="AC74" s="4">
        <v>124.67719363889061</v>
      </c>
      <c r="AD74" s="4">
        <v>126.32263356638616</v>
      </c>
      <c r="AE74" s="4">
        <v>127.59356522493384</v>
      </c>
      <c r="AF74" s="4">
        <v>128.86247022711731</v>
      </c>
      <c r="AG74" s="4">
        <v>130.08366483621376</v>
      </c>
      <c r="AH74" s="4">
        <v>131.42370607706525</v>
      </c>
      <c r="AI74" s="4">
        <v>134.26115702164665</v>
      </c>
      <c r="AJ74" s="4">
        <v>136.818683476952</v>
      </c>
      <c r="AK74" s="4">
        <v>137.83837220218373</v>
      </c>
      <c r="AL74" s="4">
        <v>140.2212972029329</v>
      </c>
      <c r="AM74" s="4">
        <v>142.40565163626289</v>
      </c>
      <c r="AN74" s="4">
        <v>144.3683040588725</v>
      </c>
      <c r="AO74" s="4">
        <v>146.53632480855558</v>
      </c>
      <c r="AP74" s="4">
        <v>148.72342684775566</v>
      </c>
      <c r="AQ74" s="4">
        <v>152.03525043715203</v>
      </c>
      <c r="AR74" s="4">
        <v>155.6239791096707</v>
      </c>
    </row>
    <row r="75" spans="1:44" x14ac:dyDescent="0.2">
      <c r="A75" s="13" t="s">
        <v>94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0.76132460952000003</v>
      </c>
      <c r="K75" s="4">
        <v>0.73174516603199891</v>
      </c>
      <c r="L75" s="4">
        <v>1.5263644751999998</v>
      </c>
      <c r="M75" s="4">
        <v>1.4493519864</v>
      </c>
      <c r="N75" s="4">
        <v>1.3723394976000001</v>
      </c>
      <c r="O75" s="4">
        <v>5.1406046819865985</v>
      </c>
      <c r="P75" s="4">
        <v>5.1137149124025987</v>
      </c>
      <c r="Q75" s="4">
        <v>5.6653157241945991</v>
      </c>
      <c r="R75" s="4">
        <v>5.5858103145945988</v>
      </c>
      <c r="S75" s="4">
        <v>5.5112639409945992</v>
      </c>
      <c r="T75" s="4">
        <v>5.4342514521945988</v>
      </c>
      <c r="U75" s="4">
        <v>5.3547460425945985</v>
      </c>
      <c r="V75" s="4">
        <v>5.2777335537945991</v>
      </c>
      <c r="W75" s="4">
        <v>5.2031871801945986</v>
      </c>
      <c r="X75" s="4">
        <v>5.1261746913946</v>
      </c>
      <c r="Y75" s="4">
        <v>6.4444254696981993</v>
      </c>
      <c r="Z75" s="4">
        <v>7.2448073831780686</v>
      </c>
      <c r="AA75" s="4">
        <v>8.4131447327944375</v>
      </c>
      <c r="AB75" s="4">
        <v>8.5326332954908182</v>
      </c>
      <c r="AC75" s="4">
        <v>9.7129650416227591</v>
      </c>
      <c r="AD75" s="4">
        <v>9.7025163250988875</v>
      </c>
      <c r="AE75" s="4">
        <v>9.7831292288352696</v>
      </c>
      <c r="AF75" s="4">
        <v>9.7909533806242095</v>
      </c>
      <c r="AG75" s="4">
        <v>9.76875834382421</v>
      </c>
      <c r="AH75" s="4">
        <v>9.7440971918242099</v>
      </c>
      <c r="AI75" s="4">
        <v>9.9089038063266806</v>
      </c>
      <c r="AJ75" s="4">
        <v>10</v>
      </c>
      <c r="AK75" s="4">
        <v>10</v>
      </c>
      <c r="AL75" s="4">
        <v>9.9999999999999893</v>
      </c>
      <c r="AM75" s="4">
        <v>10</v>
      </c>
      <c r="AN75" s="4">
        <v>10</v>
      </c>
      <c r="AO75" s="4">
        <v>10</v>
      </c>
      <c r="AP75" s="4">
        <v>10</v>
      </c>
      <c r="AQ75" s="4">
        <v>10</v>
      </c>
      <c r="AR75" s="4">
        <v>10</v>
      </c>
    </row>
    <row r="76" spans="1:44" x14ac:dyDescent="0.2">
      <c r="A76" s="13" t="s">
        <v>94</v>
      </c>
      <c r="B76" s="1" t="s">
        <v>72</v>
      </c>
      <c r="C76" s="1" t="s">
        <v>3</v>
      </c>
      <c r="D76" s="4">
        <v>30.029407019999898</v>
      </c>
      <c r="E76" s="4">
        <v>29.886208398503889</v>
      </c>
      <c r="F76" s="4">
        <v>29.668114804464</v>
      </c>
      <c r="G76" s="4">
        <v>31.2048892974959</v>
      </c>
      <c r="H76" s="4">
        <v>30.906810647063999</v>
      </c>
      <c r="I76" s="4">
        <v>30.674531561039998</v>
      </c>
      <c r="J76" s="4">
        <v>32.618310436396698</v>
      </c>
      <c r="K76" s="4">
        <v>32.202301753439897</v>
      </c>
      <c r="L76" s="4">
        <v>31.1115821848813</v>
      </c>
      <c r="M76" s="4">
        <v>26.731745925072889</v>
      </c>
      <c r="N76" s="4">
        <v>24.400529675961288</v>
      </c>
      <c r="O76" s="4">
        <v>28.325799187199902</v>
      </c>
      <c r="P76" s="4">
        <v>27.34921756799989</v>
      </c>
      <c r="Q76" s="4">
        <v>26.377568179199891</v>
      </c>
      <c r="R76" s="4">
        <v>25.4009865599999</v>
      </c>
      <c r="S76" s="4">
        <v>24.40444549103989</v>
      </c>
      <c r="T76" s="4">
        <v>23.450289436799988</v>
      </c>
      <c r="U76" s="4">
        <v>22.478640047999889</v>
      </c>
      <c r="V76" s="4">
        <v>21.4796328638399</v>
      </c>
      <c r="W76" s="4">
        <v>20.505517359839899</v>
      </c>
      <c r="X76" s="4">
        <v>19.551361305599997</v>
      </c>
      <c r="Y76" s="4">
        <v>18.579711916799987</v>
      </c>
      <c r="Z76" s="4">
        <v>17.605596412799898</v>
      </c>
      <c r="AA76" s="4">
        <v>15.6310771528799</v>
      </c>
      <c r="AB76" s="4">
        <v>15.654899289599999</v>
      </c>
      <c r="AC76" s="4">
        <v>14.680783785599999</v>
      </c>
      <c r="AD76" s="4">
        <v>12.479631137735002</v>
      </c>
      <c r="AE76" s="4">
        <v>9.6059323897564806</v>
      </c>
      <c r="AF76" s="4">
        <v>7.2364751087918986</v>
      </c>
      <c r="AG76" s="4">
        <v>5.2031935346746394</v>
      </c>
      <c r="AH76" s="4">
        <v>4.3899385400200801</v>
      </c>
      <c r="AI76" s="4">
        <v>1.437709157751442</v>
      </c>
      <c r="AJ76" s="4">
        <v>1.234997253215999</v>
      </c>
      <c r="AK76" s="4">
        <v>1.067978529071999</v>
      </c>
      <c r="AL76" s="4">
        <v>0.92360892859199994</v>
      </c>
      <c r="AM76" s="4">
        <v>0.77901576940799999</v>
      </c>
      <c r="AN76" s="4">
        <v>0.63711228412799903</v>
      </c>
      <c r="AO76" s="4">
        <v>0.49251912494399797</v>
      </c>
      <c r="AP76" s="4">
        <v>0.34814952446399999</v>
      </c>
      <c r="AQ76" s="4">
        <v>0.12083964480000001</v>
      </c>
      <c r="AR76" s="4">
        <v>6.1652879999999903E-2</v>
      </c>
    </row>
    <row r="77" spans="1:44" x14ac:dyDescent="0.2">
      <c r="A77" s="13" t="s">
        <v>94</v>
      </c>
      <c r="B77" s="1" t="s">
        <v>73</v>
      </c>
      <c r="C77" s="1" t="s">
        <v>3</v>
      </c>
      <c r="D77" s="4">
        <v>18.85677982868329</v>
      </c>
      <c r="E77" s="4">
        <v>19.429403605459527</v>
      </c>
      <c r="F77" s="4">
        <v>22.97789960154595</v>
      </c>
      <c r="G77" s="4">
        <v>27.024561038985794</v>
      </c>
      <c r="H77" s="4">
        <v>29.861413240176379</v>
      </c>
      <c r="I77" s="4">
        <v>30.192279060868614</v>
      </c>
      <c r="J77" s="4">
        <v>32.850876619413384</v>
      </c>
      <c r="K77" s="4">
        <v>35.814306613720738</v>
      </c>
      <c r="L77" s="4">
        <v>37.497216549784739</v>
      </c>
      <c r="M77" s="4">
        <v>39.830430599938538</v>
      </c>
      <c r="N77" s="4">
        <v>39.616344641174038</v>
      </c>
      <c r="O77" s="4">
        <v>43.570042047794935</v>
      </c>
      <c r="P77" s="4">
        <v>45.252951983859042</v>
      </c>
      <c r="Q77" s="4">
        <v>47.264360100598829</v>
      </c>
      <c r="R77" s="4">
        <v>49.286149008464712</v>
      </c>
      <c r="S77" s="4">
        <v>55.090649357554845</v>
      </c>
      <c r="T77" s="4">
        <v>57.652341995781143</v>
      </c>
      <c r="U77" s="4">
        <v>58.463104454193029</v>
      </c>
      <c r="V77" s="4">
        <v>58.923411604773392</v>
      </c>
      <c r="W77" s="4">
        <v>58.86908425556134</v>
      </c>
      <c r="X77" s="4">
        <v>60.51697004527739</v>
      </c>
      <c r="Y77" s="4">
        <v>61.104614357484742</v>
      </c>
      <c r="Z77" s="4">
        <v>61.272743056820673</v>
      </c>
      <c r="AA77" s="4">
        <v>62.864465044661273</v>
      </c>
      <c r="AB77" s="4">
        <v>61.501568968493174</v>
      </c>
      <c r="AC77" s="4">
        <v>61.226054238688015</v>
      </c>
      <c r="AD77" s="4">
        <v>58.374552530752027</v>
      </c>
      <c r="AE77" s="4">
        <v>55.523050822816018</v>
      </c>
      <c r="AF77" s="4">
        <v>53.492235626728622</v>
      </c>
      <c r="AG77" s="4">
        <v>50.861843786679323</v>
      </c>
      <c r="AH77" s="4">
        <v>47.274643363173723</v>
      </c>
      <c r="AI77" s="4">
        <v>46.658485895958719</v>
      </c>
      <c r="AJ77" s="4">
        <v>40.960532270767416</v>
      </c>
      <c r="AK77" s="4">
        <v>39.864050869688718</v>
      </c>
      <c r="AL77" s="4">
        <v>40.093369665850119</v>
      </c>
      <c r="AM77" s="4">
        <v>39.190737104766797</v>
      </c>
      <c r="AN77" s="4">
        <v>37.93241221029551</v>
      </c>
      <c r="AO77" s="4">
        <v>34.557551177256116</v>
      </c>
      <c r="AP77" s="4">
        <v>30.686172100508124</v>
      </c>
      <c r="AQ77" s="4">
        <v>27.50362238349101</v>
      </c>
      <c r="AR77" s="4">
        <v>25.674480364236793</v>
      </c>
    </row>
    <row r="78" spans="1:44" x14ac:dyDescent="0.2">
      <c r="A78" s="13" t="s">
        <v>94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11.449911755519899</v>
      </c>
      <c r="U78" s="4">
        <v>11.270784752640001</v>
      </c>
      <c r="V78" s="4">
        <v>11.091657749759898</v>
      </c>
      <c r="W78" s="4">
        <v>10.9125307468799</v>
      </c>
      <c r="X78" s="4">
        <v>10.733403744</v>
      </c>
      <c r="Y78" s="4">
        <v>10.555698383999989</v>
      </c>
      <c r="Z78" s="4">
        <v>10.376571381119991</v>
      </c>
      <c r="AA78" s="4">
        <v>10.687558617556698</v>
      </c>
      <c r="AB78" s="4">
        <v>12.467924797415998</v>
      </c>
      <c r="AC78" s="4">
        <v>14.421262114536001</v>
      </c>
      <c r="AD78" s="4">
        <v>16.374599431655998</v>
      </c>
      <c r="AE78" s="4">
        <v>18.329358391656001</v>
      </c>
      <c r="AF78" s="4">
        <v>20.282695708776</v>
      </c>
      <c r="AG78" s="4">
        <v>22.236033025895999</v>
      </c>
      <c r="AH78" s="4">
        <v>24.033721612422799</v>
      </c>
      <c r="AI78" s="4">
        <v>25.987058929542801</v>
      </c>
      <c r="AJ78" s="4">
        <v>27.318537722879999</v>
      </c>
      <c r="AK78" s="4">
        <v>27.307164579839998</v>
      </c>
      <c r="AL78" s="4">
        <v>27.297213079679999</v>
      </c>
      <c r="AM78" s="4">
        <v>27.285839936639999</v>
      </c>
      <c r="AN78" s="4">
        <v>27.274466793599998</v>
      </c>
      <c r="AO78" s="4">
        <v>27.263093650559998</v>
      </c>
      <c r="AP78" s="4">
        <v>27.251720507519998</v>
      </c>
      <c r="AQ78" s="4">
        <v>27.072593504639901</v>
      </c>
      <c r="AR78" s="4">
        <v>27.230395864319899</v>
      </c>
    </row>
    <row r="79" spans="1:44" x14ac:dyDescent="0.2">
      <c r="A79" s="13" t="s">
        <v>94</v>
      </c>
      <c r="B79" s="1" t="s">
        <v>75</v>
      </c>
      <c r="C79" s="1" t="s">
        <v>3</v>
      </c>
      <c r="D79" s="4">
        <v>9.0734770261854099</v>
      </c>
      <c r="E79" s="4">
        <v>10.6109191944534</v>
      </c>
      <c r="F79" s="4">
        <v>9.1558410520343898</v>
      </c>
      <c r="G79" s="4">
        <v>5.4346411324364103</v>
      </c>
      <c r="H79" s="4">
        <v>4.60573339783822</v>
      </c>
      <c r="I79" s="4">
        <v>6.1398580732528796</v>
      </c>
      <c r="J79" s="4">
        <v>3.5804078599862801</v>
      </c>
      <c r="K79" s="4">
        <v>3.1950323477692999</v>
      </c>
      <c r="L79" s="4">
        <v>4.6255406989523102</v>
      </c>
      <c r="M79" s="4">
        <v>7.5117331032762502</v>
      </c>
      <c r="N79" s="4">
        <v>8.6711511744000003</v>
      </c>
      <c r="O79" s="4">
        <v>3.3237623593283199</v>
      </c>
      <c r="P79" s="4">
        <v>5.8836915199154998</v>
      </c>
      <c r="Q79" s="4">
        <v>3.8868485984299599</v>
      </c>
      <c r="R79" s="4">
        <v>2.7701152496955399</v>
      </c>
      <c r="S79" s="4">
        <v>0.66614181546240003</v>
      </c>
      <c r="T79" s="4">
        <v>1.0632225538148901</v>
      </c>
      <c r="U79" s="4">
        <v>1.50019356928516</v>
      </c>
      <c r="V79" s="4">
        <v>2.5345247608666601</v>
      </c>
      <c r="W79" s="4">
        <v>3.74829374248251</v>
      </c>
      <c r="X79" s="4">
        <v>4.9124333348362796</v>
      </c>
      <c r="Y79" s="4">
        <v>4.92101636560351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5.1306409401059003</v>
      </c>
      <c r="AP79" s="4">
        <v>7.7242688025058701</v>
      </c>
      <c r="AQ79" s="4">
        <v>10.317896664905801</v>
      </c>
      <c r="AR79" s="4">
        <v>12.9142807737058</v>
      </c>
    </row>
    <row r="80" spans="1:44" x14ac:dyDescent="0.2">
      <c r="A80" s="13" t="s">
        <v>94</v>
      </c>
      <c r="B80" s="1" t="s">
        <v>76</v>
      </c>
      <c r="C80" s="1" t="s">
        <v>3</v>
      </c>
      <c r="D80" s="4">
        <v>1.235544150528</v>
      </c>
      <c r="E80" s="4">
        <v>1.7141042894834881</v>
      </c>
      <c r="F80" s="4">
        <v>2.2536129564201599</v>
      </c>
      <c r="G80" s="4">
        <v>2.8524133565527681</v>
      </c>
      <c r="H80" s="4">
        <v>3.5105449212973441</v>
      </c>
      <c r="I80" s="4">
        <v>4.2282965801430619</v>
      </c>
      <c r="J80" s="4">
        <v>5.0050213483979409</v>
      </c>
      <c r="K80" s="4">
        <v>5.5498861074239905</v>
      </c>
      <c r="L80" s="4">
        <v>5.99572734432767</v>
      </c>
      <c r="M80" s="4">
        <v>8.1393882997409008</v>
      </c>
      <c r="N80" s="4">
        <v>12.385251516457171</v>
      </c>
      <c r="O80" s="4">
        <v>9.0180161309882596</v>
      </c>
      <c r="P80" s="4">
        <v>9.4572859252250598</v>
      </c>
      <c r="Q80" s="4">
        <v>9.8965998408487401</v>
      </c>
      <c r="R80" s="4">
        <v>9.8689023709968211</v>
      </c>
      <c r="S80" s="4">
        <v>10.30566975462048</v>
      </c>
      <c r="T80" s="4">
        <v>10.691506498244168</v>
      </c>
      <c r="U80" s="4">
        <v>11.143553073867849</v>
      </c>
      <c r="V80" s="4">
        <v>11.595599649491527</v>
      </c>
      <c r="W80" s="4">
        <v>12.04764622511521</v>
      </c>
      <c r="X80" s="4">
        <v>12.502418770055931</v>
      </c>
      <c r="Y80" s="4">
        <v>12.648207879317411</v>
      </c>
      <c r="Z80" s="4">
        <v>12.656081283810604</v>
      </c>
      <c r="AA80" s="4">
        <v>12.533688230564769</v>
      </c>
      <c r="AB80" s="4">
        <v>11.872856225603458</v>
      </c>
      <c r="AC80" s="4">
        <v>10.790857492634222</v>
      </c>
      <c r="AD80" s="4">
        <v>10.124969407943018</v>
      </c>
      <c r="AE80" s="4">
        <v>9.4692055941978843</v>
      </c>
      <c r="AF80" s="4">
        <v>8.8235745710060876</v>
      </c>
      <c r="AG80" s="4">
        <v>8.1803017605545154</v>
      </c>
      <c r="AH80" s="4">
        <v>7.5545415522912771</v>
      </c>
      <c r="AI80" s="4">
        <v>6.8202883858661068</v>
      </c>
      <c r="AJ80" s="4">
        <v>6.0877093860821674</v>
      </c>
      <c r="AK80" s="4">
        <v>5.366691660575027</v>
      </c>
      <c r="AL80" s="4">
        <v>4.6474529204013075</v>
      </c>
      <c r="AM80" s="4">
        <v>3.9348644031969071</v>
      </c>
      <c r="AN80" s="4">
        <v>3.3725990499562273</v>
      </c>
      <c r="AO80" s="4">
        <v>2.8123406369551773</v>
      </c>
      <c r="AP80" s="4">
        <v>2.2586926601817772</v>
      </c>
      <c r="AQ80" s="4">
        <v>2.3851219824977599</v>
      </c>
      <c r="AR80" s="4">
        <v>0.62547752007073498</v>
      </c>
    </row>
    <row r="81" spans="1:44" x14ac:dyDescent="0.2">
      <c r="A81" s="13" t="s">
        <v>94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0.12997877760000001</v>
      </c>
      <c r="Y81" s="12">
        <v>0.12533667840000001</v>
      </c>
      <c r="Z81" s="12">
        <v>0.1183735296</v>
      </c>
      <c r="AA81" s="12">
        <v>0.111410380799999</v>
      </c>
      <c r="AB81" s="12">
        <v>0.104447232</v>
      </c>
      <c r="AC81" s="12">
        <v>0.34176561550776202</v>
      </c>
      <c r="AD81" s="12">
        <v>0.53511583557540598</v>
      </c>
      <c r="AE81" s="12">
        <v>1.41577206407805</v>
      </c>
      <c r="AF81" s="12">
        <v>1.8150607872</v>
      </c>
      <c r="AG81" s="12">
        <v>1.88660421134628</v>
      </c>
      <c r="AH81" s="12">
        <v>1.8796410625462501</v>
      </c>
      <c r="AI81" s="12">
        <v>2.13304458239999</v>
      </c>
      <c r="AJ81" s="12">
        <v>2.26998650879999</v>
      </c>
      <c r="AK81" s="12">
        <v>2.40692843520001</v>
      </c>
      <c r="AL81" s="12">
        <v>2.54387036159999</v>
      </c>
      <c r="AM81" s="12">
        <v>2.6808122879999798</v>
      </c>
      <c r="AN81" s="12">
        <v>2.7899016191999899</v>
      </c>
      <c r="AO81" s="12">
        <v>2.8989909503999902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94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0.51313782216959902</v>
      </c>
      <c r="M82" s="4">
        <v>0.50411881630079902</v>
      </c>
      <c r="N82" s="4">
        <v>0.52288940679551899</v>
      </c>
      <c r="O82" s="4">
        <v>0.51194253712895899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0.42731484851548696</v>
      </c>
      <c r="Z82" s="4">
        <v>0.417536529245567</v>
      </c>
      <c r="AA82" s="4">
        <v>1.3997230899756461</v>
      </c>
      <c r="AB82" s="4">
        <v>2.383297074219024</v>
      </c>
      <c r="AC82" s="4">
        <v>2.9801519999999999</v>
      </c>
      <c r="AD82" s="4">
        <v>3.9735360000000002</v>
      </c>
      <c r="AE82" s="4">
        <v>4.96692</v>
      </c>
      <c r="AF82" s="4">
        <v>5.9603039999999998</v>
      </c>
      <c r="AG82" s="4">
        <v>7.4584522068479986</v>
      </c>
      <c r="AH82" s="4">
        <v>8.9818063564032009</v>
      </c>
      <c r="AI82" s="4">
        <v>10.492557534604799</v>
      </c>
      <c r="AJ82" s="4">
        <v>12.003308712806401</v>
      </c>
      <c r="AK82" s="4">
        <v>13.514059891008001</v>
      </c>
      <c r="AL82" s="4">
        <v>15.0248110692096</v>
      </c>
      <c r="AM82" s="4">
        <v>17.4578641822512</v>
      </c>
      <c r="AN82" s="4">
        <v>19.890917295292788</v>
      </c>
      <c r="AO82" s="4">
        <v>22.32397040833439</v>
      </c>
      <c r="AP82" s="4">
        <v>24.757023521375991</v>
      </c>
      <c r="AQ82" s="4">
        <v>27.19007663441759</v>
      </c>
      <c r="AR82" s="4">
        <v>29.916062113737588</v>
      </c>
    </row>
    <row r="83" spans="1:44" x14ac:dyDescent="0.2">
      <c r="A83" s="13" t="s">
        <v>94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0.51819324480000006</v>
      </c>
      <c r="U83" s="4">
        <v>0.46172803679999996</v>
      </c>
      <c r="V83" s="4">
        <v>0.40611430079999999</v>
      </c>
      <c r="W83" s="4">
        <v>0.34884492480000001</v>
      </c>
      <c r="X83" s="4">
        <v>0.29151878399999903</v>
      </c>
      <c r="Y83" s="4">
        <v>0.96886475999999999</v>
      </c>
      <c r="Z83" s="4">
        <v>1.6495913952000001</v>
      </c>
      <c r="AA83" s="4">
        <v>2.3362310303999898</v>
      </c>
      <c r="AB83" s="4">
        <v>3.0253178591999998</v>
      </c>
      <c r="AC83" s="4">
        <v>3.7212479999999899</v>
      </c>
      <c r="AD83" s="4">
        <v>4.4806348800000002</v>
      </c>
      <c r="AE83" s="4">
        <v>5.2450675199999903</v>
      </c>
      <c r="AF83" s="4">
        <v>6.7865471999999993</v>
      </c>
      <c r="AG83" s="4">
        <v>8.3368569600000004</v>
      </c>
      <c r="AH83" s="4">
        <v>9.89599679999999</v>
      </c>
      <c r="AI83" s="4">
        <v>11.46396672</v>
      </c>
      <c r="AJ83" s="4">
        <v>13.040766720000001</v>
      </c>
      <c r="AK83" s="4">
        <v>14.626396799999998</v>
      </c>
      <c r="AL83" s="4">
        <v>16.2208569599999</v>
      </c>
      <c r="AM83" s="4">
        <v>17.824147199999999</v>
      </c>
      <c r="AN83" s="4">
        <v>19.436267519999991</v>
      </c>
      <c r="AO83" s="4">
        <v>21.057217919999999</v>
      </c>
      <c r="AP83" s="4">
        <v>22.686998399999901</v>
      </c>
      <c r="AQ83" s="4">
        <v>24.32560895999999</v>
      </c>
      <c r="AR83" s="4">
        <v>25.9730495999999</v>
      </c>
    </row>
    <row r="84" spans="1:44" x14ac:dyDescent="0.2">
      <c r="A84" s="13" t="s">
        <v>94</v>
      </c>
      <c r="B84" s="1" t="s">
        <v>80</v>
      </c>
      <c r="C84" s="1" t="s">
        <v>3</v>
      </c>
      <c r="D84" s="4">
        <v>96.52002921899097</v>
      </c>
      <c r="E84" s="4">
        <v>103.67505208304166</v>
      </c>
      <c r="F84" s="4">
        <v>107.72714536985509</v>
      </c>
      <c r="G84" s="4">
        <v>112.8308016006268</v>
      </c>
      <c r="H84" s="4">
        <v>116.79104847794642</v>
      </c>
      <c r="I84" s="4">
        <v>118.2347704227558</v>
      </c>
      <c r="J84" s="4">
        <v>121.84375591255318</v>
      </c>
      <c r="K84" s="4">
        <v>123.08580201040709</v>
      </c>
      <c r="L84" s="4">
        <v>123.96621496521657</v>
      </c>
      <c r="M84" s="4">
        <v>125.70462623251689</v>
      </c>
      <c r="N84" s="4">
        <v>128.13291112945674</v>
      </c>
      <c r="O84" s="4">
        <v>124.69062481437703</v>
      </c>
      <c r="P84" s="4">
        <v>121.72063896905354</v>
      </c>
      <c r="Q84" s="4">
        <v>122.5880035625521</v>
      </c>
      <c r="R84" s="4">
        <v>122.8424096538777</v>
      </c>
      <c r="S84" s="4">
        <v>120.16642679221779</v>
      </c>
      <c r="T84" s="4">
        <v>107.96994217390416</v>
      </c>
      <c r="U84" s="4">
        <v>108.28856145283092</v>
      </c>
      <c r="V84" s="4">
        <v>105.28264363649339</v>
      </c>
      <c r="W84" s="4">
        <v>103.72875695276076</v>
      </c>
      <c r="X84" s="4">
        <v>99.423470633726822</v>
      </c>
      <c r="Y84" s="4">
        <v>98.663498185561835</v>
      </c>
      <c r="Z84" s="4">
        <v>96.632769830404698</v>
      </c>
      <c r="AA84" s="4">
        <v>94.86952468906297</v>
      </c>
      <c r="AB84" s="4">
        <v>91.270419573149368</v>
      </c>
      <c r="AC84" s="4">
        <v>90.852805200911291</v>
      </c>
      <c r="AD84" s="4">
        <v>89.046091889745256</v>
      </c>
      <c r="AE84" s="4">
        <v>89.340050521148228</v>
      </c>
      <c r="AF84" s="4">
        <v>89.446600051271105</v>
      </c>
      <c r="AG84" s="4">
        <v>89.704323360738002</v>
      </c>
      <c r="AH84" s="4">
        <v>89.303516724542789</v>
      </c>
      <c r="AI84" s="4">
        <v>87.547799522167466</v>
      </c>
      <c r="AJ84" s="4">
        <v>86.9138770091174</v>
      </c>
      <c r="AK84" s="4">
        <v>86.382169575982545</v>
      </c>
      <c r="AL84" s="4">
        <v>86.603386945392089</v>
      </c>
      <c r="AM84" s="4">
        <v>87.876645212466286</v>
      </c>
      <c r="AN84" s="4">
        <v>90.078734655650152</v>
      </c>
      <c r="AO84" s="4">
        <v>91.182344553558011</v>
      </c>
      <c r="AP84" s="4">
        <v>92.03019632102216</v>
      </c>
      <c r="AQ84" s="4">
        <v>94.164423113010429</v>
      </c>
      <c r="AR84" s="4">
        <v>94.61740355643046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94</v>
      </c>
      <c r="B87" s="1" t="s">
        <v>82</v>
      </c>
      <c r="C87" s="1" t="s">
        <v>64</v>
      </c>
      <c r="D87" s="4">
        <v>359.62563955493738</v>
      </c>
      <c r="E87" s="4">
        <v>347.84384299196961</v>
      </c>
      <c r="F87" s="4">
        <v>357.00029836164924</v>
      </c>
      <c r="G87" s="4">
        <v>364.81701026779444</v>
      </c>
      <c r="H87" s="4">
        <v>370.49724704977416</v>
      </c>
      <c r="I87" s="4">
        <v>368.49960102296296</v>
      </c>
      <c r="J87" s="4">
        <v>358.37731610245754</v>
      </c>
      <c r="K87" s="4">
        <v>360.63112807835017</v>
      </c>
      <c r="L87" s="4">
        <v>359.09927537288331</v>
      </c>
      <c r="M87" s="4">
        <v>354.49619790455205</v>
      </c>
      <c r="N87" s="4">
        <v>353.55193032499511</v>
      </c>
      <c r="O87" s="4">
        <v>348.40171630011622</v>
      </c>
      <c r="P87" s="4">
        <v>347.45467073812762</v>
      </c>
      <c r="Q87" s="4">
        <v>343.72400035677106</v>
      </c>
      <c r="R87" s="4">
        <v>340.39405848863902</v>
      </c>
      <c r="S87" s="4">
        <v>364.93548753403161</v>
      </c>
      <c r="T87" s="4">
        <v>358.74454915728944</v>
      </c>
      <c r="U87" s="4">
        <v>347.5080402825119</v>
      </c>
      <c r="V87" s="4">
        <v>345.27954541024252</v>
      </c>
      <c r="W87" s="4">
        <v>339.34771017318957</v>
      </c>
      <c r="X87" s="4">
        <v>333.28656759058526</v>
      </c>
      <c r="Y87" s="4">
        <v>314.62027569061729</v>
      </c>
      <c r="Z87" s="4">
        <v>303.28731176009529</v>
      </c>
      <c r="AA87" s="4">
        <v>309.73820229237867</v>
      </c>
      <c r="AB87" s="4">
        <v>348.64138536757315</v>
      </c>
      <c r="AC87" s="4">
        <v>391.17411466236842</v>
      </c>
      <c r="AD87" s="4">
        <v>434.87071993249879</v>
      </c>
      <c r="AE87" s="4">
        <v>477.42877789747916</v>
      </c>
      <c r="AF87" s="4">
        <v>519.64667218111867</v>
      </c>
      <c r="AG87" s="4">
        <v>562.20312152637848</v>
      </c>
      <c r="AH87" s="4">
        <v>601.95417606624369</v>
      </c>
      <c r="AI87" s="4">
        <v>645.18791406064224</v>
      </c>
      <c r="AJ87" s="4">
        <v>676.78845292871915</v>
      </c>
      <c r="AK87" s="4">
        <v>675.43486670940251</v>
      </c>
      <c r="AL87" s="4">
        <v>675.05574826124973</v>
      </c>
      <c r="AM87" s="4">
        <v>674.15605610791192</v>
      </c>
      <c r="AN87" s="4">
        <v>672.74337782018915</v>
      </c>
      <c r="AO87" s="4">
        <v>673.3611866596093</v>
      </c>
      <c r="AP87" s="4">
        <v>674.39419029925295</v>
      </c>
      <c r="AQ87" s="4">
        <v>672.0284033112232</v>
      </c>
      <c r="AR87" s="4">
        <v>678.01175447539435</v>
      </c>
    </row>
    <row r="88" spans="1:44" x14ac:dyDescent="0.2">
      <c r="A88" s="13" t="s">
        <v>94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0.21976203923279999</v>
      </c>
      <c r="K88" s="4">
        <v>0.20947305278448</v>
      </c>
      <c r="L88" s="4">
        <v>1.3417376885280001</v>
      </c>
      <c r="M88" s="4">
        <v>1.2655167690959999</v>
      </c>
      <c r="N88" s="4">
        <v>1.1892958496639998</v>
      </c>
      <c r="O88" s="4">
        <v>5.1912795563548908</v>
      </c>
      <c r="P88" s="4">
        <v>5.18164657263313</v>
      </c>
      <c r="Q88" s="4">
        <v>5.9791981410240096</v>
      </c>
      <c r="R88" s="4">
        <v>5.8995120616800101</v>
      </c>
      <c r="S88" s="4">
        <v>5.8236363983759993</v>
      </c>
      <c r="T88" s="4">
        <v>5.7474154789440099</v>
      </c>
      <c r="U88" s="4">
        <v>5.6677293996000104</v>
      </c>
      <c r="V88" s="4">
        <v>5.5915084801680104</v>
      </c>
      <c r="W88" s="4">
        <v>5.5156328168640103</v>
      </c>
      <c r="X88" s="4">
        <v>5.4394118974320085</v>
      </c>
      <c r="Y88" s="4">
        <v>6.9112351866610089</v>
      </c>
      <c r="Z88" s="4">
        <v>7.8065299220156605</v>
      </c>
      <c r="AA88" s="4">
        <v>9.1126473232258292</v>
      </c>
      <c r="AB88" s="4">
        <v>9.2538445531308113</v>
      </c>
      <c r="AC88" s="4">
        <v>10.573275734473201</v>
      </c>
      <c r="AD88" s="4">
        <v>10.5832068448277</v>
      </c>
      <c r="AE88" s="4">
        <v>10.6966084854151</v>
      </c>
      <c r="AF88" s="4">
        <v>10.729214611340799</v>
      </c>
      <c r="AG88" s="4">
        <v>10.726107306188799</v>
      </c>
      <c r="AH88" s="4">
        <v>10.7226547449088</v>
      </c>
      <c r="AI88" s="4">
        <v>10.9295114044466</v>
      </c>
      <c r="AJ88" s="4">
        <v>11.1</v>
      </c>
      <c r="AK88" s="4">
        <v>11.1</v>
      </c>
      <c r="AL88" s="4">
        <v>11.0999999999999</v>
      </c>
      <c r="AM88" s="4">
        <v>11.0999999999999</v>
      </c>
      <c r="AN88" s="4">
        <v>11.0999999999999</v>
      </c>
      <c r="AO88" s="4">
        <v>11.0999999999999</v>
      </c>
      <c r="AP88" s="4">
        <v>11.0999999999999</v>
      </c>
      <c r="AQ88" s="4">
        <v>11.1</v>
      </c>
      <c r="AR88" s="4">
        <v>11.0999999999999</v>
      </c>
    </row>
    <row r="89" spans="1:44" x14ac:dyDescent="0.2">
      <c r="A89" s="13" t="s">
        <v>94</v>
      </c>
      <c r="B89" s="1" t="s">
        <v>84</v>
      </c>
      <c r="C89" s="1" t="s">
        <v>64</v>
      </c>
      <c r="D89" s="4">
        <v>66.581964121345237</v>
      </c>
      <c r="E89" s="4">
        <v>50.654725565763847</v>
      </c>
      <c r="F89" s="4">
        <v>59.997027006070226</v>
      </c>
      <c r="G89" s="4">
        <v>71.256806056166738</v>
      </c>
      <c r="H89" s="4">
        <v>76.500773982504199</v>
      </c>
      <c r="I89" s="4">
        <v>70.921134653397658</v>
      </c>
      <c r="J89" s="4">
        <v>63.107701712450528</v>
      </c>
      <c r="K89" s="4">
        <v>64.727548444033317</v>
      </c>
      <c r="L89" s="4">
        <v>64.07056744925994</v>
      </c>
      <c r="M89" s="4">
        <v>59.495749768297379</v>
      </c>
      <c r="N89" s="4">
        <v>61.011219027207773</v>
      </c>
      <c r="O89" s="4">
        <v>63.287485494110726</v>
      </c>
      <c r="P89" s="4">
        <v>62.787316244999261</v>
      </c>
      <c r="Q89" s="4">
        <v>65.030250818488227</v>
      </c>
      <c r="R89" s="4">
        <v>67.327805556366215</v>
      </c>
      <c r="S89" s="4">
        <v>98.83351813839333</v>
      </c>
      <c r="T89" s="4">
        <v>96.16208467975332</v>
      </c>
      <c r="U89" s="4">
        <v>88.39341703518744</v>
      </c>
      <c r="V89" s="4">
        <v>88.798967588423423</v>
      </c>
      <c r="W89" s="4">
        <v>85.251462875753475</v>
      </c>
      <c r="X89" s="4">
        <v>81.643932041580896</v>
      </c>
      <c r="Y89" s="4">
        <v>65.457410028373602</v>
      </c>
      <c r="Z89" s="4">
        <v>55.624813934369335</v>
      </c>
      <c r="AA89" s="4">
        <v>54.108488861834061</v>
      </c>
      <c r="AB89" s="4">
        <v>53.442189801145588</v>
      </c>
      <c r="AC89" s="4">
        <v>51.333506057939196</v>
      </c>
      <c r="AD89" s="4">
        <v>51.706550912313517</v>
      </c>
      <c r="AE89" s="4">
        <v>50.709652453900354</v>
      </c>
      <c r="AF89" s="4">
        <v>49.548648733288964</v>
      </c>
      <c r="AG89" s="4">
        <v>48.806581387658618</v>
      </c>
      <c r="AH89" s="4">
        <v>48.741170045776528</v>
      </c>
      <c r="AI89" s="4">
        <v>48.437009758988729</v>
      </c>
      <c r="AJ89" s="4">
        <v>50.423599295800059</v>
      </c>
      <c r="AK89" s="4">
        <v>49.572150521981612</v>
      </c>
      <c r="AL89" s="4">
        <v>49.659635700605705</v>
      </c>
      <c r="AM89" s="4">
        <v>49.262080992765945</v>
      </c>
      <c r="AN89" s="4">
        <v>48.355439513869094</v>
      </c>
      <c r="AO89" s="4">
        <v>46.263162766281127</v>
      </c>
      <c r="AP89" s="4">
        <v>43.894072121886808</v>
      </c>
      <c r="AQ89" s="4">
        <v>41.867426871195015</v>
      </c>
      <c r="AR89" s="4">
        <v>40.671065323388682</v>
      </c>
    </row>
    <row r="90" spans="1:44" x14ac:dyDescent="0.2">
      <c r="A90" s="13" t="s">
        <v>94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243.34943565542298</v>
      </c>
      <c r="X90" s="4">
        <v>239.35490349119902</v>
      </c>
      <c r="Y90" s="4">
        <v>235.39207396319898</v>
      </c>
      <c r="Z90" s="4">
        <v>231.39754179897497</v>
      </c>
      <c r="AA90" s="4">
        <v>238.33255717151499</v>
      </c>
      <c r="AB90" s="4">
        <v>278.03472298237699</v>
      </c>
      <c r="AC90" s="4">
        <v>321.59414515415301</v>
      </c>
      <c r="AD90" s="4">
        <v>365.15356732592903</v>
      </c>
      <c r="AE90" s="4">
        <v>408.74469213392894</v>
      </c>
      <c r="AF90" s="4">
        <v>452.30411430570496</v>
      </c>
      <c r="AG90" s="4">
        <v>495.863536477482</v>
      </c>
      <c r="AH90" s="4">
        <v>535.95199195702992</v>
      </c>
      <c r="AI90" s="4">
        <v>579.51141412880497</v>
      </c>
      <c r="AJ90" s="4">
        <v>609.20339122022301</v>
      </c>
      <c r="AK90" s="4">
        <v>608.94977013043092</v>
      </c>
      <c r="AL90" s="4">
        <v>608.72785167686402</v>
      </c>
      <c r="AM90" s="4">
        <v>608.47423058707204</v>
      </c>
      <c r="AN90" s="4">
        <v>608.22060949728007</v>
      </c>
      <c r="AO90" s="4">
        <v>607.96698840748684</v>
      </c>
      <c r="AP90" s="4">
        <v>607.71336731769486</v>
      </c>
      <c r="AQ90" s="4">
        <v>603.71883515347099</v>
      </c>
      <c r="AR90" s="4">
        <v>607.23782777433496</v>
      </c>
    </row>
    <row r="91" spans="1:44" x14ac:dyDescent="0.2">
      <c r="A91" s="13" t="s">
        <v>94</v>
      </c>
      <c r="B91" s="1" t="s">
        <v>86</v>
      </c>
      <c r="C91" s="1" t="s">
        <v>64</v>
      </c>
      <c r="D91" s="4">
        <v>12.612133066397698</v>
      </c>
      <c r="E91" s="4">
        <v>14.749177680290201</v>
      </c>
      <c r="F91" s="4">
        <v>12.726619062327801</v>
      </c>
      <c r="G91" s="4">
        <v>7.5541511740866092</v>
      </c>
      <c r="H91" s="4">
        <v>6.4019694229951298</v>
      </c>
      <c r="I91" s="4">
        <v>8.5344027218215004</v>
      </c>
      <c r="J91" s="4">
        <v>4.9767669253809297</v>
      </c>
      <c r="K91" s="4">
        <v>4.4410949633993297</v>
      </c>
      <c r="L91" s="4">
        <v>6.4295015715437209</v>
      </c>
      <c r="M91" s="4">
        <v>10.4413090135539</v>
      </c>
      <c r="N91" s="4">
        <v>12.052900132415999</v>
      </c>
      <c r="O91" s="4">
        <v>4.62002967946637</v>
      </c>
      <c r="P91" s="4">
        <v>8.1783312126825507</v>
      </c>
      <c r="Q91" s="4">
        <v>5.4027195518176505</v>
      </c>
      <c r="R91" s="4">
        <v>3.8504601970768095</v>
      </c>
      <c r="S91" s="4">
        <v>0.92593712349273594</v>
      </c>
      <c r="T91" s="4">
        <v>1.4778793498026899</v>
      </c>
      <c r="U91" s="4">
        <v>2.0852690613063802</v>
      </c>
      <c r="V91" s="4">
        <v>3.5229894176046703</v>
      </c>
      <c r="W91" s="4">
        <v>5.2101283020506903</v>
      </c>
      <c r="X91" s="4">
        <v>6.8282823354224291</v>
      </c>
      <c r="Y91" s="4">
        <v>6.8402127481888799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7.1315909067472001</v>
      </c>
      <c r="AP91" s="4">
        <v>10.7367336354831</v>
      </c>
      <c r="AQ91" s="4">
        <v>14.3418763642191</v>
      </c>
      <c r="AR91" s="4">
        <v>17.950850275451099</v>
      </c>
    </row>
    <row r="92" spans="1:44" x14ac:dyDescent="0.2">
      <c r="A92" s="13" t="s">
        <v>94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3.1479860987769601E-2</v>
      </c>
      <c r="AB92" s="4">
        <v>6.123721411967039E-2</v>
      </c>
      <c r="AC92" s="4">
        <v>8.9404559999999994E-2</v>
      </c>
      <c r="AD92" s="4">
        <v>0.11920608000000001</v>
      </c>
      <c r="AE92" s="4">
        <v>0.14900759999999999</v>
      </c>
      <c r="AF92" s="4">
        <v>0.17880911999999999</v>
      </c>
      <c r="AG92" s="4">
        <v>0.21365828206848003</v>
      </c>
      <c r="AH92" s="4">
        <v>0.24875950356403193</v>
      </c>
      <c r="AI92" s="4">
        <v>0.28373469534604789</v>
      </c>
      <c r="AJ92" s="4">
        <v>0.31870988712806392</v>
      </c>
      <c r="AK92" s="4">
        <v>0.35368507891007994</v>
      </c>
      <c r="AL92" s="4">
        <v>0.38866027069209602</v>
      </c>
      <c r="AM92" s="4">
        <v>0.42363546247411205</v>
      </c>
      <c r="AN92" s="4">
        <v>0.4586106542561279</v>
      </c>
      <c r="AO92" s="4">
        <v>0.49358584603814398</v>
      </c>
      <c r="AP92" s="4">
        <v>0.52856103782015995</v>
      </c>
      <c r="AQ92" s="4">
        <v>0.56353622960217598</v>
      </c>
      <c r="AR92" s="4">
        <v>0.60000990311577607</v>
      </c>
    </row>
    <row r="93" spans="1:44" x14ac:dyDescent="0.2">
      <c r="A93" s="13" t="s">
        <v>94</v>
      </c>
      <c r="B93" s="1" t="s">
        <v>88</v>
      </c>
      <c r="C93" s="1" t="s">
        <v>64</v>
      </c>
      <c r="D93" s="4">
        <v>332.19781648250648</v>
      </c>
      <c r="E93" s="4">
        <v>335.69723338352566</v>
      </c>
      <c r="F93" s="4">
        <v>338.90403945883787</v>
      </c>
      <c r="G93" s="4">
        <v>342.16090954737092</v>
      </c>
      <c r="H93" s="4">
        <v>345.38469936849407</v>
      </c>
      <c r="I93" s="4">
        <v>348.66099525180203</v>
      </c>
      <c r="J93" s="4">
        <v>351.94767108220515</v>
      </c>
      <c r="K93" s="4">
        <v>355.19792632665201</v>
      </c>
      <c r="L93" s="4">
        <v>358.44071019263987</v>
      </c>
      <c r="M93" s="4">
        <v>361.70817290529146</v>
      </c>
      <c r="N93" s="4">
        <v>365.03398562548307</v>
      </c>
      <c r="O93" s="4">
        <v>368.37026832453864</v>
      </c>
      <c r="P93" s="4">
        <v>371.94924051998487</v>
      </c>
      <c r="Q93" s="4">
        <v>375.31861064143459</v>
      </c>
      <c r="R93" s="4">
        <v>378.63321906237297</v>
      </c>
      <c r="S93" s="4">
        <v>381.94569845720554</v>
      </c>
      <c r="T93" s="4">
        <v>385.33428486026548</v>
      </c>
      <c r="U93" s="4">
        <v>388.67639466537844</v>
      </c>
      <c r="V93" s="4">
        <v>392.09662131055711</v>
      </c>
      <c r="W93" s="4">
        <v>395.7545672981895</v>
      </c>
      <c r="X93" s="4">
        <v>399.12976801026292</v>
      </c>
      <c r="Y93" s="4">
        <v>402.57129209114862</v>
      </c>
      <c r="Z93" s="4">
        <v>405.96181767445864</v>
      </c>
      <c r="AA93" s="4">
        <v>409.34415015572733</v>
      </c>
      <c r="AB93" s="4">
        <v>413.05988140549618</v>
      </c>
      <c r="AC93" s="4">
        <v>416.54408011187263</v>
      </c>
      <c r="AD93" s="4">
        <v>419.95840164902216</v>
      </c>
      <c r="AE93" s="4">
        <v>423.39776596835532</v>
      </c>
      <c r="AF93" s="4">
        <v>427.22738906418635</v>
      </c>
      <c r="AG93" s="4">
        <v>430.60614680930786</v>
      </c>
      <c r="AH93" s="4">
        <v>434.1438823490268</v>
      </c>
      <c r="AI93" s="4">
        <v>437.69242899820927</v>
      </c>
      <c r="AJ93" s="4">
        <v>441.42101242343131</v>
      </c>
      <c r="AK93" s="4">
        <v>444.9920287783894</v>
      </c>
      <c r="AL93" s="4">
        <v>448.4309731208499</v>
      </c>
      <c r="AM93" s="4">
        <v>452.33828089977254</v>
      </c>
      <c r="AN93" s="4">
        <v>455.87095276941392</v>
      </c>
      <c r="AO93" s="4">
        <v>459.41206133345656</v>
      </c>
      <c r="AP93" s="4">
        <v>463.29798699786932</v>
      </c>
      <c r="AQ93" s="4">
        <v>466.77594466965093</v>
      </c>
      <c r="AR93" s="4">
        <v>470.4354891773404</v>
      </c>
    </row>
    <row r="94" spans="1:44" x14ac:dyDescent="0.2">
      <c r="A94" s="13" t="s">
        <v>94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1486.6843799999901</v>
      </c>
      <c r="H94" s="4">
        <v>1486.6843799999999</v>
      </c>
      <c r="I94" s="4">
        <v>1486.6843799999999</v>
      </c>
      <c r="J94" s="4">
        <v>1486.6843799999901</v>
      </c>
      <c r="K94" s="4">
        <v>1486.6843799999901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1639.0695289500002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2542.7348081493801</v>
      </c>
      <c r="Z94" s="4">
        <v>2669.8715485770699</v>
      </c>
      <c r="AA94" s="4">
        <v>2803.36512586444</v>
      </c>
      <c r="AB94" s="4">
        <v>2943.5333824608201</v>
      </c>
      <c r="AC94" s="4">
        <v>3090.7100515232401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4141.8470674260898</v>
      </c>
      <c r="AJ94" s="4">
        <v>4348.9394205952995</v>
      </c>
      <c r="AK94" s="4">
        <v>4566.3863889976901</v>
      </c>
      <c r="AL94" s="4">
        <v>4794.7057090538901</v>
      </c>
      <c r="AM94" s="4">
        <v>5034.4409947087006</v>
      </c>
      <c r="AN94" s="4">
        <v>5286.1630470714999</v>
      </c>
      <c r="AO94" s="4">
        <v>5550.4711963934906</v>
      </c>
      <c r="AP94" s="4">
        <v>5827.9947572236997</v>
      </c>
      <c r="AQ94" s="4">
        <v>6119.3944956912001</v>
      </c>
      <c r="AR94" s="4">
        <v>6425.3642220925994</v>
      </c>
    </row>
    <row r="95" spans="1:44" x14ac:dyDescent="0.2">
      <c r="B95" s="5"/>
    </row>
    <row r="97" spans="1:44" x14ac:dyDescent="0.2">
      <c r="A97" s="13" t="s">
        <v>94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0.25022822076862306</v>
      </c>
      <c r="H97" s="22">
        <f t="shared" si="0"/>
        <v>0.24657028018602248</v>
      </c>
      <c r="I97" s="22">
        <f t="shared" si="0"/>
        <v>0.2459348201455008</v>
      </c>
      <c r="J97" s="22">
        <f t="shared" si="0"/>
        <v>0.23818036049341898</v>
      </c>
      <c r="K97" s="22">
        <f t="shared" si="0"/>
        <v>0.23356303959179928</v>
      </c>
      <c r="L97" s="22">
        <f t="shared" si="0"/>
        <v>0.22099896454252321</v>
      </c>
      <c r="M97" s="22">
        <f t="shared" si="0"/>
        <v>0.22940639026171444</v>
      </c>
      <c r="N97" s="22">
        <f t="shared" si="0"/>
        <v>0.21469674023919985</v>
      </c>
      <c r="O97" s="22">
        <f t="shared" si="0"/>
        <v>0.23871656678393188</v>
      </c>
      <c r="P97" s="22">
        <f t="shared" si="0"/>
        <v>0.23474079784324592</v>
      </c>
      <c r="Q97" s="22">
        <f t="shared" si="0"/>
        <v>0.23075462189098755</v>
      </c>
      <c r="R97" s="22">
        <f t="shared" si="0"/>
        <v>0.22750675739873455</v>
      </c>
      <c r="S97" s="22">
        <f t="shared" si="0"/>
        <v>0.22295454810020526</v>
      </c>
      <c r="T97" s="22">
        <f t="shared" si="0"/>
        <v>0.21687630159841387</v>
      </c>
      <c r="U97" s="22">
        <f t="shared" si="0"/>
        <v>0.21280335999328939</v>
      </c>
      <c r="V97" s="22">
        <f t="shared" si="0"/>
        <v>0.21103540997492798</v>
      </c>
      <c r="W97" s="22">
        <f t="shared" si="0"/>
        <v>0.20916915696826596</v>
      </c>
      <c r="X97" s="22">
        <f t="shared" si="0"/>
        <v>0.2041717529247922</v>
      </c>
      <c r="Y97" s="22">
        <f t="shared" si="0"/>
        <v>0.21892209504107848</v>
      </c>
      <c r="Z97" s="22">
        <f t="shared" si="0"/>
        <v>0.23134957698845554</v>
      </c>
      <c r="AA97" s="22">
        <f t="shared" si="0"/>
        <v>0.25997070527001281</v>
      </c>
      <c r="AB97" s="22">
        <f t="shared" si="0"/>
        <v>0.29601917037204206</v>
      </c>
      <c r="AC97" s="22">
        <f t="shared" si="0"/>
        <v>0.33598454345356743</v>
      </c>
      <c r="AD97" s="22">
        <f t="shared" si="0"/>
        <v>0.37088137705215718</v>
      </c>
      <c r="AE97" s="22">
        <f t="shared" si="0"/>
        <v>0.40764560339264944</v>
      </c>
      <c r="AF97" s="22">
        <f t="shared" si="0"/>
        <v>0.4465248085043248</v>
      </c>
      <c r="AG97" s="22">
        <f t="shared" si="0"/>
        <v>0.48906248572637068</v>
      </c>
      <c r="AH97" s="22">
        <f t="shared" si="0"/>
        <v>0.52079149225665089</v>
      </c>
      <c r="AI97" s="22">
        <f t="shared" si="0"/>
        <v>0.5524867052896838</v>
      </c>
      <c r="AJ97" s="22">
        <f t="shared" si="0"/>
        <v>0.56598532062973583</v>
      </c>
      <c r="AK97" s="22">
        <f t="shared" si="0"/>
        <v>0.58540182774812211</v>
      </c>
      <c r="AL97" s="22">
        <f t="shared" si="0"/>
        <v>0.60581396803839127</v>
      </c>
      <c r="AM97" s="22">
        <f t="shared" si="0"/>
        <v>0.63508553807587631</v>
      </c>
      <c r="AN97" s="22">
        <f t="shared" si="0"/>
        <v>0.66387814547157331</v>
      </c>
      <c r="AO97" s="22">
        <f t="shared" si="0"/>
        <v>0.68502990025987787</v>
      </c>
      <c r="AP97" s="22">
        <f t="shared" si="0"/>
        <v>0.70339354995975956</v>
      </c>
      <c r="AQ97" s="22">
        <f t="shared" si="0"/>
        <v>0.72356699248151779</v>
      </c>
      <c r="AR97" s="22">
        <f t="shared" si="0"/>
        <v>0.7405608878110238</v>
      </c>
    </row>
    <row r="98" spans="1:44" x14ac:dyDescent="0.2">
      <c r="A98" s="13" t="s">
        <v>94</v>
      </c>
      <c r="B98" s="1" t="s">
        <v>127</v>
      </c>
      <c r="C98" s="1" t="s">
        <v>126</v>
      </c>
      <c r="D98" s="22">
        <f>(D64+D63+D62+D59+D54)/D53</f>
        <v>0.1034640940467824</v>
      </c>
      <c r="E98" s="22">
        <f t="shared" ref="E98:AR98" si="1">(E64+E63+E62+E59+E54)/E53</f>
        <v>0.10247325080314036</v>
      </c>
      <c r="F98" s="22">
        <f t="shared" si="1"/>
        <v>0.10318818369651472</v>
      </c>
      <c r="G98" s="22">
        <f t="shared" si="1"/>
        <v>0.10479345216034885</v>
      </c>
      <c r="H98" s="22">
        <f t="shared" si="1"/>
        <v>0.10060097255652212</v>
      </c>
      <c r="I98" s="22">
        <f t="shared" si="1"/>
        <v>9.2900448834293201E-2</v>
      </c>
      <c r="J98" s="22">
        <f t="shared" si="1"/>
        <v>9.2166766034875752E-2</v>
      </c>
      <c r="K98" s="22">
        <f t="shared" si="1"/>
        <v>9.2433732268491955E-2</v>
      </c>
      <c r="L98" s="22">
        <f t="shared" si="1"/>
        <v>9.1335709199542495E-2</v>
      </c>
      <c r="M98" s="22">
        <f t="shared" si="1"/>
        <v>8.3167464348400444E-2</v>
      </c>
      <c r="N98" s="22">
        <f t="shared" si="1"/>
        <v>7.5571758702236758E-2</v>
      </c>
      <c r="O98" s="22">
        <f t="shared" si="1"/>
        <v>8.9716988687717839E-2</v>
      </c>
      <c r="P98" s="22">
        <f t="shared" si="1"/>
        <v>8.7714466728617727E-2</v>
      </c>
      <c r="Q98" s="22">
        <f t="shared" si="1"/>
        <v>8.7921307178877112E-2</v>
      </c>
      <c r="R98" s="22">
        <f t="shared" si="1"/>
        <v>8.7728676760095062E-2</v>
      </c>
      <c r="S98" s="22">
        <f t="shared" si="1"/>
        <v>8.8054602328627968E-2</v>
      </c>
      <c r="T98" s="22">
        <f t="shared" si="1"/>
        <v>8.8506479443482333E-2</v>
      </c>
      <c r="U98" s="22">
        <f t="shared" si="1"/>
        <v>8.9008377135399636E-2</v>
      </c>
      <c r="V98" s="22">
        <f t="shared" si="1"/>
        <v>8.7244834840065177E-2</v>
      </c>
      <c r="W98" s="22">
        <f t="shared" si="1"/>
        <v>8.6034938477883752E-2</v>
      </c>
      <c r="X98" s="22">
        <f t="shared" si="1"/>
        <v>8.4717416712411384E-2</v>
      </c>
      <c r="Y98" s="22">
        <f t="shared" si="1"/>
        <v>9.4401711183781503E-2</v>
      </c>
      <c r="Z98" s="22">
        <f t="shared" si="1"/>
        <v>9.8250760505834922E-2</v>
      </c>
      <c r="AA98" s="22">
        <f t="shared" si="1"/>
        <v>0.10333047203287669</v>
      </c>
      <c r="AB98" s="22">
        <f t="shared" si="1"/>
        <v>0.11156372505321896</v>
      </c>
      <c r="AC98" s="22">
        <f t="shared" si="1"/>
        <v>0.11998524395774174</v>
      </c>
      <c r="AD98" s="22">
        <f t="shared" si="1"/>
        <v>0.12872151073052973</v>
      </c>
      <c r="AE98" s="22">
        <f t="shared" si="1"/>
        <v>0.13885017221505644</v>
      </c>
      <c r="AF98" s="22">
        <f t="shared" si="1"/>
        <v>0.14954255910823291</v>
      </c>
      <c r="AG98" s="22">
        <f t="shared" si="1"/>
        <v>0.16055088883397398</v>
      </c>
      <c r="AH98" s="22">
        <f t="shared" si="1"/>
        <v>0.17110773415308508</v>
      </c>
      <c r="AI98" s="22">
        <f t="shared" si="1"/>
        <v>0.18248313136741665</v>
      </c>
      <c r="AJ98" s="22">
        <f t="shared" si="1"/>
        <v>0.18950978289973752</v>
      </c>
      <c r="AK98" s="22">
        <f t="shared" si="1"/>
        <v>0.19943381870760124</v>
      </c>
      <c r="AL98" s="22">
        <f t="shared" si="1"/>
        <v>0.20967156080916199</v>
      </c>
      <c r="AM98" s="22">
        <f t="shared" si="1"/>
        <v>0.22196995918939708</v>
      </c>
      <c r="AN98" s="22">
        <f t="shared" si="1"/>
        <v>0.23453193843809819</v>
      </c>
      <c r="AO98" s="22">
        <f t="shared" si="1"/>
        <v>0.24369422413832342</v>
      </c>
      <c r="AP98" s="22">
        <f t="shared" si="1"/>
        <v>0.25202184912227088</v>
      </c>
      <c r="AQ98" s="22">
        <f t="shared" si="1"/>
        <v>0.26032334207985836</v>
      </c>
      <c r="AR98" s="22">
        <f t="shared" si="1"/>
        <v>0.27037928679398776</v>
      </c>
    </row>
    <row r="99" spans="1:44" x14ac:dyDescent="0.2">
      <c r="A99" s="13" t="s">
        <v>94</v>
      </c>
      <c r="B99" s="1" t="s">
        <v>129</v>
      </c>
      <c r="C99" s="1" t="s">
        <v>126</v>
      </c>
      <c r="D99" s="22">
        <f>(D83+D82+D81+D78+D75)/D74</f>
        <v>0.20530010218295736</v>
      </c>
      <c r="E99" s="22">
        <f t="shared" ref="E99:AR99" si="2">(E83+E82+E81+E78+E75)/E74</f>
        <v>0.2006672237839594</v>
      </c>
      <c r="F99" s="22">
        <f t="shared" si="2"/>
        <v>0.19628912706773474</v>
      </c>
      <c r="G99" s="22">
        <f t="shared" si="2"/>
        <v>0.19035577278570015</v>
      </c>
      <c r="H99" s="22">
        <f t="shared" si="2"/>
        <v>0.18483589661419744</v>
      </c>
      <c r="I99" s="22">
        <f t="shared" si="2"/>
        <v>0.17963493730817318</v>
      </c>
      <c r="J99" s="22">
        <f t="shared" si="2"/>
        <v>0.17365117207943304</v>
      </c>
      <c r="K99" s="22">
        <f t="shared" si="2"/>
        <v>0.1681946446102936</v>
      </c>
      <c r="L99" s="22">
        <f t="shared" si="2"/>
        <v>0.16865582171393498</v>
      </c>
      <c r="M99" s="22">
        <f t="shared" si="2"/>
        <v>0.16079441572946807</v>
      </c>
      <c r="N99" s="22">
        <f t="shared" si="2"/>
        <v>0.15378939020216345</v>
      </c>
      <c r="O99" s="22">
        <f t="shared" si="2"/>
        <v>0.18387966433343064</v>
      </c>
      <c r="P99" s="22">
        <f t="shared" si="2"/>
        <v>0.17536471164098785</v>
      </c>
      <c r="Q99" s="22">
        <f t="shared" si="2"/>
        <v>0.17856111522599702</v>
      </c>
      <c r="R99" s="22">
        <f t="shared" si="2"/>
        <v>0.17616800018648682</v>
      </c>
      <c r="S99" s="22">
        <f t="shared" si="2"/>
        <v>0.16862642693901678</v>
      </c>
      <c r="T99" s="22">
        <f t="shared" si="2"/>
        <v>0.16254654169204297</v>
      </c>
      <c r="U99" s="22">
        <f t="shared" si="2"/>
        <v>0.15898793160779043</v>
      </c>
      <c r="V99" s="22">
        <f t="shared" si="2"/>
        <v>0.15517483015927297</v>
      </c>
      <c r="W99" s="22">
        <f t="shared" si="2"/>
        <v>0.15181734626748478</v>
      </c>
      <c r="X99" s="22">
        <f t="shared" si="2"/>
        <v>0.14639227852838496</v>
      </c>
      <c r="Y99" s="22">
        <f t="shared" si="2"/>
        <v>0.15973890918519196</v>
      </c>
      <c r="Z99" s="22">
        <f t="shared" si="2"/>
        <v>0.16774294733890285</v>
      </c>
      <c r="AA99" s="22">
        <f t="shared" si="2"/>
        <v>0.19044510720160476</v>
      </c>
      <c r="AB99" s="22">
        <f t="shared" si="2"/>
        <v>0.2163316921235367</v>
      </c>
      <c r="AC99" s="22">
        <f t="shared" si="2"/>
        <v>0.25006492255486035</v>
      </c>
      <c r="AD99" s="22">
        <f t="shared" si="2"/>
        <v>0.27759397886445975</v>
      </c>
      <c r="AE99" s="22">
        <f t="shared" si="2"/>
        <v>0.31145965029279887</v>
      </c>
      <c r="AF99" s="22">
        <f t="shared" si="2"/>
        <v>0.34638138627896076</v>
      </c>
      <c r="AG99" s="22">
        <f t="shared" si="2"/>
        <v>0.38195960123413047</v>
      </c>
      <c r="AH99" s="22">
        <f t="shared" si="2"/>
        <v>0.41495757996063237</v>
      </c>
      <c r="AI99" s="22">
        <f t="shared" si="2"/>
        <v>0.44678247159156331</v>
      </c>
      <c r="AJ99" s="22">
        <f t="shared" si="2"/>
        <v>0.47239600632010303</v>
      </c>
      <c r="AK99" s="22">
        <f t="shared" si="2"/>
        <v>0.49227619727341065</v>
      </c>
      <c r="AL99" s="22">
        <f t="shared" si="2"/>
        <v>0.50696115988436741</v>
      </c>
      <c r="AM99" s="22">
        <f t="shared" si="2"/>
        <v>0.52841065464939363</v>
      </c>
      <c r="AN99" s="22">
        <f t="shared" si="2"/>
        <v>0.54992370898613163</v>
      </c>
      <c r="AO99" s="22">
        <f t="shared" si="2"/>
        <v>0.57011988691841864</v>
      </c>
      <c r="AP99" s="22">
        <f t="shared" si="2"/>
        <v>0.58972648505388725</v>
      </c>
      <c r="AQ99" s="22">
        <f t="shared" si="2"/>
        <v>0.60320070179624175</v>
      </c>
      <c r="AR99" s="22">
        <f t="shared" si="2"/>
        <v>0.61910823847884877</v>
      </c>
    </row>
    <row r="101" spans="1:44" ht="16" customHeight="1" x14ac:dyDescent="0.2"/>
    <row r="102" spans="1:44" ht="16" customHeight="1" x14ac:dyDescent="0.2"/>
    <row r="103" spans="1:44" ht="16" customHeight="1" x14ac:dyDescent="0.2"/>
    <row r="104" spans="1:44" s="2" customFormat="1" ht="16" customHeigh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ht="16" customHeight="1" x14ac:dyDescent="0.2">
      <c r="A105" s="13" t="s">
        <v>94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ht="16" customHeight="1" x14ac:dyDescent="0.2">
      <c r="A106" s="13" t="s">
        <v>94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7.0761753657955007</v>
      </c>
      <c r="Z106" s="1">
        <v>27.020763823524497</v>
      </c>
      <c r="AA106" s="1">
        <v>27.020763823524497</v>
      </c>
      <c r="AB106" s="1">
        <v>56.057986658556999</v>
      </c>
      <c r="AC106" s="1">
        <v>56.057986658556999</v>
      </c>
      <c r="AD106" s="1">
        <v>84.216600166207613</v>
      </c>
      <c r="AE106" s="1">
        <v>118.23643937726399</v>
      </c>
      <c r="AF106" s="1">
        <v>184.60456937037202</v>
      </c>
      <c r="AG106" s="1">
        <v>253.41950685744203</v>
      </c>
      <c r="AH106" s="1">
        <v>323.88712575591597</v>
      </c>
      <c r="AI106" s="1">
        <v>401.23191436155497</v>
      </c>
      <c r="AJ106" s="1">
        <v>406.04996629051897</v>
      </c>
      <c r="AK106" s="1">
        <v>406.04996629051897</v>
      </c>
      <c r="AL106" s="1">
        <v>406.04996629051897</v>
      </c>
      <c r="AM106" s="1">
        <v>406.04996629051897</v>
      </c>
      <c r="AN106" s="1">
        <v>406.04996629051897</v>
      </c>
      <c r="AO106" s="1">
        <v>406.04996629051897</v>
      </c>
      <c r="AP106" s="1">
        <v>406.04996629051897</v>
      </c>
      <c r="AQ106" s="1">
        <v>406.04996629051897</v>
      </c>
      <c r="AR106" s="1">
        <v>406.04996629051897</v>
      </c>
    </row>
    <row r="107" spans="1:44" ht="16" customHeight="1" x14ac:dyDescent="0.2">
      <c r="A107" s="13" t="s">
        <v>94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760.47617536579548</v>
      </c>
      <c r="Z107" s="1">
        <v>740.92076382352457</v>
      </c>
      <c r="AA107" s="1">
        <v>701.32076382352443</v>
      </c>
      <c r="AB107" s="1">
        <v>690.85798665855702</v>
      </c>
      <c r="AC107" s="1">
        <v>651.35798665855691</v>
      </c>
      <c r="AD107" s="1">
        <v>640.0166001662077</v>
      </c>
      <c r="AE107" s="1">
        <v>634.43643937726404</v>
      </c>
      <c r="AF107" s="1">
        <v>661.40456937037197</v>
      </c>
      <c r="AG107" s="1">
        <v>690.61950685744205</v>
      </c>
      <c r="AH107" s="1">
        <v>721.58712575591596</v>
      </c>
      <c r="AI107" s="1">
        <v>759.33191436155494</v>
      </c>
      <c r="AJ107" s="1">
        <v>724.74996629051896</v>
      </c>
      <c r="AK107" s="1">
        <v>685.14996629051893</v>
      </c>
      <c r="AL107" s="1">
        <v>645.64996629051893</v>
      </c>
      <c r="AM107" s="1">
        <v>606.04996629051902</v>
      </c>
      <c r="AN107" s="1">
        <v>566.64996629051893</v>
      </c>
      <c r="AO107" s="1">
        <v>527.04996629051902</v>
      </c>
      <c r="AP107" s="1">
        <v>487.54996629051897</v>
      </c>
      <c r="AQ107" s="1">
        <v>447.94996629051894</v>
      </c>
      <c r="AR107" s="1">
        <v>408.54996629051897</v>
      </c>
    </row>
    <row r="108" spans="1:44" ht="16" customHeight="1" x14ac:dyDescent="0.2">
      <c r="A108" s="13" t="s">
        <v>94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1570.0741192377716</v>
      </c>
      <c r="H108" s="1">
        <v>1615.5336309342724</v>
      </c>
      <c r="I108" s="1">
        <v>1598.0822099690877</v>
      </c>
      <c r="J108" s="1">
        <v>1728.7634990113124</v>
      </c>
      <c r="K108" s="1">
        <v>1793.4303091114275</v>
      </c>
      <c r="L108" s="1">
        <v>1933.3759346327925</v>
      </c>
      <c r="M108" s="1">
        <v>1848.9303091114273</v>
      </c>
      <c r="N108" s="1">
        <v>2041.6825855258373</v>
      </c>
      <c r="O108" s="1">
        <v>2064.2939990173127</v>
      </c>
      <c r="P108" s="1">
        <v>2119.7939990173127</v>
      </c>
      <c r="Q108" s="1">
        <v>2175.2939990173122</v>
      </c>
      <c r="R108" s="1">
        <v>2230.6939990173123</v>
      </c>
      <c r="S108" s="1">
        <v>2299.2220682371385</v>
      </c>
      <c r="T108" s="1">
        <v>2407.2099849873052</v>
      </c>
      <c r="U108" s="1">
        <v>2462.7099849873052</v>
      </c>
      <c r="V108" s="1">
        <v>2460.2792956600556</v>
      </c>
      <c r="W108" s="1">
        <v>2458.6785840943044</v>
      </c>
      <c r="X108" s="1">
        <v>2534.9465105874092</v>
      </c>
      <c r="Y108" s="1">
        <v>2630.9418286479913</v>
      </c>
      <c r="Z108" s="1">
        <v>2686.4418286479909</v>
      </c>
      <c r="AA108" s="1">
        <v>2741.7418286479915</v>
      </c>
      <c r="AB108" s="1">
        <v>2723.9783460867679</v>
      </c>
      <c r="AC108" s="1">
        <v>2641.3012363704479</v>
      </c>
      <c r="AD108" s="1">
        <v>2504.6012363704481</v>
      </c>
      <c r="AE108" s="1">
        <v>2367.9012363704478</v>
      </c>
      <c r="AF108" s="1">
        <v>2267.8256708611179</v>
      </c>
      <c r="AG108" s="1">
        <v>2140.9661591646163</v>
      </c>
      <c r="AH108" s="1">
        <v>2104.2661591646161</v>
      </c>
      <c r="AI108" s="1">
        <v>2028.7848701223909</v>
      </c>
      <c r="AJ108" s="1">
        <v>2019.6180600222772</v>
      </c>
      <c r="AK108" s="1">
        <v>2019.6180600222772</v>
      </c>
      <c r="AL108" s="1">
        <v>1990.4724345009122</v>
      </c>
      <c r="AM108" s="1">
        <v>1910.8172045730471</v>
      </c>
      <c r="AN108" s="1">
        <v>1810.8172045730471</v>
      </c>
      <c r="AO108" s="1">
        <v>1710.8172045730471</v>
      </c>
      <c r="AP108" s="1">
        <v>1610.817204573053</v>
      </c>
      <c r="AQ108" s="1">
        <v>1510.817204573053</v>
      </c>
      <c r="AR108" s="1">
        <v>1397.6891353532271</v>
      </c>
    </row>
    <row r="109" spans="1:44" ht="16" customHeight="1" x14ac:dyDescent="0.2">
      <c r="A109" s="13" t="s">
        <v>94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121.784112621774</v>
      </c>
      <c r="AE109" s="1">
        <v>217.52950487083899</v>
      </c>
      <c r="AF109" s="1">
        <v>217.52950487083899</v>
      </c>
      <c r="AG109" s="1">
        <v>217.52950487083899</v>
      </c>
      <c r="AH109" s="1">
        <v>217.52950487083899</v>
      </c>
      <c r="AI109" s="1">
        <v>217.52950487083899</v>
      </c>
      <c r="AJ109" s="1">
        <v>406.04996629051897</v>
      </c>
      <c r="AK109" s="1">
        <v>406.04996629051897</v>
      </c>
      <c r="AL109" s="1">
        <v>406.04996629051897</v>
      </c>
      <c r="AM109" s="1">
        <v>406.04996629051897</v>
      </c>
      <c r="AN109" s="1">
        <v>406.04996629051897</v>
      </c>
      <c r="AO109" s="1">
        <v>406.04996629051897</v>
      </c>
      <c r="AP109" s="1">
        <v>406.04996629051897</v>
      </c>
      <c r="AQ109" s="1">
        <v>406.04996629051897</v>
      </c>
      <c r="AR109" s="1">
        <v>406.04996629051897</v>
      </c>
    </row>
    <row r="110" spans="1:44" ht="16" customHeight="1" x14ac:dyDescent="0.2">
      <c r="A110" s="13" t="s">
        <v>94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1570.0741192377716</v>
      </c>
      <c r="H110" s="1">
        <v>1615.5336309342724</v>
      </c>
      <c r="I110" s="1">
        <v>1598.0822099690877</v>
      </c>
      <c r="J110" s="1">
        <v>1728.7634990113124</v>
      </c>
      <c r="K110" s="1">
        <v>1793.4303091114275</v>
      </c>
      <c r="L110" s="1">
        <v>1933.3759346327925</v>
      </c>
      <c r="M110" s="1">
        <v>1848.9303091114273</v>
      </c>
      <c r="N110" s="1">
        <v>2041.6825855258373</v>
      </c>
      <c r="O110" s="1">
        <v>2064.2939990173127</v>
      </c>
      <c r="P110" s="1">
        <v>2119.7939990173127</v>
      </c>
      <c r="Q110" s="1">
        <v>2175.2939990173122</v>
      </c>
      <c r="R110" s="1">
        <v>2230.6939990173123</v>
      </c>
      <c r="S110" s="1">
        <v>2299.2220682371385</v>
      </c>
      <c r="T110" s="1">
        <v>2407.2099849873052</v>
      </c>
      <c r="U110" s="1">
        <v>2462.7099849873052</v>
      </c>
      <c r="V110" s="1">
        <v>2460.2792956600556</v>
      </c>
      <c r="W110" s="1">
        <v>2458.6785840943044</v>
      </c>
      <c r="X110" s="1">
        <v>2534.9465105874092</v>
      </c>
      <c r="Y110" s="1">
        <v>2630.9418286479913</v>
      </c>
      <c r="Z110" s="1">
        <v>2686.4418286479909</v>
      </c>
      <c r="AA110" s="1">
        <v>2741.7418286479915</v>
      </c>
      <c r="AB110" s="1">
        <v>2723.9783460867679</v>
      </c>
      <c r="AC110" s="1">
        <v>2641.3012363704479</v>
      </c>
      <c r="AD110" s="1">
        <v>2626.3853489922221</v>
      </c>
      <c r="AE110" s="1">
        <v>2585.4307412412868</v>
      </c>
      <c r="AF110" s="1">
        <v>2485.3551757319569</v>
      </c>
      <c r="AG110" s="1">
        <v>2358.4956640354553</v>
      </c>
      <c r="AH110" s="1">
        <v>2321.795664035455</v>
      </c>
      <c r="AI110" s="1">
        <v>2246.3143749932296</v>
      </c>
      <c r="AJ110" s="1">
        <v>2425.668026312796</v>
      </c>
      <c r="AK110" s="1">
        <v>2425.668026312796</v>
      </c>
      <c r="AL110" s="1">
        <v>2396.5224007914312</v>
      </c>
      <c r="AM110" s="1">
        <v>2316.8671708635661</v>
      </c>
      <c r="AN110" s="1">
        <v>2216.8671708635661</v>
      </c>
      <c r="AO110" s="1">
        <v>2116.8671708635661</v>
      </c>
      <c r="AP110" s="1">
        <v>2016.867170863572</v>
      </c>
      <c r="AQ110" s="1">
        <v>1916.867170863572</v>
      </c>
      <c r="AR110" s="1">
        <v>1803.7391016437462</v>
      </c>
    </row>
    <row r="111" spans="1:44" ht="16" customHeight="1" x14ac:dyDescent="0.2">
      <c r="A111" s="13" t="s">
        <v>94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575.70820857511285</v>
      </c>
      <c r="M111" s="1">
        <v>502.49999999999903</v>
      </c>
      <c r="N111" s="1">
        <v>580.80820857511287</v>
      </c>
      <c r="O111" s="1">
        <v>585.90820857511278</v>
      </c>
      <c r="P111" s="1">
        <v>591.00820857511383</v>
      </c>
      <c r="Q111" s="1">
        <v>596.10820857511385</v>
      </c>
      <c r="R111" s="1">
        <v>582.9603164543928</v>
      </c>
      <c r="S111" s="1">
        <v>587.96031645439268</v>
      </c>
      <c r="T111" s="1">
        <v>590.9603164543928</v>
      </c>
      <c r="U111" s="1">
        <v>596.56031645439282</v>
      </c>
      <c r="V111" s="1">
        <v>602.16031645439273</v>
      </c>
      <c r="W111" s="1">
        <v>607.76031645439286</v>
      </c>
      <c r="X111" s="1">
        <v>613.56031645439282</v>
      </c>
      <c r="Y111" s="1">
        <v>607.1338637586399</v>
      </c>
      <c r="Z111" s="1">
        <v>592.73386375863993</v>
      </c>
      <c r="AA111" s="1">
        <v>578.33386375863984</v>
      </c>
      <c r="AB111" s="1">
        <v>563.93386375863975</v>
      </c>
      <c r="AC111" s="1">
        <v>529.53386375863977</v>
      </c>
      <c r="AD111" s="1">
        <v>495.13386375863985</v>
      </c>
      <c r="AE111" s="1">
        <v>460.9338637586398</v>
      </c>
      <c r="AF111" s="1">
        <v>426.53386375863977</v>
      </c>
      <c r="AG111" s="1">
        <v>392.13386375863979</v>
      </c>
      <c r="AH111" s="1">
        <v>357.73386375863981</v>
      </c>
      <c r="AI111" s="1">
        <v>337.73386375863981</v>
      </c>
      <c r="AJ111" s="1">
        <v>317.73386375863976</v>
      </c>
      <c r="AK111" s="1">
        <v>297.73386375863981</v>
      </c>
      <c r="AL111" s="1">
        <v>277.73386375863981</v>
      </c>
      <c r="AM111" s="1">
        <v>257.73386375863981</v>
      </c>
      <c r="AN111" s="1">
        <v>237.73386375863979</v>
      </c>
      <c r="AO111" s="1">
        <v>217.73386375863979</v>
      </c>
      <c r="AP111" s="1">
        <v>197.73386375863981</v>
      </c>
      <c r="AQ111" s="1">
        <v>127.97354730424701</v>
      </c>
      <c r="AR111" s="1">
        <v>107.97354730424701</v>
      </c>
    </row>
    <row r="112" spans="1:44" ht="16" customHeight="1" x14ac:dyDescent="0.2">
      <c r="A112" s="13" t="s">
        <v>94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755</v>
      </c>
      <c r="Y112" s="1">
        <v>742.5</v>
      </c>
      <c r="Z112" s="1">
        <v>729.9</v>
      </c>
      <c r="AA112" s="1">
        <v>751.77520092505404</v>
      </c>
      <c r="AB112" s="1">
        <v>877.00821161331407</v>
      </c>
      <c r="AC112" s="1">
        <v>1014.4082116133139</v>
      </c>
      <c r="AD112" s="1">
        <v>1151.8082116133098</v>
      </c>
      <c r="AE112" s="1">
        <v>1289.30821161331</v>
      </c>
      <c r="AF112" s="1">
        <v>1426.7082116133099</v>
      </c>
      <c r="AG112" s="1">
        <v>1564.10821161331</v>
      </c>
      <c r="AH112" s="1">
        <v>1690.55970036742</v>
      </c>
      <c r="AI112" s="1">
        <v>1827.9597003674201</v>
      </c>
      <c r="AJ112" s="1">
        <v>1921.6174545100901</v>
      </c>
      <c r="AK112" s="1">
        <v>1920.8174545100901</v>
      </c>
      <c r="AL112" s="1">
        <v>1920.1174545100901</v>
      </c>
      <c r="AM112" s="1">
        <v>1919.3174545100899</v>
      </c>
      <c r="AN112" s="1">
        <v>1918.5174545100901</v>
      </c>
      <c r="AO112" s="1">
        <v>1917.7174545100902</v>
      </c>
      <c r="AP112" s="1">
        <v>1916.91745451009</v>
      </c>
      <c r="AQ112" s="1">
        <v>1904.3174545100901</v>
      </c>
      <c r="AR112" s="1">
        <v>1915.4174545100902</v>
      </c>
    </row>
    <row r="113" spans="1:44" ht="16" customHeight="1" x14ac:dyDescent="0.2">
      <c r="A113" s="13" t="s">
        <v>94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58.399999999999991</v>
      </c>
      <c r="M113" s="1">
        <v>61.5</v>
      </c>
      <c r="N113" s="1">
        <v>55.300000000000004</v>
      </c>
      <c r="O113" s="1">
        <v>52.1</v>
      </c>
      <c r="P113" s="1">
        <v>49.099999999999994</v>
      </c>
      <c r="Q113" s="1">
        <v>46</v>
      </c>
      <c r="R113" s="1">
        <v>42.800000000000004</v>
      </c>
      <c r="S113" s="1">
        <v>39.800000000000004</v>
      </c>
      <c r="T113" s="1">
        <v>36.699999999999996</v>
      </c>
      <c r="U113" s="1">
        <v>33.5</v>
      </c>
      <c r="V113" s="1">
        <v>30.4</v>
      </c>
      <c r="W113" s="1">
        <v>27.400000000000002</v>
      </c>
      <c r="X113" s="1">
        <v>24.299999999999997</v>
      </c>
      <c r="Y113" s="1">
        <v>21.1</v>
      </c>
      <c r="Z113" s="1">
        <v>18.100000000000001</v>
      </c>
      <c r="AA113" s="1">
        <v>15</v>
      </c>
      <c r="AB113" s="1">
        <v>11.799999999999999</v>
      </c>
      <c r="AC113" s="1">
        <v>8.6999999999999993</v>
      </c>
      <c r="AD113" s="1">
        <v>7.8</v>
      </c>
      <c r="AE113" s="1">
        <v>6.8</v>
      </c>
      <c r="AF113" s="1">
        <v>5.8</v>
      </c>
      <c r="AG113" s="1">
        <v>4.8999999999999995</v>
      </c>
      <c r="AH113" s="1">
        <v>3.9</v>
      </c>
      <c r="AI113" s="1">
        <v>2.9</v>
      </c>
      <c r="AJ113" s="1">
        <v>1.9</v>
      </c>
      <c r="AK113" s="1">
        <v>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</row>
    <row r="114" spans="1:44" ht="16" customHeight="1" x14ac:dyDescent="0.2">
      <c r="A114" s="13" t="s">
        <v>94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183.69864919512798</v>
      </c>
      <c r="P114" s="1">
        <v>183.69864919512798</v>
      </c>
      <c r="Q114" s="1">
        <v>183.69864919512798</v>
      </c>
      <c r="R114" s="1">
        <v>183.69864919512798</v>
      </c>
      <c r="S114" s="1">
        <v>183.69864919512798</v>
      </c>
      <c r="T114" s="1">
        <v>183.69864919512798</v>
      </c>
      <c r="U114" s="1">
        <v>183.69864919512798</v>
      </c>
      <c r="V114" s="1">
        <v>183.69864919512798</v>
      </c>
      <c r="W114" s="1">
        <v>183.69864919512798</v>
      </c>
      <c r="X114" s="1">
        <v>183.69864919512798</v>
      </c>
      <c r="Y114" s="1">
        <v>240.45453449318998</v>
      </c>
      <c r="Z114" s="1">
        <v>275.98099464073101</v>
      </c>
      <c r="AA114" s="1">
        <v>326.548420631618</v>
      </c>
      <c r="AB114" s="1">
        <v>334.628570205914</v>
      </c>
      <c r="AC114" s="1">
        <v>385.68302862688296</v>
      </c>
      <c r="AD114" s="1">
        <v>386.15998792209899</v>
      </c>
      <c r="AE114" s="1">
        <v>390.43464060040202</v>
      </c>
      <c r="AF114" s="1">
        <v>391.75370625124498</v>
      </c>
      <c r="AG114" s="1">
        <v>391.75370625124498</v>
      </c>
      <c r="AH114" s="1">
        <v>391.75370625124498</v>
      </c>
      <c r="AI114" s="1">
        <v>399.44704427139197</v>
      </c>
      <c r="AJ114" s="1">
        <v>406.04996629051897</v>
      </c>
      <c r="AK114" s="1">
        <v>406.04996629051897</v>
      </c>
      <c r="AL114" s="1">
        <v>406.04996629051897</v>
      </c>
      <c r="AM114" s="1">
        <v>406.04996629051897</v>
      </c>
      <c r="AN114" s="1">
        <v>406.04996629051897</v>
      </c>
      <c r="AO114" s="1">
        <v>406.04996629051897</v>
      </c>
      <c r="AP114" s="1">
        <v>406.04996629051897</v>
      </c>
      <c r="AQ114" s="1">
        <v>406.04996629051897</v>
      </c>
      <c r="AR114" s="1">
        <v>406.04996629051897</v>
      </c>
    </row>
    <row r="115" spans="1:44" ht="16" customHeight="1" x14ac:dyDescent="0.2">
      <c r="A115" s="13" t="s">
        <v>94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58.399999999999991</v>
      </c>
      <c r="M115" s="1">
        <v>61.5</v>
      </c>
      <c r="N115" s="1">
        <v>55.300000000000004</v>
      </c>
      <c r="O115" s="1">
        <v>235.79864919512798</v>
      </c>
      <c r="P115" s="1">
        <v>232.79864919512798</v>
      </c>
      <c r="Q115" s="1">
        <v>229.69864919512798</v>
      </c>
      <c r="R115" s="1">
        <v>226.498649195128</v>
      </c>
      <c r="S115" s="1">
        <v>223.498649195128</v>
      </c>
      <c r="T115" s="1">
        <v>220.39864919512797</v>
      </c>
      <c r="U115" s="1">
        <v>217.19864919512798</v>
      </c>
      <c r="V115" s="1">
        <v>214.09864919512799</v>
      </c>
      <c r="W115" s="1">
        <v>211.09864919512799</v>
      </c>
      <c r="X115" s="1">
        <v>207.998649195128</v>
      </c>
      <c r="Y115" s="1">
        <v>261.55453449318998</v>
      </c>
      <c r="Z115" s="1">
        <v>294.08099464073103</v>
      </c>
      <c r="AA115" s="1">
        <v>341.548420631618</v>
      </c>
      <c r="AB115" s="1">
        <v>346.42857020591401</v>
      </c>
      <c r="AC115" s="1">
        <v>394.38302862688295</v>
      </c>
      <c r="AD115" s="1">
        <v>393.959987922099</v>
      </c>
      <c r="AE115" s="1">
        <v>397.23464060040203</v>
      </c>
      <c r="AF115" s="1">
        <v>397.55370625124499</v>
      </c>
      <c r="AG115" s="1">
        <v>396.65370625124496</v>
      </c>
      <c r="AH115" s="1">
        <v>395.65370625124496</v>
      </c>
      <c r="AI115" s="1">
        <v>402.34704427139195</v>
      </c>
      <c r="AJ115" s="1">
        <v>407.94996629051894</v>
      </c>
      <c r="AK115" s="1">
        <v>407.04996629051897</v>
      </c>
      <c r="AL115" s="1">
        <v>406.04996629051897</v>
      </c>
      <c r="AM115" s="1">
        <v>406.04996629051897</v>
      </c>
      <c r="AN115" s="1">
        <v>406.04996629051897</v>
      </c>
      <c r="AO115" s="1">
        <v>406.04996629051897</v>
      </c>
      <c r="AP115" s="1">
        <v>406.04996629051897</v>
      </c>
      <c r="AQ115" s="1">
        <v>406.04996629051897</v>
      </c>
      <c r="AR115" s="1">
        <v>406.04996629051897</v>
      </c>
    </row>
    <row r="116" spans="1:44" ht="16" customHeight="1" x14ac:dyDescent="0.2">
      <c r="A116" s="13" t="s">
        <v>94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186.14594617179</v>
      </c>
      <c r="AP116" s="1">
        <v>280.24594617178997</v>
      </c>
      <c r="AQ116" s="1">
        <v>374.34594617178999</v>
      </c>
      <c r="AR116" s="1">
        <v>468.54594617179004</v>
      </c>
    </row>
    <row r="117" spans="1:44" ht="16" customHeight="1" x14ac:dyDescent="0.2">
      <c r="A117" s="13" t="s">
        <v>94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80</v>
      </c>
      <c r="AH117" s="1">
        <v>160</v>
      </c>
      <c r="AI117" s="1">
        <v>240</v>
      </c>
      <c r="AJ117" s="1">
        <v>320</v>
      </c>
      <c r="AK117" s="1">
        <v>400</v>
      </c>
      <c r="AL117" s="1">
        <v>480</v>
      </c>
      <c r="AM117" s="1">
        <v>710.00000000000011</v>
      </c>
      <c r="AN117" s="1">
        <v>940</v>
      </c>
      <c r="AO117" s="1">
        <v>1169.9999999999991</v>
      </c>
      <c r="AP117" s="1">
        <v>1399.9999999999991</v>
      </c>
      <c r="AQ117" s="1">
        <v>1629.9999999999991</v>
      </c>
      <c r="AR117" s="1">
        <v>1859.9999999999991</v>
      </c>
    </row>
    <row r="118" spans="1:44" ht="16" customHeight="1" x14ac:dyDescent="0.2">
      <c r="A118" s="13" t="s">
        <v>94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70</v>
      </c>
      <c r="AB118" s="1">
        <v>140</v>
      </c>
      <c r="AC118" s="1">
        <v>210</v>
      </c>
      <c r="AD118" s="1">
        <v>280</v>
      </c>
      <c r="AE118" s="1">
        <v>350</v>
      </c>
      <c r="AF118" s="1">
        <v>420</v>
      </c>
      <c r="AG118" s="1">
        <v>490</v>
      </c>
      <c r="AH118" s="1">
        <v>560</v>
      </c>
      <c r="AI118" s="1">
        <v>630</v>
      </c>
      <c r="AJ118" s="1">
        <v>700</v>
      </c>
      <c r="AK118" s="1">
        <v>770</v>
      </c>
      <c r="AL118" s="1">
        <v>840</v>
      </c>
      <c r="AM118" s="1">
        <v>910</v>
      </c>
      <c r="AN118" s="1">
        <v>980</v>
      </c>
      <c r="AO118" s="1">
        <v>1050</v>
      </c>
      <c r="AP118" s="1">
        <v>1120</v>
      </c>
      <c r="AQ118" s="1">
        <v>1190</v>
      </c>
      <c r="AR118" s="1">
        <v>1260</v>
      </c>
    </row>
    <row r="119" spans="1:44" ht="16" customHeight="1" x14ac:dyDescent="0.2">
      <c r="A119" s="13" t="s">
        <v>94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136.4</v>
      </c>
      <c r="AB119" s="1">
        <v>204.8</v>
      </c>
      <c r="AC119" s="1">
        <v>210</v>
      </c>
      <c r="AD119" s="1">
        <v>280</v>
      </c>
      <c r="AE119" s="1">
        <v>350</v>
      </c>
      <c r="AF119" s="1">
        <v>420</v>
      </c>
      <c r="AG119" s="1">
        <v>570</v>
      </c>
      <c r="AH119" s="1">
        <v>720</v>
      </c>
      <c r="AI119" s="1">
        <v>870</v>
      </c>
      <c r="AJ119" s="1">
        <v>1020</v>
      </c>
      <c r="AK119" s="1">
        <v>1170</v>
      </c>
      <c r="AL119" s="1">
        <v>1320</v>
      </c>
      <c r="AM119" s="1">
        <v>1620</v>
      </c>
      <c r="AN119" s="1">
        <v>1920</v>
      </c>
      <c r="AO119" s="1">
        <v>2219.9999999999991</v>
      </c>
      <c r="AP119" s="1">
        <v>2519.9999999999991</v>
      </c>
      <c r="AQ119" s="1">
        <v>2819.9999999999991</v>
      </c>
      <c r="AR119" s="1">
        <v>3119.9999999999991</v>
      </c>
    </row>
    <row r="120" spans="1:44" ht="16" customHeight="1" x14ac:dyDescent="0.2">
      <c r="A120" s="13" t="s">
        <v>94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57.3</v>
      </c>
      <c r="U120" s="1">
        <v>50.9</v>
      </c>
      <c r="V120" s="1">
        <v>44.6</v>
      </c>
      <c r="W120" s="1">
        <v>38.199999999999996</v>
      </c>
      <c r="X120" s="1">
        <v>31.8</v>
      </c>
      <c r="Y120" s="1">
        <v>105.50000000000001</v>
      </c>
      <c r="Z120" s="1">
        <v>179.1</v>
      </c>
      <c r="AA120" s="1">
        <v>252.79999999999998</v>
      </c>
      <c r="AB120" s="1">
        <v>326.29999999999995</v>
      </c>
      <c r="AC120" s="1">
        <v>400</v>
      </c>
      <c r="AD120" s="1">
        <v>480</v>
      </c>
      <c r="AE120" s="1">
        <v>560</v>
      </c>
      <c r="AF120" s="1">
        <v>700</v>
      </c>
      <c r="AG120" s="1">
        <v>840</v>
      </c>
      <c r="AH120" s="1">
        <v>979.99999999999909</v>
      </c>
      <c r="AI120" s="1">
        <v>1119.9999999999991</v>
      </c>
      <c r="AJ120" s="1">
        <v>1259.9999999999989</v>
      </c>
      <c r="AK120" s="1">
        <v>1399.9999999999902</v>
      </c>
      <c r="AL120" s="1">
        <v>1539.9999999999898</v>
      </c>
      <c r="AM120" s="1">
        <v>1680</v>
      </c>
      <c r="AN120" s="1">
        <v>1820</v>
      </c>
      <c r="AO120" s="1">
        <v>1960</v>
      </c>
      <c r="AP120" s="1">
        <v>2100</v>
      </c>
      <c r="AQ120" s="1">
        <v>2240</v>
      </c>
      <c r="AR120" s="1">
        <v>2380</v>
      </c>
    </row>
    <row r="121" spans="1:44" ht="16" customHeight="1" x14ac:dyDescent="0.2">
      <c r="A121" s="13" t="s">
        <v>94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5.1000000000000005</v>
      </c>
      <c r="AA121" s="1">
        <v>4.8</v>
      </c>
      <c r="AB121" s="1">
        <v>4.5</v>
      </c>
      <c r="AC121" s="1">
        <v>14.724614911622801</v>
      </c>
      <c r="AD121" s="1">
        <v>23.054907382220698</v>
      </c>
      <c r="AE121" s="1">
        <v>60.997062022201199</v>
      </c>
      <c r="AF121" s="1">
        <v>78.2</v>
      </c>
      <c r="AG121" s="1">
        <v>81.282373773756703</v>
      </c>
      <c r="AH121" s="1">
        <v>80.982373773756692</v>
      </c>
      <c r="AI121" s="1">
        <v>91.899999999999991</v>
      </c>
      <c r="AJ121" s="1">
        <v>97.8</v>
      </c>
      <c r="AK121" s="1">
        <v>103.7</v>
      </c>
      <c r="AL121" s="1">
        <v>109.599999999999</v>
      </c>
      <c r="AM121" s="1">
        <v>115.49999999999901</v>
      </c>
      <c r="AN121" s="1">
        <v>120.2</v>
      </c>
      <c r="AO121" s="1">
        <v>124.89999999999999</v>
      </c>
      <c r="AP121" s="1">
        <v>129.70000000000002</v>
      </c>
      <c r="AQ121" s="1">
        <v>134.4</v>
      </c>
      <c r="AR121" s="1">
        <v>139.1</v>
      </c>
    </row>
    <row r="122" spans="1:44" ht="16" customHeight="1" x14ac:dyDescent="0.2">
      <c r="A122" s="13" t="s">
        <v>94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ht="16" customHeight="1" x14ac:dyDescent="0.2">
      <c r="A123" s="13" t="s">
        <v>94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5.1000000000000005</v>
      </c>
      <c r="AA123" s="1">
        <v>4.8</v>
      </c>
      <c r="AB123" s="1">
        <v>4.5</v>
      </c>
      <c r="AC123" s="1">
        <v>14.724614911622801</v>
      </c>
      <c r="AD123" s="1">
        <v>23.054907382220698</v>
      </c>
      <c r="AE123" s="1">
        <v>60.997062022201199</v>
      </c>
      <c r="AF123" s="1">
        <v>78.2</v>
      </c>
      <c r="AG123" s="1">
        <v>81.282373773756703</v>
      </c>
      <c r="AH123" s="1">
        <v>80.982373773756692</v>
      </c>
      <c r="AI123" s="1">
        <v>91.899999999999991</v>
      </c>
      <c r="AJ123" s="1">
        <v>97.8</v>
      </c>
      <c r="AK123" s="1">
        <v>103.7</v>
      </c>
      <c r="AL123" s="1">
        <v>109.599999999999</v>
      </c>
      <c r="AM123" s="1">
        <v>115.49999999999901</v>
      </c>
      <c r="AN123" s="1">
        <v>120.2</v>
      </c>
      <c r="AO123" s="1">
        <v>124.89999999999999</v>
      </c>
      <c r="AP123" s="1">
        <v>129.70000000000002</v>
      </c>
      <c r="AQ123" s="1">
        <v>134.4</v>
      </c>
      <c r="AR123" s="1">
        <v>139.1</v>
      </c>
    </row>
    <row r="124" spans="1:44" ht="16" customHeight="1" x14ac:dyDescent="0.2">
      <c r="A124" s="13" t="s">
        <v>94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5176.8741192377711</v>
      </c>
      <c r="H124" s="1">
        <v>5155.9336309342734</v>
      </c>
      <c r="I124" s="1">
        <v>5072.4822099690873</v>
      </c>
      <c r="J124" s="1">
        <v>5136.8634990113123</v>
      </c>
      <c r="K124" s="1">
        <v>5135.2303091114281</v>
      </c>
      <c r="L124" s="1">
        <v>5210.8841432079043</v>
      </c>
      <c r="M124" s="1">
        <v>5124.5303091114256</v>
      </c>
      <c r="N124" s="1">
        <v>5252.9907941009506</v>
      </c>
      <c r="O124" s="1">
        <v>5393.0008567875548</v>
      </c>
      <c r="P124" s="1">
        <v>5382.1008567875542</v>
      </c>
      <c r="Q124" s="1">
        <v>5371.5008567875548</v>
      </c>
      <c r="R124" s="1">
        <v>5342.2529646668345</v>
      </c>
      <c r="S124" s="1">
        <v>5344.5810338866595</v>
      </c>
      <c r="T124" s="1">
        <v>5384.1689506368266</v>
      </c>
      <c r="U124" s="1">
        <v>5373.9689506368259</v>
      </c>
      <c r="V124" s="1">
        <v>5305.738261309576</v>
      </c>
      <c r="W124" s="1">
        <v>5238.3375497438255</v>
      </c>
      <c r="X124" s="1">
        <v>5249.0054762369309</v>
      </c>
      <c r="Y124" s="1">
        <v>5411.3064022656181</v>
      </c>
      <c r="Z124" s="1">
        <v>5516.6774508708877</v>
      </c>
      <c r="AA124" s="1">
        <v>5721.1200777868271</v>
      </c>
      <c r="AB124" s="1">
        <v>5942.3069783231931</v>
      </c>
      <c r="AC124" s="1">
        <v>6052.4089419394641</v>
      </c>
      <c r="AD124" s="1">
        <v>6279.1589198347001</v>
      </c>
      <c r="AE124" s="1">
        <v>6519.2409586131043</v>
      </c>
      <c r="AF124" s="1">
        <v>6768.8555267255233</v>
      </c>
      <c r="AG124" s="1">
        <v>7058.4933262898476</v>
      </c>
      <c r="AH124" s="1">
        <v>7425.6124339424314</v>
      </c>
      <c r="AI124" s="1">
        <v>7805.086897752235</v>
      </c>
      <c r="AJ124" s="1">
        <v>8317.119277162561</v>
      </c>
      <c r="AK124" s="1">
        <v>8543.8192771625545</v>
      </c>
      <c r="AL124" s="1">
        <v>8741.5736516411871</v>
      </c>
      <c r="AM124" s="1">
        <v>9039.5184217133319</v>
      </c>
      <c r="AN124" s="1">
        <v>9316.1184217133341</v>
      </c>
      <c r="AO124" s="1">
        <v>9676.4643678851226</v>
      </c>
      <c r="AP124" s="1">
        <v>10055.06436788513</v>
      </c>
      <c r="AQ124" s="1">
        <v>10371.904051430736</v>
      </c>
      <c r="AR124" s="1">
        <v>10749.375982210911</v>
      </c>
    </row>
    <row r="125" spans="1:44" ht="16" customHeight="1" x14ac:dyDescent="0.2"/>
    <row r="126" spans="1:44" ht="16" customHeight="1" x14ac:dyDescent="0.2">
      <c r="A126" s="13" t="s">
        <v>94</v>
      </c>
      <c r="B126" s="1" t="s">
        <v>145</v>
      </c>
      <c r="D126" s="43">
        <f>(D119+D120+D121+D122+D112+D115)/D124</f>
        <v>0.25352979539335746</v>
      </c>
      <c r="E126" s="43">
        <f t="shared" ref="E126:AR126" si="3">(E119+E120+E121+E122+E112+E115)/E124</f>
        <v>0.25387213950694421</v>
      </c>
      <c r="F126" s="43">
        <f t="shared" si="3"/>
        <v>0.25431435546569098</v>
      </c>
      <c r="G126" s="43">
        <f t="shared" si="3"/>
        <v>0.25022822076862306</v>
      </c>
      <c r="H126" s="43">
        <f t="shared" si="3"/>
        <v>0.24657028018602248</v>
      </c>
      <c r="I126" s="43">
        <f t="shared" si="3"/>
        <v>0.2459348201455008</v>
      </c>
      <c r="J126" s="43">
        <f t="shared" si="3"/>
        <v>0.23818036049341898</v>
      </c>
      <c r="K126" s="43">
        <f t="shared" si="3"/>
        <v>0.23356303959179928</v>
      </c>
      <c r="L126" s="43">
        <f t="shared" si="3"/>
        <v>0.22099896454252321</v>
      </c>
      <c r="M126" s="43">
        <f t="shared" si="3"/>
        <v>0.22940639026171444</v>
      </c>
      <c r="N126" s="43">
        <f t="shared" si="3"/>
        <v>0.21469674023919985</v>
      </c>
      <c r="O126" s="43">
        <f t="shared" si="3"/>
        <v>0.23871656678393188</v>
      </c>
      <c r="P126" s="43">
        <f t="shared" si="3"/>
        <v>0.23474079784324592</v>
      </c>
      <c r="Q126" s="43">
        <f t="shared" si="3"/>
        <v>0.23075462189098755</v>
      </c>
      <c r="R126" s="43">
        <f t="shared" si="3"/>
        <v>0.22750675739873455</v>
      </c>
      <c r="S126" s="43">
        <f t="shared" si="3"/>
        <v>0.22295454810020526</v>
      </c>
      <c r="T126" s="43">
        <f t="shared" si="3"/>
        <v>0.21687630159841387</v>
      </c>
      <c r="U126" s="43">
        <f t="shared" si="3"/>
        <v>0.21280335999328939</v>
      </c>
      <c r="V126" s="43">
        <f t="shared" si="3"/>
        <v>0.21103540997492798</v>
      </c>
      <c r="W126" s="43">
        <f t="shared" si="3"/>
        <v>0.20916915696826596</v>
      </c>
      <c r="X126" s="43">
        <f t="shared" si="3"/>
        <v>0.2041717529247922</v>
      </c>
      <c r="Y126" s="43">
        <f t="shared" si="3"/>
        <v>0.21892209504107848</v>
      </c>
      <c r="Z126" s="43">
        <f t="shared" si="3"/>
        <v>0.23134957698845554</v>
      </c>
      <c r="AA126" s="43">
        <f t="shared" si="3"/>
        <v>0.25997070527001281</v>
      </c>
      <c r="AB126" s="43">
        <f t="shared" si="3"/>
        <v>0.29601917037204206</v>
      </c>
      <c r="AC126" s="43">
        <f t="shared" si="3"/>
        <v>0.33598454345356743</v>
      </c>
      <c r="AD126" s="43">
        <f t="shared" si="3"/>
        <v>0.37088137705215718</v>
      </c>
      <c r="AE126" s="43">
        <f t="shared" si="3"/>
        <v>0.40764560339264944</v>
      </c>
      <c r="AF126" s="43">
        <f t="shared" si="3"/>
        <v>0.4465248085043248</v>
      </c>
      <c r="AG126" s="43">
        <f t="shared" si="3"/>
        <v>0.48906248572637068</v>
      </c>
      <c r="AH126" s="43">
        <f t="shared" si="3"/>
        <v>0.52079149225665089</v>
      </c>
      <c r="AI126" s="43">
        <f t="shared" si="3"/>
        <v>0.5524867052896838</v>
      </c>
      <c r="AJ126" s="43">
        <f t="shared" si="3"/>
        <v>0.56598532062973583</v>
      </c>
      <c r="AK126" s="43">
        <f t="shared" si="3"/>
        <v>0.58540182774812211</v>
      </c>
      <c r="AL126" s="43">
        <f t="shared" si="3"/>
        <v>0.60581396803839127</v>
      </c>
      <c r="AM126" s="43">
        <f t="shared" si="3"/>
        <v>0.63508553807587631</v>
      </c>
      <c r="AN126" s="43">
        <f t="shared" si="3"/>
        <v>0.66387814547157331</v>
      </c>
      <c r="AO126" s="43">
        <f t="shared" si="3"/>
        <v>0.68502990025987787</v>
      </c>
      <c r="AP126" s="43">
        <f t="shared" si="3"/>
        <v>0.70339354995975956</v>
      </c>
      <c r="AQ126" s="43">
        <f t="shared" si="3"/>
        <v>0.72356699248151779</v>
      </c>
      <c r="AR126" s="43">
        <f t="shared" si="3"/>
        <v>0.7405608878110238</v>
      </c>
    </row>
    <row r="127" spans="1:44" ht="16" customHeight="1" x14ac:dyDescent="0.2"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94</v>
      </c>
      <c r="B130" s="1" t="s">
        <v>99</v>
      </c>
      <c r="C130" s="1" t="s">
        <v>3</v>
      </c>
      <c r="D130" s="1">
        <v>30.029407019999898</v>
      </c>
      <c r="E130" s="1">
        <v>29.886208398503889</v>
      </c>
      <c r="F130" s="1">
        <v>29.668114804464</v>
      </c>
      <c r="G130" s="1">
        <v>31.2048892974959</v>
      </c>
      <c r="H130" s="1">
        <v>30.906810647063999</v>
      </c>
      <c r="I130" s="1">
        <v>30.674531561039998</v>
      </c>
      <c r="J130" s="1">
        <v>32.618310436396698</v>
      </c>
      <c r="K130" s="1">
        <v>32.202301753439897</v>
      </c>
      <c r="L130" s="1">
        <v>31.1115821848813</v>
      </c>
      <c r="M130" s="1">
        <v>26.731745925072889</v>
      </c>
      <c r="N130" s="1">
        <v>24.400529675961288</v>
      </c>
      <c r="O130" s="1">
        <v>28.325799187199902</v>
      </c>
      <c r="P130" s="1">
        <v>27.34921756799989</v>
      </c>
      <c r="Q130" s="1">
        <v>26.377568179199891</v>
      </c>
      <c r="R130" s="1">
        <v>25.4009865599999</v>
      </c>
      <c r="S130" s="1">
        <v>24.40444549103989</v>
      </c>
      <c r="T130" s="1">
        <v>23.450289436799988</v>
      </c>
      <c r="U130" s="1">
        <v>22.478640047999889</v>
      </c>
      <c r="V130" s="1">
        <v>21.4796328638399</v>
      </c>
      <c r="W130" s="1">
        <v>20.505517359839899</v>
      </c>
      <c r="X130" s="1">
        <v>19.551361305599997</v>
      </c>
      <c r="Y130" s="1">
        <v>18.579711916799987</v>
      </c>
      <c r="Z130" s="1">
        <v>17.605596412799898</v>
      </c>
      <c r="AA130" s="1">
        <v>15.6310771528799</v>
      </c>
      <c r="AB130" s="1">
        <v>15.654899289599999</v>
      </c>
      <c r="AC130" s="1">
        <v>14.680783785599999</v>
      </c>
      <c r="AD130" s="1">
        <v>12.479631137735002</v>
      </c>
      <c r="AE130" s="1">
        <v>9.6059323897564806</v>
      </c>
      <c r="AF130" s="1">
        <v>7.2364751087918986</v>
      </c>
      <c r="AG130" s="1">
        <v>5.2031935346746394</v>
      </c>
      <c r="AH130" s="1">
        <v>4.3899385400200801</v>
      </c>
      <c r="AI130" s="1">
        <v>1.437709157751442</v>
      </c>
      <c r="AJ130" s="1">
        <v>1.234997253215999</v>
      </c>
      <c r="AK130" s="1">
        <v>1.067978529071999</v>
      </c>
      <c r="AL130" s="1">
        <v>0.92360892859199994</v>
      </c>
      <c r="AM130" s="1">
        <v>0.77901576940799999</v>
      </c>
      <c r="AN130" s="1">
        <v>0.63711228412799903</v>
      </c>
      <c r="AO130" s="1">
        <v>0.49251912494399797</v>
      </c>
      <c r="AP130" s="1">
        <v>0.34814952446399999</v>
      </c>
      <c r="AQ130" s="1">
        <v>0.12083964480000001</v>
      </c>
      <c r="AR130" s="1">
        <v>6.1652879999999903E-2</v>
      </c>
    </row>
    <row r="131" spans="1:44" x14ac:dyDescent="0.2">
      <c r="A131" s="13" t="s">
        <v>94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0.174268586460924</v>
      </c>
      <c r="Z131" s="1">
        <v>0.66545415753567105</v>
      </c>
      <c r="AA131" s="1">
        <v>0.66545415753567505</v>
      </c>
      <c r="AB131" s="1">
        <v>1.3805686815018401</v>
      </c>
      <c r="AC131" s="1">
        <v>1.3805686815018401</v>
      </c>
      <c r="AD131" s="1">
        <v>2.0740452446178099</v>
      </c>
      <c r="AE131" s="1">
        <v>2.91186920805379</v>
      </c>
      <c r="AF131" s="1">
        <v>4.5463510576501696</v>
      </c>
      <c r="AG131" s="1">
        <v>6.2410916856504901</v>
      </c>
      <c r="AH131" s="1">
        <v>7.9765337432433796</v>
      </c>
      <c r="AI131" s="1">
        <v>9.8813433732557705</v>
      </c>
      <c r="AJ131" s="1">
        <v>10</v>
      </c>
      <c r="AK131" s="1">
        <v>10</v>
      </c>
      <c r="AL131" s="1">
        <v>10</v>
      </c>
      <c r="AM131" s="1">
        <v>10</v>
      </c>
      <c r="AN131" s="1">
        <v>10</v>
      </c>
      <c r="AO131" s="1">
        <v>10</v>
      </c>
      <c r="AP131" s="1">
        <v>10</v>
      </c>
      <c r="AQ131" s="1">
        <v>10</v>
      </c>
      <c r="AR131" s="1">
        <v>10</v>
      </c>
    </row>
    <row r="132" spans="1:44" x14ac:dyDescent="0.2">
      <c r="A132" s="13" t="s">
        <v>94</v>
      </c>
      <c r="B132" s="1" t="s">
        <v>132</v>
      </c>
      <c r="C132" s="1" t="s">
        <v>3</v>
      </c>
      <c r="D132" s="1">
        <v>30.029407019999898</v>
      </c>
      <c r="E132" s="1">
        <v>29.886208398503889</v>
      </c>
      <c r="F132" s="1">
        <v>29.668114804464</v>
      </c>
      <c r="G132" s="1">
        <v>31.2048892974959</v>
      </c>
      <c r="H132" s="1">
        <v>30.906810647063999</v>
      </c>
      <c r="I132" s="1">
        <v>30.674531561039998</v>
      </c>
      <c r="J132" s="1">
        <v>32.618310436396698</v>
      </c>
      <c r="K132" s="1">
        <v>32.202301753439897</v>
      </c>
      <c r="L132" s="1">
        <v>31.1115821848813</v>
      </c>
      <c r="M132" s="1">
        <v>26.731745925072889</v>
      </c>
      <c r="N132" s="1">
        <v>24.400529675961288</v>
      </c>
      <c r="O132" s="1">
        <v>28.325799187199902</v>
      </c>
      <c r="P132" s="1">
        <v>27.34921756799989</v>
      </c>
      <c r="Q132" s="1">
        <v>26.377568179199891</v>
      </c>
      <c r="R132" s="1">
        <v>25.4009865599999</v>
      </c>
      <c r="S132" s="1">
        <v>24.40444549103989</v>
      </c>
      <c r="T132" s="1">
        <v>23.450289436799988</v>
      </c>
      <c r="U132" s="1">
        <v>22.478640047999889</v>
      </c>
      <c r="V132" s="1">
        <v>21.4796328638399</v>
      </c>
      <c r="W132" s="1">
        <v>20.505517359839899</v>
      </c>
      <c r="X132" s="1">
        <v>19.551361305599997</v>
      </c>
      <c r="Y132" s="1">
        <v>18.579711916799987</v>
      </c>
      <c r="Z132" s="1">
        <v>17.605596412799898</v>
      </c>
      <c r="AA132" s="1">
        <v>15.6310771528799</v>
      </c>
      <c r="AB132" s="1">
        <v>15.654899289599999</v>
      </c>
      <c r="AC132" s="1">
        <v>14.680783785599999</v>
      </c>
      <c r="AD132" s="1">
        <v>12.479631137735002</v>
      </c>
      <c r="AE132" s="1">
        <v>9.6059323897564806</v>
      </c>
      <c r="AF132" s="1">
        <v>7.2364751087918986</v>
      </c>
      <c r="AG132" s="1">
        <v>5.2031935346746394</v>
      </c>
      <c r="AH132" s="1">
        <v>4.3899385400200801</v>
      </c>
      <c r="AI132" s="1">
        <v>1.437709157751442</v>
      </c>
      <c r="AJ132" s="1">
        <v>1.234997253215999</v>
      </c>
      <c r="AK132" s="1">
        <v>1.067978529071999</v>
      </c>
      <c r="AL132" s="1">
        <v>0.92360892859199994</v>
      </c>
      <c r="AM132" s="1">
        <v>0.77901576940799999</v>
      </c>
      <c r="AN132" s="1">
        <v>0.63711228412799903</v>
      </c>
      <c r="AO132" s="1">
        <v>0.49251912494399797</v>
      </c>
      <c r="AP132" s="1">
        <v>0.34814952446399999</v>
      </c>
      <c r="AQ132" s="1">
        <v>0.12083964480000001</v>
      </c>
      <c r="AR132" s="1">
        <v>6.1652879999999903E-2</v>
      </c>
    </row>
    <row r="133" spans="1:44" x14ac:dyDescent="0.2">
      <c r="A133" s="13" t="s">
        <v>94</v>
      </c>
      <c r="B133" s="1" t="s">
        <v>100</v>
      </c>
      <c r="C133" s="1" t="s">
        <v>3</v>
      </c>
      <c r="D133" s="1">
        <v>18.85677982868329</v>
      </c>
      <c r="E133" s="1">
        <v>19.429403605459527</v>
      </c>
      <c r="F133" s="1">
        <v>22.97789960154595</v>
      </c>
      <c r="G133" s="1">
        <v>27.024561038985794</v>
      </c>
      <c r="H133" s="1">
        <v>29.861413240176379</v>
      </c>
      <c r="I133" s="1">
        <v>30.192279060868614</v>
      </c>
      <c r="J133" s="1">
        <v>32.850876619413384</v>
      </c>
      <c r="K133" s="1">
        <v>35.814306613720738</v>
      </c>
      <c r="L133" s="1">
        <v>37.497216549784739</v>
      </c>
      <c r="M133" s="1">
        <v>39.830430599938538</v>
      </c>
      <c r="N133" s="1">
        <v>39.616344641174038</v>
      </c>
      <c r="O133" s="1">
        <v>43.570042047794935</v>
      </c>
      <c r="P133" s="1">
        <v>45.252951983859042</v>
      </c>
      <c r="Q133" s="1">
        <v>47.264360100598829</v>
      </c>
      <c r="R133" s="1">
        <v>49.286149008464712</v>
      </c>
      <c r="S133" s="1">
        <v>55.090649357554845</v>
      </c>
      <c r="T133" s="1">
        <v>57.652341995781143</v>
      </c>
      <c r="U133" s="1">
        <v>58.463104454193029</v>
      </c>
      <c r="V133" s="1">
        <v>58.923411604773392</v>
      </c>
      <c r="W133" s="1">
        <v>58.86908425556134</v>
      </c>
      <c r="X133" s="1">
        <v>60.51697004527739</v>
      </c>
      <c r="Y133" s="1">
        <v>61.104614357484742</v>
      </c>
      <c r="Z133" s="1">
        <v>61.272743056820673</v>
      </c>
      <c r="AA133" s="1">
        <v>62.864465044661273</v>
      </c>
      <c r="AB133" s="1">
        <v>61.501568968493174</v>
      </c>
      <c r="AC133" s="1">
        <v>61.226054238688015</v>
      </c>
      <c r="AD133" s="1">
        <v>58.374552530752027</v>
      </c>
      <c r="AE133" s="1">
        <v>55.523050822816018</v>
      </c>
      <c r="AF133" s="1">
        <v>53.492235626728622</v>
      </c>
      <c r="AG133" s="1">
        <v>50.861843786679323</v>
      </c>
      <c r="AH133" s="1">
        <v>47.274643363173723</v>
      </c>
      <c r="AI133" s="1">
        <v>46.658485895958719</v>
      </c>
      <c r="AJ133" s="1">
        <v>40.960532270767416</v>
      </c>
      <c r="AK133" s="1">
        <v>39.864050869688718</v>
      </c>
      <c r="AL133" s="1">
        <v>40.093369665850119</v>
      </c>
      <c r="AM133" s="1">
        <v>39.190737104766797</v>
      </c>
      <c r="AN133" s="1">
        <v>37.93241221029551</v>
      </c>
      <c r="AO133" s="1">
        <v>34.557551177256116</v>
      </c>
      <c r="AP133" s="1">
        <v>30.686172100508124</v>
      </c>
      <c r="AQ133" s="1">
        <v>27.50362238349101</v>
      </c>
      <c r="AR133" s="1">
        <v>25.674480364236793</v>
      </c>
    </row>
    <row r="134" spans="1:44" x14ac:dyDescent="0.2">
      <c r="A134" s="13" t="s">
        <v>94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2.9992395698080299</v>
      </c>
      <c r="AE134" s="1">
        <v>5.3572102679403297</v>
      </c>
      <c r="AF134" s="1">
        <v>5.3572102679403297</v>
      </c>
      <c r="AG134" s="1">
        <v>5.3572102679403297</v>
      </c>
      <c r="AH134" s="1">
        <v>5.3572102679403297</v>
      </c>
      <c r="AI134" s="1">
        <v>5.3572102679403297</v>
      </c>
      <c r="AJ134" s="1">
        <v>10</v>
      </c>
      <c r="AK134" s="1">
        <v>10</v>
      </c>
      <c r="AL134" s="1">
        <v>10</v>
      </c>
      <c r="AM134" s="1">
        <v>10</v>
      </c>
      <c r="AN134" s="1">
        <v>10</v>
      </c>
      <c r="AO134" s="1">
        <v>10</v>
      </c>
      <c r="AP134" s="1">
        <v>10</v>
      </c>
      <c r="AQ134" s="1">
        <v>10</v>
      </c>
      <c r="AR134" s="1">
        <v>10</v>
      </c>
    </row>
    <row r="135" spans="1:44" x14ac:dyDescent="0.2">
      <c r="A135" s="13" t="s">
        <v>94</v>
      </c>
      <c r="B135" s="1" t="s">
        <v>134</v>
      </c>
      <c r="C135" s="1" t="s">
        <v>3</v>
      </c>
      <c r="D135" s="1">
        <v>18.85677982868329</v>
      </c>
      <c r="E135" s="1">
        <v>19.429403605459527</v>
      </c>
      <c r="F135" s="1">
        <v>22.97789960154595</v>
      </c>
      <c r="G135" s="1">
        <v>27.024561038985794</v>
      </c>
      <c r="H135" s="1">
        <v>29.861413240176379</v>
      </c>
      <c r="I135" s="1">
        <v>30.192279060868614</v>
      </c>
      <c r="J135" s="1">
        <v>32.850876619413384</v>
      </c>
      <c r="K135" s="1">
        <v>35.814306613720738</v>
      </c>
      <c r="L135" s="1">
        <v>37.497216549784739</v>
      </c>
      <c r="M135" s="1">
        <v>39.830430599938538</v>
      </c>
      <c r="N135" s="1">
        <v>39.616344641174038</v>
      </c>
      <c r="O135" s="1">
        <v>43.570042047794935</v>
      </c>
      <c r="P135" s="1">
        <v>45.252951983859042</v>
      </c>
      <c r="Q135" s="1">
        <v>47.264360100598829</v>
      </c>
      <c r="R135" s="1">
        <v>49.286149008464712</v>
      </c>
      <c r="S135" s="1">
        <v>55.090649357554845</v>
      </c>
      <c r="T135" s="1">
        <v>57.652341995781143</v>
      </c>
      <c r="U135" s="1">
        <v>58.463104454193029</v>
      </c>
      <c r="V135" s="1">
        <v>58.923411604773392</v>
      </c>
      <c r="W135" s="1">
        <v>58.86908425556134</v>
      </c>
      <c r="X135" s="1">
        <v>60.51697004527739</v>
      </c>
      <c r="Y135" s="1">
        <v>61.104614357484742</v>
      </c>
      <c r="Z135" s="1">
        <v>61.272743056820673</v>
      </c>
      <c r="AA135" s="1">
        <v>62.864465044661273</v>
      </c>
      <c r="AB135" s="1">
        <v>61.501568968493174</v>
      </c>
      <c r="AC135" s="1">
        <v>61.226054238688015</v>
      </c>
      <c r="AD135" s="1">
        <v>58.374552530752027</v>
      </c>
      <c r="AE135" s="1">
        <v>55.523050822816018</v>
      </c>
      <c r="AF135" s="1">
        <v>53.492235626728622</v>
      </c>
      <c r="AG135" s="1">
        <v>50.861843786679323</v>
      </c>
      <c r="AH135" s="1">
        <v>47.274643363173723</v>
      </c>
      <c r="AI135" s="1">
        <v>46.658485895958719</v>
      </c>
      <c r="AJ135" s="1">
        <v>40.960532270767416</v>
      </c>
      <c r="AK135" s="1">
        <v>39.864050869688718</v>
      </c>
      <c r="AL135" s="1">
        <v>40.093369665850119</v>
      </c>
      <c r="AM135" s="1">
        <v>39.190737104766797</v>
      </c>
      <c r="AN135" s="1">
        <v>37.93241221029551</v>
      </c>
      <c r="AO135" s="1">
        <v>34.557551177256116</v>
      </c>
      <c r="AP135" s="1">
        <v>30.686172100508124</v>
      </c>
      <c r="AQ135" s="1">
        <v>27.50362238349101</v>
      </c>
      <c r="AR135" s="1">
        <v>25.674480364236793</v>
      </c>
    </row>
    <row r="136" spans="1:44" x14ac:dyDescent="0.2">
      <c r="A136" s="13" t="s">
        <v>94</v>
      </c>
      <c r="B136" s="1" t="s">
        <v>103</v>
      </c>
      <c r="C136" s="1" t="s">
        <v>3</v>
      </c>
      <c r="D136" s="1">
        <v>1.235544150528</v>
      </c>
      <c r="E136" s="1">
        <v>1.7141042894834881</v>
      </c>
      <c r="F136" s="1">
        <v>2.2536129564201599</v>
      </c>
      <c r="G136" s="1">
        <v>2.8524133565527681</v>
      </c>
      <c r="H136" s="1">
        <v>3.5105449212973441</v>
      </c>
      <c r="I136" s="1">
        <v>4.2282965801430619</v>
      </c>
      <c r="J136" s="1">
        <v>5.0050213483979409</v>
      </c>
      <c r="K136" s="1">
        <v>5.5498861074239905</v>
      </c>
      <c r="L136" s="1">
        <v>5.99572734432767</v>
      </c>
      <c r="M136" s="1">
        <v>8.1393882997409008</v>
      </c>
      <c r="N136" s="1">
        <v>12.385251516457171</v>
      </c>
      <c r="O136" s="1">
        <v>9.0180161309882596</v>
      </c>
      <c r="P136" s="1">
        <v>9.4572859252250598</v>
      </c>
      <c r="Q136" s="1">
        <v>9.8965998408487401</v>
      </c>
      <c r="R136" s="1">
        <v>9.8689023709968211</v>
      </c>
      <c r="S136" s="1">
        <v>10.30566975462048</v>
      </c>
      <c r="T136" s="1">
        <v>10.691506498244168</v>
      </c>
      <c r="U136" s="1">
        <v>11.143553073867849</v>
      </c>
      <c r="V136" s="1">
        <v>11.595599649491527</v>
      </c>
      <c r="W136" s="1">
        <v>12.04764622511521</v>
      </c>
      <c r="X136" s="1">
        <v>12.502418770055931</v>
      </c>
      <c r="Y136" s="1">
        <v>12.648207879317411</v>
      </c>
      <c r="Z136" s="1">
        <v>12.656081283810604</v>
      </c>
      <c r="AA136" s="1">
        <v>12.533688230564769</v>
      </c>
      <c r="AB136" s="1">
        <v>11.872856225603458</v>
      </c>
      <c r="AC136" s="1">
        <v>10.790857492634222</v>
      </c>
      <c r="AD136" s="1">
        <v>10.124969407943018</v>
      </c>
      <c r="AE136" s="1">
        <v>9.4692055941978843</v>
      </c>
      <c r="AF136" s="1">
        <v>8.8235745710060876</v>
      </c>
      <c r="AG136" s="1">
        <v>8.1803017605545154</v>
      </c>
      <c r="AH136" s="1">
        <v>7.5545415522912771</v>
      </c>
      <c r="AI136" s="1">
        <v>6.8202883858661068</v>
      </c>
      <c r="AJ136" s="1">
        <v>6.0877093860821674</v>
      </c>
      <c r="AK136" s="1">
        <v>5.366691660575027</v>
      </c>
      <c r="AL136" s="1">
        <v>4.6474529204013075</v>
      </c>
      <c r="AM136" s="1">
        <v>3.9348644031969071</v>
      </c>
      <c r="AN136" s="1">
        <v>3.3725990499562273</v>
      </c>
      <c r="AO136" s="1">
        <v>2.8123406369551773</v>
      </c>
      <c r="AP136" s="1">
        <v>2.2586926601817772</v>
      </c>
      <c r="AQ136" s="1">
        <v>2.3851219824977599</v>
      </c>
      <c r="AR136" s="1">
        <v>0.62547752007073498</v>
      </c>
    </row>
    <row r="137" spans="1:44" x14ac:dyDescent="0.2">
      <c r="A137" s="13" t="s">
        <v>94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11.449911755519899</v>
      </c>
      <c r="U137" s="1">
        <v>11.270784752640001</v>
      </c>
      <c r="V137" s="1">
        <v>11.091657749759898</v>
      </c>
      <c r="W137" s="1">
        <v>10.9125307468799</v>
      </c>
      <c r="X137" s="1">
        <v>10.733403744</v>
      </c>
      <c r="Y137" s="1">
        <v>10.555698383999989</v>
      </c>
      <c r="Z137" s="1">
        <v>10.376571381119991</v>
      </c>
      <c r="AA137" s="1">
        <v>10.687558617556698</v>
      </c>
      <c r="AB137" s="1">
        <v>12.467924797415998</v>
      </c>
      <c r="AC137" s="1">
        <v>14.421262114536001</v>
      </c>
      <c r="AD137" s="1">
        <v>16.374599431655998</v>
      </c>
      <c r="AE137" s="1">
        <v>18.329358391656001</v>
      </c>
      <c r="AF137" s="1">
        <v>20.282695708776</v>
      </c>
      <c r="AG137" s="1">
        <v>22.236033025895999</v>
      </c>
      <c r="AH137" s="1">
        <v>24.033721612422799</v>
      </c>
      <c r="AI137" s="1">
        <v>25.987058929542801</v>
      </c>
      <c r="AJ137" s="1">
        <v>27.318537722879999</v>
      </c>
      <c r="AK137" s="1">
        <v>27.307164579839998</v>
      </c>
      <c r="AL137" s="1">
        <v>27.297213079679999</v>
      </c>
      <c r="AM137" s="1">
        <v>27.285839936639999</v>
      </c>
      <c r="AN137" s="1">
        <v>27.274466793599998</v>
      </c>
      <c r="AO137" s="1">
        <v>27.263093650559998</v>
      </c>
      <c r="AP137" s="1">
        <v>27.251720507519998</v>
      </c>
      <c r="AQ137" s="1">
        <v>27.072593504639901</v>
      </c>
      <c r="AR137" s="1">
        <v>27.230395864319899</v>
      </c>
    </row>
    <row r="138" spans="1:44" x14ac:dyDescent="0.2">
      <c r="A138" s="13" t="s">
        <v>94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0.76132460952000003</v>
      </c>
      <c r="K138" s="1">
        <v>0.73174516603199891</v>
      </c>
      <c r="L138" s="1">
        <v>1.5263644751999998</v>
      </c>
      <c r="M138" s="1">
        <v>1.4493519864</v>
      </c>
      <c r="N138" s="1">
        <v>1.3723394976000001</v>
      </c>
      <c r="O138" s="1">
        <v>0.61656418339199892</v>
      </c>
      <c r="P138" s="1">
        <v>0.58967441380799901</v>
      </c>
      <c r="Q138" s="1">
        <v>1.1412752255999989</v>
      </c>
      <c r="R138" s="1">
        <v>1.0617698159999991</v>
      </c>
      <c r="S138" s="1">
        <v>0.98722344239999904</v>
      </c>
      <c r="T138" s="1">
        <v>0.91021095359999893</v>
      </c>
      <c r="U138" s="1">
        <v>0.83070554399999907</v>
      </c>
      <c r="V138" s="1">
        <v>0.75369305519999896</v>
      </c>
      <c r="W138" s="1">
        <v>0.67914668159999891</v>
      </c>
      <c r="X138" s="1">
        <v>0.60213419280000002</v>
      </c>
      <c r="Y138" s="1">
        <v>0.52262878319999895</v>
      </c>
      <c r="Z138" s="1">
        <v>0.44808240959999901</v>
      </c>
      <c r="AA138" s="1">
        <v>0.37106992079999801</v>
      </c>
      <c r="AB138" s="1">
        <v>0.29156451119999893</v>
      </c>
      <c r="AC138" s="1">
        <v>0.21455202239999899</v>
      </c>
      <c r="AD138" s="1">
        <v>0.192356985599999</v>
      </c>
      <c r="AE138" s="1">
        <v>0.16769583360000001</v>
      </c>
      <c r="AF138" s="1">
        <v>0.14303468159999999</v>
      </c>
      <c r="AG138" s="1">
        <v>0.12083964480000001</v>
      </c>
      <c r="AH138" s="1">
        <v>9.6178492799999904E-2</v>
      </c>
      <c r="AI138" s="1">
        <v>7.1517340799999995E-2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</row>
    <row r="139" spans="1:44" x14ac:dyDescent="0.2">
      <c r="A139" s="13" t="s">
        <v>94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4.5240404985945997</v>
      </c>
      <c r="P139" s="1">
        <v>4.5240404985945997</v>
      </c>
      <c r="Q139" s="1">
        <v>4.5240404985945997</v>
      </c>
      <c r="R139" s="1">
        <v>4.5240404985945997</v>
      </c>
      <c r="S139" s="1">
        <v>4.5240404985945997</v>
      </c>
      <c r="T139" s="1">
        <v>4.5240404985945997</v>
      </c>
      <c r="U139" s="1">
        <v>4.5240404985945997</v>
      </c>
      <c r="V139" s="1">
        <v>4.5240404985945997</v>
      </c>
      <c r="W139" s="1">
        <v>4.5240404985945997</v>
      </c>
      <c r="X139" s="1">
        <v>4.5240404985945997</v>
      </c>
      <c r="Y139" s="1">
        <v>5.9217966864982001</v>
      </c>
      <c r="Z139" s="1">
        <v>6.7967249735780699</v>
      </c>
      <c r="AA139" s="1">
        <v>8.0420748119944392</v>
      </c>
      <c r="AB139" s="1">
        <v>8.2410687842908192</v>
      </c>
      <c r="AC139" s="1">
        <v>9.4984130192227596</v>
      </c>
      <c r="AD139" s="1">
        <v>9.5101593394988893</v>
      </c>
      <c r="AE139" s="1">
        <v>9.6154333952352697</v>
      </c>
      <c r="AF139" s="1">
        <v>9.6479186990242098</v>
      </c>
      <c r="AG139" s="1">
        <v>9.6479186990242098</v>
      </c>
      <c r="AH139" s="1">
        <v>9.6479186990242098</v>
      </c>
      <c r="AI139" s="1">
        <v>9.8373864655266807</v>
      </c>
      <c r="AJ139" s="1">
        <v>10</v>
      </c>
      <c r="AK139" s="1">
        <v>10</v>
      </c>
      <c r="AL139" s="1">
        <v>9.9999999999999893</v>
      </c>
      <c r="AM139" s="1">
        <v>10</v>
      </c>
      <c r="AN139" s="1">
        <v>10</v>
      </c>
      <c r="AO139" s="1">
        <v>10</v>
      </c>
      <c r="AP139" s="1">
        <v>10</v>
      </c>
      <c r="AQ139" s="1">
        <v>10</v>
      </c>
      <c r="AR139" s="1">
        <v>10</v>
      </c>
    </row>
    <row r="140" spans="1:44" x14ac:dyDescent="0.2">
      <c r="A140" s="13" t="s">
        <v>94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0.76132460952000003</v>
      </c>
      <c r="K140" s="1">
        <v>0.73174516603199891</v>
      </c>
      <c r="L140" s="1">
        <v>1.5263644751999998</v>
      </c>
      <c r="M140" s="1">
        <v>1.4493519864</v>
      </c>
      <c r="N140" s="1">
        <v>1.3723394976000001</v>
      </c>
      <c r="O140" s="1">
        <v>5.1406046819865985</v>
      </c>
      <c r="P140" s="1">
        <v>5.1137149124025987</v>
      </c>
      <c r="Q140" s="1">
        <v>5.6653157241945991</v>
      </c>
      <c r="R140" s="1">
        <v>5.5858103145945988</v>
      </c>
      <c r="S140" s="1">
        <v>5.5112639409945992</v>
      </c>
      <c r="T140" s="1">
        <v>5.4342514521945988</v>
      </c>
      <c r="U140" s="1">
        <v>5.3547460425945985</v>
      </c>
      <c r="V140" s="1">
        <v>5.2777335537945991</v>
      </c>
      <c r="W140" s="1">
        <v>5.2031871801945986</v>
      </c>
      <c r="X140" s="1">
        <v>5.1261746913946</v>
      </c>
      <c r="Y140" s="1">
        <v>6.4444254696981993</v>
      </c>
      <c r="Z140" s="1">
        <v>7.2448073831780686</v>
      </c>
      <c r="AA140" s="1">
        <v>8.4131447327944375</v>
      </c>
      <c r="AB140" s="1">
        <v>8.5326332954908182</v>
      </c>
      <c r="AC140" s="1">
        <v>9.7129650416227591</v>
      </c>
      <c r="AD140" s="1">
        <v>9.7025163250988875</v>
      </c>
      <c r="AE140" s="1">
        <v>9.7831292288352696</v>
      </c>
      <c r="AF140" s="1">
        <v>9.7909533806242095</v>
      </c>
      <c r="AG140" s="1">
        <v>9.76875834382421</v>
      </c>
      <c r="AH140" s="1">
        <v>9.7440971918242099</v>
      </c>
      <c r="AI140" s="1">
        <v>9.9089038063266806</v>
      </c>
      <c r="AJ140" s="1">
        <v>10</v>
      </c>
      <c r="AK140" s="1">
        <v>10</v>
      </c>
      <c r="AL140" s="1">
        <v>9.9999999999999893</v>
      </c>
      <c r="AM140" s="1">
        <v>10</v>
      </c>
      <c r="AN140" s="1">
        <v>10</v>
      </c>
      <c r="AO140" s="1">
        <v>10</v>
      </c>
      <c r="AP140" s="1">
        <v>10</v>
      </c>
      <c r="AQ140" s="1">
        <v>10</v>
      </c>
      <c r="AR140" s="1">
        <v>10</v>
      </c>
    </row>
    <row r="141" spans="1:44" x14ac:dyDescent="0.2">
      <c r="A141" s="13" t="s">
        <v>94</v>
      </c>
      <c r="B141" s="1" t="s">
        <v>102</v>
      </c>
      <c r="C141" s="1" t="s">
        <v>3</v>
      </c>
      <c r="D141" s="1">
        <v>9.0734770261854099</v>
      </c>
      <c r="E141" s="1">
        <v>10.6109191944534</v>
      </c>
      <c r="F141" s="1">
        <v>9.1558410520343898</v>
      </c>
      <c r="G141" s="1">
        <v>5.4346411324364103</v>
      </c>
      <c r="H141" s="1">
        <v>4.60573339783822</v>
      </c>
      <c r="I141" s="1">
        <v>6.1398580732528796</v>
      </c>
      <c r="J141" s="1">
        <v>3.5804078599862801</v>
      </c>
      <c r="K141" s="1">
        <v>3.1950323477692999</v>
      </c>
      <c r="L141" s="1">
        <v>4.6255406989523102</v>
      </c>
      <c r="M141" s="1">
        <v>7.5117331032762502</v>
      </c>
      <c r="N141" s="1">
        <v>8.6711511744000003</v>
      </c>
      <c r="O141" s="1">
        <v>3.3237623593283199</v>
      </c>
      <c r="P141" s="1">
        <v>5.8836915199154998</v>
      </c>
      <c r="Q141" s="1">
        <v>3.8868485984299599</v>
      </c>
      <c r="R141" s="1">
        <v>2.7701152496955399</v>
      </c>
      <c r="S141" s="1">
        <v>0.66614181546240003</v>
      </c>
      <c r="T141" s="1">
        <v>1.0632225538148901</v>
      </c>
      <c r="U141" s="1">
        <v>1.50019356928516</v>
      </c>
      <c r="V141" s="1">
        <v>2.5345247608666601</v>
      </c>
      <c r="W141" s="1">
        <v>3.74829374248251</v>
      </c>
      <c r="X141" s="1">
        <v>4.9124333348362796</v>
      </c>
      <c r="Y141" s="1">
        <v>4.92101636560351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5.1306409401059003</v>
      </c>
      <c r="AP141" s="1">
        <v>7.7242688025058701</v>
      </c>
      <c r="AQ141" s="1">
        <v>10.317896664905801</v>
      </c>
      <c r="AR141" s="1">
        <v>12.9142807737058</v>
      </c>
    </row>
    <row r="142" spans="1:44" x14ac:dyDescent="0.2">
      <c r="A142" s="13" t="s">
        <v>94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0.50746134216959904</v>
      </c>
      <c r="M142" s="1">
        <v>0.49844233630079904</v>
      </c>
      <c r="N142" s="1">
        <v>0.517212926795519</v>
      </c>
      <c r="O142" s="1">
        <v>0.507685177128959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0.50476420684799905</v>
      </c>
      <c r="AH142" s="1">
        <v>1.0347343564032001</v>
      </c>
      <c r="AI142" s="1">
        <v>1.5521015346047999</v>
      </c>
      <c r="AJ142" s="1">
        <v>2.0694687128064002</v>
      </c>
      <c r="AK142" s="1">
        <v>2.586835891008</v>
      </c>
      <c r="AL142" s="1">
        <v>3.1042030692095999</v>
      </c>
      <c r="AM142" s="1">
        <v>4.5438721822511994</v>
      </c>
      <c r="AN142" s="1">
        <v>5.98354129529279</v>
      </c>
      <c r="AO142" s="1">
        <v>7.4232104083343895</v>
      </c>
      <c r="AP142" s="1">
        <v>8.8628795213759908</v>
      </c>
      <c r="AQ142" s="1">
        <v>10.30254863441759</v>
      </c>
      <c r="AR142" s="1">
        <v>12.03515011373759</v>
      </c>
    </row>
    <row r="143" spans="1:44" x14ac:dyDescent="0.2">
      <c r="A143" s="13" t="s">
        <v>94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0.99338400000000004</v>
      </c>
      <c r="AB143" s="1">
        <v>1.9867680000000001</v>
      </c>
      <c r="AC143" s="1">
        <v>2.9801519999999999</v>
      </c>
      <c r="AD143" s="1">
        <v>3.9735360000000002</v>
      </c>
      <c r="AE143" s="1">
        <v>4.96692</v>
      </c>
      <c r="AF143" s="1">
        <v>5.9603039999999998</v>
      </c>
      <c r="AG143" s="1">
        <v>6.9536879999999996</v>
      </c>
      <c r="AH143" s="1">
        <v>7.9470720000000004</v>
      </c>
      <c r="AI143" s="1">
        <v>8.9404559999999993</v>
      </c>
      <c r="AJ143" s="1">
        <v>9.93384</v>
      </c>
      <c r="AK143" s="1">
        <v>10.927224000000001</v>
      </c>
      <c r="AL143" s="1">
        <v>11.920608</v>
      </c>
      <c r="AM143" s="1">
        <v>12.913992</v>
      </c>
      <c r="AN143" s="1">
        <v>13.907375999999999</v>
      </c>
      <c r="AO143" s="1">
        <v>14.90076</v>
      </c>
      <c r="AP143" s="1">
        <v>15.894144000000001</v>
      </c>
      <c r="AQ143" s="1">
        <v>16.887528</v>
      </c>
      <c r="AR143" s="1">
        <v>17.880911999999999</v>
      </c>
    </row>
    <row r="144" spans="1:44" x14ac:dyDescent="0.2">
      <c r="A144" s="13" t="s">
        <v>94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0.51313782216959902</v>
      </c>
      <c r="M144" s="1">
        <v>0.50411881630079902</v>
      </c>
      <c r="N144" s="1">
        <v>0.52288940679551899</v>
      </c>
      <c r="O144" s="1">
        <v>0.51194253712895899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0.42731484851548696</v>
      </c>
      <c r="Z144" s="1">
        <v>0.417536529245567</v>
      </c>
      <c r="AA144" s="1">
        <v>1.3997230899756461</v>
      </c>
      <c r="AB144" s="1">
        <v>2.383297074219024</v>
      </c>
      <c r="AC144" s="1">
        <v>2.9801519999999999</v>
      </c>
      <c r="AD144" s="1">
        <v>3.9735360000000002</v>
      </c>
      <c r="AE144" s="1">
        <v>4.96692</v>
      </c>
      <c r="AF144" s="1">
        <v>5.9603039999999998</v>
      </c>
      <c r="AG144" s="1">
        <v>7.4584522068479986</v>
      </c>
      <c r="AH144" s="1">
        <v>8.9818063564032009</v>
      </c>
      <c r="AI144" s="1">
        <v>10.492557534604799</v>
      </c>
      <c r="AJ144" s="1">
        <v>12.003308712806401</v>
      </c>
      <c r="AK144" s="1">
        <v>13.514059891008001</v>
      </c>
      <c r="AL144" s="1">
        <v>15.0248110692096</v>
      </c>
      <c r="AM144" s="1">
        <v>17.4578641822512</v>
      </c>
      <c r="AN144" s="1">
        <v>19.890917295292788</v>
      </c>
      <c r="AO144" s="1">
        <v>22.32397040833439</v>
      </c>
      <c r="AP144" s="1">
        <v>24.757023521375991</v>
      </c>
      <c r="AQ144" s="1">
        <v>27.19007663441759</v>
      </c>
      <c r="AR144" s="1">
        <v>29.916062113737588</v>
      </c>
    </row>
    <row r="145" spans="1:44" x14ac:dyDescent="0.2">
      <c r="A145" s="13" t="s">
        <v>94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0.51819324480000006</v>
      </c>
      <c r="U145" s="1">
        <v>0.46172803679999996</v>
      </c>
      <c r="V145" s="1">
        <v>0.40611430079999999</v>
      </c>
      <c r="W145" s="1">
        <v>0.34884492480000001</v>
      </c>
      <c r="X145" s="1">
        <v>0.29151878399999903</v>
      </c>
      <c r="Y145" s="1">
        <v>0.96886475999999999</v>
      </c>
      <c r="Z145" s="1">
        <v>1.6495913952000001</v>
      </c>
      <c r="AA145" s="1">
        <v>2.3362310303999898</v>
      </c>
      <c r="AB145" s="1">
        <v>3.0253178591999998</v>
      </c>
      <c r="AC145" s="1">
        <v>3.7212479999999899</v>
      </c>
      <c r="AD145" s="1">
        <v>4.4806348800000002</v>
      </c>
      <c r="AE145" s="1">
        <v>5.2450675199999903</v>
      </c>
      <c r="AF145" s="1">
        <v>6.7865471999999993</v>
      </c>
      <c r="AG145" s="1">
        <v>8.3368569600000004</v>
      </c>
      <c r="AH145" s="1">
        <v>9.89599679999999</v>
      </c>
      <c r="AI145" s="1">
        <v>11.46396672</v>
      </c>
      <c r="AJ145" s="1">
        <v>13.040766720000001</v>
      </c>
      <c r="AK145" s="1">
        <v>14.626396799999998</v>
      </c>
      <c r="AL145" s="1">
        <v>16.2208569599999</v>
      </c>
      <c r="AM145" s="1">
        <v>17.824147199999999</v>
      </c>
      <c r="AN145" s="1">
        <v>19.436267519999991</v>
      </c>
      <c r="AO145" s="1">
        <v>21.057217919999999</v>
      </c>
      <c r="AP145" s="1">
        <v>22.686998399999901</v>
      </c>
      <c r="AQ145" s="1">
        <v>24.32560895999999</v>
      </c>
      <c r="AR145" s="1">
        <v>25.9730495999999</v>
      </c>
    </row>
    <row r="146" spans="1:44" x14ac:dyDescent="0.2">
      <c r="A146" s="13" t="s">
        <v>94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0.12997877760000001</v>
      </c>
      <c r="Y146" s="1">
        <v>0.12533667840000001</v>
      </c>
      <c r="Z146" s="1">
        <v>0.1183735296</v>
      </c>
      <c r="AA146" s="1">
        <v>0.111410380799999</v>
      </c>
      <c r="AB146" s="1">
        <v>0.104447232</v>
      </c>
      <c r="AC146" s="1">
        <v>0.34176561550776202</v>
      </c>
      <c r="AD146" s="1">
        <v>0.53511583557540598</v>
      </c>
      <c r="AE146" s="1">
        <v>1.41577206407805</v>
      </c>
      <c r="AF146" s="1">
        <v>1.8150607872</v>
      </c>
      <c r="AG146" s="1">
        <v>1.88660421134628</v>
      </c>
      <c r="AH146" s="1">
        <v>1.8796410625462501</v>
      </c>
      <c r="AI146" s="1">
        <v>2.13304458239999</v>
      </c>
      <c r="AJ146" s="1">
        <v>2.26998650879999</v>
      </c>
      <c r="AK146" s="1">
        <v>2.40692843520001</v>
      </c>
      <c r="AL146" s="1">
        <v>2.54387036159999</v>
      </c>
      <c r="AM146" s="1">
        <v>2.6808122879999798</v>
      </c>
      <c r="AN146" s="1">
        <v>2.7899016191999899</v>
      </c>
      <c r="AO146" s="1">
        <v>2.8989909503999902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94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94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0.12997877760000001</v>
      </c>
      <c r="Y148" s="1">
        <v>0.12533667840000001</v>
      </c>
      <c r="Z148" s="1">
        <v>0.1183735296</v>
      </c>
      <c r="AA148" s="1">
        <v>0.111410380799999</v>
      </c>
      <c r="AB148" s="1">
        <v>0.104447232</v>
      </c>
      <c r="AC148" s="1">
        <v>0.34176561550776202</v>
      </c>
      <c r="AD148" s="1">
        <v>0.53511583557540598</v>
      </c>
      <c r="AE148" s="1">
        <v>1.41577206407805</v>
      </c>
      <c r="AF148" s="1">
        <v>1.8150607872</v>
      </c>
      <c r="AG148" s="1">
        <v>1.88660421134628</v>
      </c>
      <c r="AH148" s="1">
        <v>1.8796410625462501</v>
      </c>
      <c r="AI148" s="1">
        <v>2.13304458239999</v>
      </c>
      <c r="AJ148" s="1">
        <v>2.26998650879999</v>
      </c>
      <c r="AK148" s="1">
        <v>2.40692843520001</v>
      </c>
      <c r="AL148" s="1">
        <v>2.54387036159999</v>
      </c>
      <c r="AM148" s="1">
        <v>2.6808122879999798</v>
      </c>
      <c r="AN148" s="1">
        <v>2.7899016191999899</v>
      </c>
      <c r="AO148" s="1">
        <v>2.8989909503999902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94</v>
      </c>
      <c r="B149" s="1" t="s">
        <v>142</v>
      </c>
      <c r="C149" s="1" t="s">
        <v>3</v>
      </c>
      <c r="D149" s="1">
        <v>74.487499228324609</v>
      </c>
      <c r="E149" s="1">
        <v>77.115110654789802</v>
      </c>
      <c r="F149" s="1">
        <v>79.699641465299607</v>
      </c>
      <c r="G149" s="1">
        <v>82.155226443509278</v>
      </c>
      <c r="H149" s="1">
        <v>84.503846428299028</v>
      </c>
      <c r="I149" s="1">
        <v>86.833250847573268</v>
      </c>
      <c r="J149" s="1">
        <v>89.616653115544622</v>
      </c>
      <c r="K149" s="1">
        <v>92.283039926318637</v>
      </c>
      <c r="L149" s="1">
        <v>95.303568422515625</v>
      </c>
      <c r="M149" s="1">
        <v>97.965623047529377</v>
      </c>
      <c r="N149" s="1">
        <v>100.53440127430791</v>
      </c>
      <c r="O149" s="1">
        <v>103.21715566186697</v>
      </c>
      <c r="P149" s="1">
        <v>106.64489894920999</v>
      </c>
      <c r="Q149" s="1">
        <v>106.42955713391895</v>
      </c>
      <c r="R149" s="1">
        <v>105.99995291385204</v>
      </c>
      <c r="S149" s="1">
        <v>108.81619208269163</v>
      </c>
      <c r="T149" s="1">
        <v>110.88062215690766</v>
      </c>
      <c r="U149" s="1">
        <v>111.27722735805253</v>
      </c>
      <c r="V149" s="1">
        <v>111.89672402491702</v>
      </c>
      <c r="W149" s="1">
        <v>112.20524395799795</v>
      </c>
      <c r="X149" s="1">
        <v>114.2013843170363</v>
      </c>
      <c r="Y149" s="1">
        <v>115.94945924628026</v>
      </c>
      <c r="Z149" s="1">
        <v>118.07876594851048</v>
      </c>
      <c r="AA149" s="1">
        <v>120.49701979076838</v>
      </c>
      <c r="AB149" s="1">
        <v>122.56003731152428</v>
      </c>
      <c r="AC149" s="1">
        <v>124.67719363889061</v>
      </c>
      <c r="AD149" s="1">
        <v>126.32263356638616</v>
      </c>
      <c r="AE149" s="1">
        <v>127.59356522493384</v>
      </c>
      <c r="AF149" s="1">
        <v>128.86247022711731</v>
      </c>
      <c r="AG149" s="1">
        <v>130.08366483621376</v>
      </c>
      <c r="AH149" s="1">
        <v>131.42370607706525</v>
      </c>
      <c r="AI149" s="1">
        <v>134.26115702164665</v>
      </c>
      <c r="AJ149" s="1">
        <v>136.818683476952</v>
      </c>
      <c r="AK149" s="1">
        <v>137.83837220218373</v>
      </c>
      <c r="AL149" s="1">
        <v>140.2212972029329</v>
      </c>
      <c r="AM149" s="1">
        <v>142.40565163626289</v>
      </c>
      <c r="AN149" s="1">
        <v>144.3683040588725</v>
      </c>
      <c r="AO149" s="1">
        <v>146.53632480855558</v>
      </c>
      <c r="AP149" s="1">
        <v>148.72342684775566</v>
      </c>
      <c r="AQ149" s="1">
        <v>152.03525043715203</v>
      </c>
      <c r="AR149" s="1">
        <v>155.6239791096707</v>
      </c>
    </row>
    <row r="151" spans="1:44" x14ac:dyDescent="0.2">
      <c r="A151" s="13" t="s">
        <v>94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4.5240404985945997</v>
      </c>
      <c r="P151" s="1">
        <v>4.5240404985945997</v>
      </c>
      <c r="Q151" s="1">
        <v>4.5240404985945997</v>
      </c>
      <c r="R151" s="1">
        <v>4.5240404985945997</v>
      </c>
      <c r="S151" s="1">
        <v>4.5240404985945997</v>
      </c>
      <c r="T151" s="1">
        <v>4.5240404985945997</v>
      </c>
      <c r="U151" s="1">
        <v>4.5240404985945997</v>
      </c>
      <c r="V151" s="1">
        <v>4.5240404985945997</v>
      </c>
      <c r="W151" s="1">
        <v>4.5240404985945997</v>
      </c>
      <c r="X151" s="1">
        <v>4.5240404985945997</v>
      </c>
      <c r="Y151" s="1">
        <v>5.9217966864982001</v>
      </c>
      <c r="Z151" s="1">
        <v>6.7967249735780699</v>
      </c>
      <c r="AA151" s="1">
        <v>8.0420748119944392</v>
      </c>
      <c r="AB151" s="1">
        <v>8.2410687842908192</v>
      </c>
      <c r="AC151" s="1">
        <v>9.4984130192227596</v>
      </c>
      <c r="AD151" s="1">
        <v>9.5101593394988893</v>
      </c>
      <c r="AE151" s="1">
        <v>9.6154333952352697</v>
      </c>
      <c r="AF151" s="1">
        <v>9.6479186990242098</v>
      </c>
      <c r="AG151" s="1">
        <v>9.6479186990242098</v>
      </c>
      <c r="AH151" s="1">
        <v>9.6479186990242098</v>
      </c>
      <c r="AI151" s="1">
        <v>9.8373864655266807</v>
      </c>
      <c r="AJ151" s="1">
        <v>10</v>
      </c>
      <c r="AK151" s="1">
        <v>10</v>
      </c>
      <c r="AL151" s="1">
        <v>9.9999999999999893</v>
      </c>
      <c r="AM151" s="1">
        <v>10</v>
      </c>
      <c r="AN151" s="1">
        <v>10</v>
      </c>
      <c r="AO151" s="1">
        <v>10</v>
      </c>
      <c r="AP151" s="1">
        <v>10</v>
      </c>
      <c r="AQ151" s="1">
        <v>10</v>
      </c>
      <c r="AR151" s="1">
        <v>10</v>
      </c>
    </row>
    <row r="152" spans="1:44" x14ac:dyDescent="0.2">
      <c r="A152" s="13" t="s">
        <v>94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0.174268586460924</v>
      </c>
      <c r="Z152" s="1">
        <v>0.66545415753567105</v>
      </c>
      <c r="AA152" s="1">
        <v>0.66545415753567505</v>
      </c>
      <c r="AB152" s="1">
        <v>1.3805686815018401</v>
      </c>
      <c r="AC152" s="1">
        <v>1.3805686815018401</v>
      </c>
      <c r="AD152" s="1">
        <v>2.0740452446178099</v>
      </c>
      <c r="AE152" s="1">
        <v>2.91186920805379</v>
      </c>
      <c r="AF152" s="1">
        <v>4.5463510576501696</v>
      </c>
      <c r="AG152" s="1">
        <v>6.2410916856504901</v>
      </c>
      <c r="AH152" s="1">
        <v>7.9765337432433796</v>
      </c>
      <c r="AI152" s="1">
        <v>9.8813433732557705</v>
      </c>
      <c r="AJ152" s="1">
        <v>10</v>
      </c>
      <c r="AK152" s="1">
        <v>10</v>
      </c>
      <c r="AL152" s="1">
        <v>10</v>
      </c>
      <c r="AM152" s="1">
        <v>10</v>
      </c>
      <c r="AN152" s="1">
        <v>10</v>
      </c>
      <c r="AO152" s="1">
        <v>10</v>
      </c>
      <c r="AP152" s="1">
        <v>10</v>
      </c>
      <c r="AQ152" s="1">
        <v>10</v>
      </c>
      <c r="AR152" s="1">
        <v>10</v>
      </c>
    </row>
    <row r="153" spans="1:44" x14ac:dyDescent="0.2">
      <c r="A153" s="13" t="s">
        <v>94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2.9992395698080299</v>
      </c>
      <c r="AE153" s="1">
        <v>5.3572102679403297</v>
      </c>
      <c r="AF153" s="1">
        <v>5.3572102679403297</v>
      </c>
      <c r="AG153" s="1">
        <v>5.3572102679403297</v>
      </c>
      <c r="AH153" s="1">
        <v>5.3572102679403297</v>
      </c>
      <c r="AI153" s="1">
        <v>5.3572102679403297</v>
      </c>
      <c r="AJ153" s="1">
        <v>10</v>
      </c>
      <c r="AK153" s="1">
        <v>10</v>
      </c>
      <c r="AL153" s="1">
        <v>10</v>
      </c>
      <c r="AM153" s="1">
        <v>10</v>
      </c>
      <c r="AN153" s="1">
        <v>10</v>
      </c>
      <c r="AO153" s="1">
        <v>10</v>
      </c>
      <c r="AP153" s="1">
        <v>10</v>
      </c>
      <c r="AQ153" s="1">
        <v>10</v>
      </c>
      <c r="AR153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153"/>
  <sheetViews>
    <sheetView topLeftCell="A69" workbookViewId="0">
      <selection activeCell="D126" sqref="D126"/>
    </sheetView>
  </sheetViews>
  <sheetFormatPr baseColWidth="10" defaultColWidth="10.83203125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188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91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87.893793453438093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95.337103915458499</v>
      </c>
      <c r="P4" s="4">
        <v>94.231425996900299</v>
      </c>
      <c r="Q4" s="4">
        <v>94.295071809925901</v>
      </c>
      <c r="R4" s="4">
        <v>94.295492083528501</v>
      </c>
      <c r="S4" s="4">
        <v>93.339046198802706</v>
      </c>
      <c r="T4" s="4">
        <v>93.37921030478509</v>
      </c>
      <c r="U4" s="4">
        <v>93.408789975770901</v>
      </c>
      <c r="V4" s="4">
        <v>93.438369646756598</v>
      </c>
      <c r="W4" s="4">
        <v>92.565867561103005</v>
      </c>
      <c r="X4" s="4">
        <v>92.633118256884202</v>
      </c>
      <c r="Y4" s="4">
        <v>92.640748295997795</v>
      </c>
      <c r="Z4" s="4">
        <v>91.884529069596709</v>
      </c>
      <c r="AA4" s="4">
        <v>91.927962148805392</v>
      </c>
      <c r="AB4" s="4">
        <v>91.964079766243202</v>
      </c>
      <c r="AC4" s="4">
        <v>91.261334174287001</v>
      </c>
      <c r="AD4" s="4">
        <v>91.300294377138897</v>
      </c>
      <c r="AE4" s="4">
        <v>91.345148749054403</v>
      </c>
      <c r="AF4" s="4">
        <v>91.3841089519061</v>
      </c>
      <c r="AG4" s="4">
        <v>90.752783318475906</v>
      </c>
      <c r="AH4" s="4">
        <v>90.824314812529309</v>
      </c>
      <c r="AI4" s="4">
        <v>90.840506448187512</v>
      </c>
      <c r="AJ4" s="4">
        <v>90.294746831387513</v>
      </c>
      <c r="AK4" s="4">
        <v>90.313335714078192</v>
      </c>
      <c r="AL4" s="4">
        <v>90.386065831647798</v>
      </c>
      <c r="AM4" s="4">
        <v>89.868040186307496</v>
      </c>
      <c r="AN4" s="4">
        <v>89.914216182902507</v>
      </c>
      <c r="AO4" s="4">
        <v>89.962678451689598</v>
      </c>
      <c r="AP4" s="4">
        <v>90.008854448284495</v>
      </c>
      <c r="AQ4" s="4">
        <v>89.539962122463805</v>
      </c>
      <c r="AR4" s="4">
        <v>89.588187048146295</v>
      </c>
    </row>
    <row r="5" spans="1:44" x14ac:dyDescent="0.2">
      <c r="A5" s="13" t="s">
        <v>91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5.7997912075165301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6.0665816030622901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5.9621853613269797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5.6837953833662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ht="16" x14ac:dyDescent="0.2">
      <c r="A8" s="13" t="s">
        <v>91</v>
      </c>
      <c r="B8" s="1" t="s">
        <v>6</v>
      </c>
      <c r="C8" s="1" t="s">
        <v>7</v>
      </c>
      <c r="D8" s="23">
        <v>5143.7741192377725</v>
      </c>
      <c r="E8" s="23">
        <v>5245.6083059099765</v>
      </c>
      <c r="F8" s="23">
        <v>5320.7785875108202</v>
      </c>
      <c r="G8" s="23">
        <v>5309.97858751082</v>
      </c>
      <c r="H8" s="23">
        <v>5298.8785875108197</v>
      </c>
      <c r="I8" s="23">
        <v>5288.4785875108191</v>
      </c>
      <c r="J8" s="23">
        <v>5277.3785875108197</v>
      </c>
      <c r="K8" s="23">
        <v>5266.5785875108195</v>
      </c>
      <c r="L8" s="23">
        <v>5328.1414898720459</v>
      </c>
      <c r="M8" s="23">
        <v>5286.0472298681289</v>
      </c>
      <c r="N8" s="23">
        <v>5451.7900949147961</v>
      </c>
      <c r="O8" s="23">
        <v>5612.4214232690601</v>
      </c>
      <c r="P8" s="23">
        <v>5752.1990612132213</v>
      </c>
      <c r="Q8" s="23">
        <v>5780.2276664597648</v>
      </c>
      <c r="R8" s="23">
        <v>5831.0948131514915</v>
      </c>
      <c r="S8" s="23">
        <v>5921.549769207707</v>
      </c>
      <c r="T8" s="23">
        <v>6234.8471291939941</v>
      </c>
      <c r="U8" s="23">
        <v>6446.2875939820851</v>
      </c>
      <c r="V8" s="23">
        <v>6658.2749985218497</v>
      </c>
      <c r="W8" s="23">
        <v>6898.4157999371546</v>
      </c>
      <c r="X8" s="23">
        <v>7202.8551185928145</v>
      </c>
      <c r="Y8" s="23">
        <v>7516.0374295405127</v>
      </c>
      <c r="Z8" s="23">
        <v>7866.9807655594732</v>
      </c>
      <c r="AA8" s="23">
        <v>8250.2786065034052</v>
      </c>
      <c r="AB8" s="23">
        <v>8515.3341138096494</v>
      </c>
      <c r="AC8" s="23">
        <v>8605.9281174174503</v>
      </c>
      <c r="AD8" s="23">
        <v>8778.7293838457808</v>
      </c>
      <c r="AE8" s="23">
        <v>8974.4715473899487</v>
      </c>
      <c r="AF8" s="23">
        <v>9217.3972358490901</v>
      </c>
      <c r="AG8" s="23">
        <v>9463.7531431436382</v>
      </c>
      <c r="AH8" s="23">
        <v>9721.3811387616879</v>
      </c>
      <c r="AI8" s="23">
        <v>9926.6197759302013</v>
      </c>
      <c r="AJ8" s="23">
        <v>10123.483375974982</v>
      </c>
      <c r="AK8" s="23">
        <v>10300.259872240804</v>
      </c>
      <c r="AL8" s="23">
        <v>10490.919954162475</v>
      </c>
      <c r="AM8" s="23">
        <v>10668.684373317319</v>
      </c>
      <c r="AN8" s="23">
        <v>10787.512245277074</v>
      </c>
      <c r="AO8" s="23">
        <v>11025.914344649558</v>
      </c>
      <c r="AP8" s="23">
        <v>11245.114284869798</v>
      </c>
      <c r="AQ8" s="23">
        <v>11515.806917471326</v>
      </c>
      <c r="AR8" s="23">
        <v>11776.906155606992</v>
      </c>
    </row>
    <row r="9" spans="1:44" ht="16" x14ac:dyDescent="0.2">
      <c r="A9" s="13" t="s">
        <v>91</v>
      </c>
      <c r="B9" s="1" t="s">
        <v>8</v>
      </c>
      <c r="C9" s="1" t="s">
        <v>7</v>
      </c>
      <c r="D9" s="23">
        <v>86.3</v>
      </c>
      <c r="E9" s="23">
        <v>83.2</v>
      </c>
      <c r="F9" s="23">
        <v>80.100000000000009</v>
      </c>
      <c r="G9" s="23">
        <v>77</v>
      </c>
      <c r="H9" s="23">
        <v>73.800000000000011</v>
      </c>
      <c r="I9" s="23">
        <v>70.8</v>
      </c>
      <c r="J9" s="23">
        <v>67.7</v>
      </c>
      <c r="K9" s="23">
        <v>64.5</v>
      </c>
      <c r="L9" s="23">
        <v>77.054510838923292</v>
      </c>
      <c r="M9" s="23">
        <v>69.88405686502621</v>
      </c>
      <c r="N9" s="23">
        <v>111.0272762640888</v>
      </c>
      <c r="O9" s="23">
        <v>140.439959405021</v>
      </c>
      <c r="P9" s="23">
        <v>197.43995940502103</v>
      </c>
      <c r="Q9" s="23">
        <v>242.26031775025601</v>
      </c>
      <c r="R9" s="23">
        <v>293.51735771081997</v>
      </c>
      <c r="S9" s="23">
        <v>350.51735771081997</v>
      </c>
      <c r="T9" s="23">
        <v>368.187074091375</v>
      </c>
      <c r="U9" s="23">
        <v>376.62753887947702</v>
      </c>
      <c r="V9" s="23">
        <v>386.01494341923205</v>
      </c>
      <c r="W9" s="23">
        <v>423.45574483454493</v>
      </c>
      <c r="X9" s="23">
        <v>480.09506349020597</v>
      </c>
      <c r="Y9" s="23">
        <v>488.18288942214701</v>
      </c>
      <c r="Z9" s="23">
        <v>529.87149232217701</v>
      </c>
      <c r="AA9" s="23">
        <v>537.06933326610999</v>
      </c>
      <c r="AB9" s="23">
        <v>566.52586655904599</v>
      </c>
      <c r="AC9" s="23">
        <v>593.97550890782702</v>
      </c>
      <c r="AD9" s="23">
        <v>611.01096200836298</v>
      </c>
      <c r="AE9" s="23">
        <v>626.223407153381</v>
      </c>
      <c r="AF9" s="23">
        <v>634.34909561252994</v>
      </c>
      <c r="AG9" s="23">
        <v>646.20500290707901</v>
      </c>
      <c r="AH9" s="23">
        <v>669.23299852511695</v>
      </c>
      <c r="AI9" s="23">
        <v>686.77163569363097</v>
      </c>
      <c r="AJ9" s="23">
        <v>695.83523573841296</v>
      </c>
      <c r="AK9" s="23">
        <v>694.93523573841298</v>
      </c>
      <c r="AL9" s="23">
        <v>698.49896936648508</v>
      </c>
      <c r="AM9" s="23">
        <v>714.28608400231894</v>
      </c>
      <c r="AN9" s="23">
        <v>717.47133596824301</v>
      </c>
      <c r="AO9" s="23">
        <v>719.77894622695101</v>
      </c>
      <c r="AP9" s="23">
        <v>722.88187165778299</v>
      </c>
      <c r="AQ9" s="23">
        <v>737.30883011661899</v>
      </c>
      <c r="AR9" s="23">
        <v>758.93129675070998</v>
      </c>
    </row>
    <row r="10" spans="1:44" ht="16" x14ac:dyDescent="0.2">
      <c r="A10" s="13" t="s">
        <v>91</v>
      </c>
      <c r="B10" s="1" t="s">
        <v>9</v>
      </c>
      <c r="C10" s="1" t="s">
        <v>7</v>
      </c>
      <c r="D10" s="23">
        <v>1580.8000000000002</v>
      </c>
      <c r="E10" s="23">
        <v>1543.7</v>
      </c>
      <c r="F10" s="23">
        <v>1504.3</v>
      </c>
      <c r="G10" s="23">
        <v>1464.6999999999998</v>
      </c>
      <c r="H10" s="23">
        <v>1425.2</v>
      </c>
      <c r="I10" s="23">
        <v>1385.7</v>
      </c>
      <c r="J10" s="23">
        <v>1346.1999999999998</v>
      </c>
      <c r="K10" s="23">
        <v>1306.7</v>
      </c>
      <c r="L10" s="23">
        <v>1227.7</v>
      </c>
      <c r="M10" s="23">
        <v>1267.1000000000001</v>
      </c>
      <c r="N10" s="23">
        <v>1188.1000000000001</v>
      </c>
      <c r="O10" s="23">
        <v>1148.5999999999999</v>
      </c>
      <c r="P10" s="23">
        <v>1109</v>
      </c>
      <c r="Q10" s="23">
        <v>1069.5999999999999</v>
      </c>
      <c r="R10" s="23">
        <v>1030</v>
      </c>
      <c r="S10" s="23">
        <v>990.5</v>
      </c>
      <c r="T10" s="23">
        <v>950.9</v>
      </c>
      <c r="U10" s="23">
        <v>911.5</v>
      </c>
      <c r="V10" s="23">
        <v>871.89999999999986</v>
      </c>
      <c r="W10" s="23">
        <v>832.4</v>
      </c>
      <c r="X10" s="23">
        <v>792.8</v>
      </c>
      <c r="Y10" s="23">
        <v>782.09448501575491</v>
      </c>
      <c r="Z10" s="23">
        <v>775.44921813468602</v>
      </c>
      <c r="AA10" s="23">
        <v>835.84921813468588</v>
      </c>
      <c r="AB10" s="23">
        <v>896.349218134686</v>
      </c>
      <c r="AC10" s="23">
        <v>956.84921813468588</v>
      </c>
      <c r="AD10" s="23">
        <v>1017.3492181346859</v>
      </c>
      <c r="AE10" s="23">
        <v>1077.7492181346802</v>
      </c>
      <c r="AF10" s="23">
        <v>1138.3492181346799</v>
      </c>
      <c r="AG10" s="23">
        <v>1198.7492181346799</v>
      </c>
      <c r="AH10" s="23">
        <v>1259.2492181346799</v>
      </c>
      <c r="AI10" s="23">
        <v>1319.64921813468</v>
      </c>
      <c r="AJ10" s="23">
        <v>1380.2492181346802</v>
      </c>
      <c r="AK10" s="23">
        <v>1430.7257144004998</v>
      </c>
      <c r="AL10" s="23">
        <v>1490.4220626941001</v>
      </c>
      <c r="AM10" s="23">
        <v>1525.19936721311</v>
      </c>
      <c r="AN10" s="23">
        <v>1569.0164840111102</v>
      </c>
      <c r="AO10" s="23">
        <v>1589.68861106905</v>
      </c>
      <c r="AP10" s="23">
        <v>1612.1784582520499</v>
      </c>
      <c r="AQ10" s="23">
        <v>1623.95931876439</v>
      </c>
      <c r="AR10" s="23">
        <v>1584.5593187643901</v>
      </c>
    </row>
    <row r="11" spans="1:44" ht="16" x14ac:dyDescent="0.2">
      <c r="A11" s="13" t="s">
        <v>91</v>
      </c>
      <c r="B11" s="1" t="s">
        <v>10</v>
      </c>
      <c r="C11" s="1" t="s">
        <v>7</v>
      </c>
      <c r="D11" s="23">
        <v>1403.7741192377712</v>
      </c>
      <c r="E11" s="23">
        <v>1540.1035096106029</v>
      </c>
      <c r="F11" s="23">
        <v>1649.7737912114469</v>
      </c>
      <c r="G11" s="23">
        <v>1705.2737912114476</v>
      </c>
      <c r="H11" s="23">
        <v>1760.5737912114471</v>
      </c>
      <c r="I11" s="23">
        <v>1816.1737912114475</v>
      </c>
      <c r="J11" s="23">
        <v>1871.3737912114475</v>
      </c>
      <c r="K11" s="23">
        <v>1926.8737912114473</v>
      </c>
      <c r="L11" s="23">
        <v>2037.6737912114472</v>
      </c>
      <c r="M11" s="23">
        <v>1982.3737912114475</v>
      </c>
      <c r="N11" s="23">
        <v>2093.2737912114476</v>
      </c>
      <c r="O11" s="23">
        <v>2222.6482880156186</v>
      </c>
      <c r="P11" s="23">
        <v>2288.8259259597812</v>
      </c>
      <c r="Q11" s="23">
        <v>2355.0341728610883</v>
      </c>
      <c r="R11" s="23">
        <v>2421.7447118920959</v>
      </c>
      <c r="S11" s="23">
        <v>2527.2921007729356</v>
      </c>
      <c r="T11" s="23">
        <v>2678.2197443786672</v>
      </c>
      <c r="U11" s="23">
        <v>2733.7197443786672</v>
      </c>
      <c r="V11" s="23">
        <v>2789.0197443786669</v>
      </c>
      <c r="W11" s="23">
        <v>2844.5197443786669</v>
      </c>
      <c r="X11" s="23">
        <v>2900.0197443786669</v>
      </c>
      <c r="Y11" s="23">
        <v>2955.3197443786671</v>
      </c>
      <c r="Z11" s="23">
        <v>3010.8197443786671</v>
      </c>
      <c r="AA11" s="23">
        <v>3066.1197443786668</v>
      </c>
      <c r="AB11" s="23">
        <v>3121.6197443786668</v>
      </c>
      <c r="AC11" s="23">
        <v>3071.3456251408961</v>
      </c>
      <c r="AD11" s="23">
        <v>3053.7162347680637</v>
      </c>
      <c r="AE11" s="23">
        <v>3062.7459531672198</v>
      </c>
      <c r="AF11" s="23">
        <v>3126.0459531672204</v>
      </c>
      <c r="AG11" s="23">
        <v>3189.3459531672197</v>
      </c>
      <c r="AH11" s="23">
        <v>3252.6459531672199</v>
      </c>
      <c r="AI11" s="23">
        <v>3252.6459531672199</v>
      </c>
      <c r="AJ11" s="23">
        <v>3252.6459531672199</v>
      </c>
      <c r="AK11" s="23">
        <v>3252.6459531672199</v>
      </c>
      <c r="AL11" s="23">
        <v>3252.6459531672199</v>
      </c>
      <c r="AM11" s="23">
        <v>3252.6459531672199</v>
      </c>
      <c r="AN11" s="23">
        <v>3178.4714563630496</v>
      </c>
      <c r="AO11" s="23">
        <v>3167.7938184188861</v>
      </c>
      <c r="AP11" s="23">
        <v>3157.085571517579</v>
      </c>
      <c r="AQ11" s="23">
        <v>3218.294191177949</v>
      </c>
      <c r="AR11" s="23">
        <v>3368.146802297108</v>
      </c>
    </row>
    <row r="12" spans="1:44" ht="16" x14ac:dyDescent="0.2">
      <c r="A12" s="13" t="s">
        <v>91</v>
      </c>
      <c r="B12" s="1" t="s">
        <v>11</v>
      </c>
      <c r="C12" s="1" t="s">
        <v>7</v>
      </c>
      <c r="D12" s="23">
        <v>1006.6999999999999</v>
      </c>
      <c r="E12" s="23">
        <v>994.1</v>
      </c>
      <c r="F12" s="23">
        <v>981.6</v>
      </c>
      <c r="G12" s="23">
        <v>969</v>
      </c>
      <c r="H12" s="23">
        <v>956.4</v>
      </c>
      <c r="I12" s="23">
        <v>943.8</v>
      </c>
      <c r="J12" s="23">
        <v>931.2</v>
      </c>
      <c r="K12" s="23">
        <v>918.60000000000014</v>
      </c>
      <c r="L12" s="23">
        <v>893.5</v>
      </c>
      <c r="M12" s="23">
        <v>906</v>
      </c>
      <c r="N12" s="23">
        <v>880.89999999999986</v>
      </c>
      <c r="O12" s="23">
        <v>868.30000000000007</v>
      </c>
      <c r="P12" s="23">
        <v>855.7</v>
      </c>
      <c r="Q12" s="23">
        <v>843.09999999999991</v>
      </c>
      <c r="R12" s="23">
        <v>830.5</v>
      </c>
      <c r="S12" s="23">
        <v>818.00000000000011</v>
      </c>
      <c r="T12" s="23">
        <v>955.4</v>
      </c>
      <c r="U12" s="23">
        <v>1092.7999999999897</v>
      </c>
      <c r="V12" s="23">
        <v>1230.2</v>
      </c>
      <c r="W12" s="23">
        <v>1367.5999999999901</v>
      </c>
      <c r="X12" s="23">
        <v>1504.99999999999</v>
      </c>
      <c r="Y12" s="23">
        <v>1642.49999999999</v>
      </c>
      <c r="Z12" s="23">
        <v>1779.8999999999901</v>
      </c>
      <c r="AA12" s="23">
        <v>1917.29999999999</v>
      </c>
      <c r="AB12" s="23">
        <v>1914.0989740133</v>
      </c>
      <c r="AC12" s="23">
        <v>1927.1174545100901</v>
      </c>
      <c r="AD12" s="23">
        <v>1926.3174545100901</v>
      </c>
      <c r="AE12" s="23">
        <v>1925.6174545100901</v>
      </c>
      <c r="AF12" s="23">
        <v>1924.8174545100901</v>
      </c>
      <c r="AG12" s="23">
        <v>1924.0174545100901</v>
      </c>
      <c r="AH12" s="23">
        <v>1923.21745451009</v>
      </c>
      <c r="AI12" s="23">
        <v>1922.41745451009</v>
      </c>
      <c r="AJ12" s="23">
        <v>1921.6174545100901</v>
      </c>
      <c r="AK12" s="23">
        <v>1920.8174545100901</v>
      </c>
      <c r="AL12" s="23">
        <v>1920.1174545100901</v>
      </c>
      <c r="AM12" s="23">
        <v>1919.3174545100899</v>
      </c>
      <c r="AN12" s="23">
        <v>1918.5174545100901</v>
      </c>
      <c r="AO12" s="23">
        <v>1917.7174545100902</v>
      </c>
      <c r="AP12" s="23">
        <v>1916.91745451009</v>
      </c>
      <c r="AQ12" s="23">
        <v>1916.1174545100901</v>
      </c>
      <c r="AR12" s="23">
        <v>1915.4174545100902</v>
      </c>
    </row>
    <row r="13" spans="1:44" ht="16" x14ac:dyDescent="0.2">
      <c r="A13" s="13" t="s">
        <v>91</v>
      </c>
      <c r="B13" s="1" t="s">
        <v>12</v>
      </c>
      <c r="C13" s="1" t="s">
        <v>7</v>
      </c>
      <c r="D13" s="23">
        <v>393.29999999999995</v>
      </c>
      <c r="E13" s="23">
        <v>385.40000000000003</v>
      </c>
      <c r="F13" s="23">
        <v>377.59999999999997</v>
      </c>
      <c r="G13" s="23">
        <v>369.7</v>
      </c>
      <c r="H13" s="23">
        <v>361.8</v>
      </c>
      <c r="I13" s="23">
        <v>354</v>
      </c>
      <c r="J13" s="23">
        <v>346.1</v>
      </c>
      <c r="K13" s="23">
        <v>338.2</v>
      </c>
      <c r="L13" s="23">
        <v>322.5</v>
      </c>
      <c r="M13" s="23">
        <v>330.40000000000003</v>
      </c>
      <c r="N13" s="23">
        <v>314.59999999999997</v>
      </c>
      <c r="O13" s="23">
        <v>306.8</v>
      </c>
      <c r="P13" s="23">
        <v>298.89999999999998</v>
      </c>
      <c r="Q13" s="23">
        <v>291</v>
      </c>
      <c r="R13" s="23">
        <v>283.2</v>
      </c>
      <c r="S13" s="23">
        <v>275.3</v>
      </c>
      <c r="T13" s="23">
        <v>267.40000000000003</v>
      </c>
      <c r="U13" s="23">
        <v>259.60000000000002</v>
      </c>
      <c r="V13" s="23">
        <v>251.7</v>
      </c>
      <c r="W13" s="23">
        <v>243.79999999999998</v>
      </c>
      <c r="X13" s="23">
        <v>236</v>
      </c>
      <c r="Y13" s="23">
        <v>228.1</v>
      </c>
      <c r="Z13" s="23">
        <v>220.29999999999998</v>
      </c>
      <c r="AA13" s="23">
        <v>212.4</v>
      </c>
      <c r="AB13" s="23">
        <v>204.5</v>
      </c>
      <c r="AC13" s="23">
        <v>196.70000000000002</v>
      </c>
      <c r="AD13" s="23">
        <v>188.79999999999998</v>
      </c>
      <c r="AE13" s="23">
        <v>180.9</v>
      </c>
      <c r="AF13" s="23">
        <v>173.1</v>
      </c>
      <c r="AG13" s="23">
        <v>165.20000000000002</v>
      </c>
      <c r="AH13" s="23">
        <v>157.29999999999998</v>
      </c>
      <c r="AI13" s="23">
        <v>149.5</v>
      </c>
      <c r="AJ13" s="23">
        <v>141.6</v>
      </c>
      <c r="AK13" s="23">
        <v>133.70000000000002</v>
      </c>
      <c r="AL13" s="23">
        <v>125.9</v>
      </c>
      <c r="AM13" s="23">
        <v>118</v>
      </c>
      <c r="AN13" s="23">
        <v>110.10000000000001</v>
      </c>
      <c r="AO13" s="23">
        <v>102.3</v>
      </c>
      <c r="AP13" s="23">
        <v>94.399999999999991</v>
      </c>
      <c r="AQ13" s="23">
        <v>86.5</v>
      </c>
      <c r="AR13" s="23">
        <v>78.7</v>
      </c>
    </row>
    <row r="14" spans="1:44" ht="16" x14ac:dyDescent="0.2">
      <c r="A14" s="13" t="s">
        <v>91</v>
      </c>
      <c r="B14" s="1" t="s">
        <v>13</v>
      </c>
      <c r="C14" s="1" t="s">
        <v>7</v>
      </c>
      <c r="D14" s="23">
        <v>461.80000000000007</v>
      </c>
      <c r="E14" s="23">
        <v>464.7047962993729</v>
      </c>
      <c r="F14" s="23">
        <v>469.80479629937287</v>
      </c>
      <c r="G14" s="23">
        <v>474.90479629937289</v>
      </c>
      <c r="H14" s="23">
        <v>480.004796299372</v>
      </c>
      <c r="I14" s="23">
        <v>485.10479629937197</v>
      </c>
      <c r="J14" s="23">
        <v>490.20479629937199</v>
      </c>
      <c r="K14" s="23">
        <v>495.40479629937198</v>
      </c>
      <c r="L14" s="23">
        <v>570.01318782167516</v>
      </c>
      <c r="M14" s="23">
        <v>522.18938179165548</v>
      </c>
      <c r="N14" s="23">
        <v>672.28902743926005</v>
      </c>
      <c r="O14" s="23">
        <v>742.33317584841996</v>
      </c>
      <c r="P14" s="23">
        <v>827.43317584841998</v>
      </c>
      <c r="Q14" s="23">
        <v>812.53317584842</v>
      </c>
      <c r="R14" s="23">
        <v>813.73274354857506</v>
      </c>
      <c r="S14" s="23">
        <v>809.84031072395203</v>
      </c>
      <c r="T14" s="23">
        <v>792.84031072395214</v>
      </c>
      <c r="U14" s="23">
        <v>778.44031072395194</v>
      </c>
      <c r="V14" s="23">
        <v>764.04031072395196</v>
      </c>
      <c r="W14" s="23">
        <v>749.64031072395198</v>
      </c>
      <c r="X14" s="23">
        <v>735.44031072395205</v>
      </c>
      <c r="Y14" s="23">
        <v>721.04031072395208</v>
      </c>
      <c r="Z14" s="23">
        <v>706.6403107239521</v>
      </c>
      <c r="AA14" s="23">
        <v>692.24031072395212</v>
      </c>
      <c r="AB14" s="23">
        <v>677.84031072395192</v>
      </c>
      <c r="AC14" s="23">
        <v>643.44031072395194</v>
      </c>
      <c r="AD14" s="23">
        <v>611.13551442458004</v>
      </c>
      <c r="AE14" s="23">
        <v>576.93551442457999</v>
      </c>
      <c r="AF14" s="23">
        <v>542.53551442458001</v>
      </c>
      <c r="AG14" s="23">
        <v>508.13551442458004</v>
      </c>
      <c r="AH14" s="23">
        <v>473.73551442457995</v>
      </c>
      <c r="AI14" s="23">
        <v>453.73551442458</v>
      </c>
      <c r="AJ14" s="23">
        <v>433.73551442457995</v>
      </c>
      <c r="AK14" s="23">
        <v>413.73551442457995</v>
      </c>
      <c r="AL14" s="23">
        <v>393.73551442458</v>
      </c>
      <c r="AM14" s="23">
        <v>373.73551442457995</v>
      </c>
      <c r="AN14" s="23">
        <v>373.73551442457995</v>
      </c>
      <c r="AO14" s="23">
        <v>373.73551442457995</v>
      </c>
      <c r="AP14" s="23">
        <v>351.95092893229599</v>
      </c>
      <c r="AQ14" s="23">
        <v>309.22712290227702</v>
      </c>
      <c r="AR14" s="23">
        <v>212.051283284692</v>
      </c>
    </row>
    <row r="15" spans="1:44" ht="16" x14ac:dyDescent="0.2">
      <c r="A15" s="13" t="s">
        <v>91</v>
      </c>
      <c r="B15" s="1" t="s">
        <v>14</v>
      </c>
      <c r="C15" s="1" t="s">
        <v>7</v>
      </c>
      <c r="D15" s="23">
        <v>11.299999999999999</v>
      </c>
      <c r="E15" s="23">
        <v>11</v>
      </c>
      <c r="F15" s="23">
        <v>10.7</v>
      </c>
      <c r="G15" s="23">
        <v>10.4</v>
      </c>
      <c r="H15" s="23">
        <v>10.1</v>
      </c>
      <c r="I15" s="23">
        <v>9.9</v>
      </c>
      <c r="J15" s="23">
        <v>9.6</v>
      </c>
      <c r="K15" s="23">
        <v>9.2999999999999989</v>
      </c>
      <c r="L15" s="23">
        <v>8.6999999999999993</v>
      </c>
      <c r="M15" s="23">
        <v>9</v>
      </c>
      <c r="N15" s="23">
        <v>8.5</v>
      </c>
      <c r="O15" s="23">
        <v>8.2000000000000011</v>
      </c>
      <c r="P15" s="23">
        <v>7.9</v>
      </c>
      <c r="Q15" s="23">
        <v>7.6</v>
      </c>
      <c r="R15" s="23">
        <v>7.3</v>
      </c>
      <c r="S15" s="23">
        <v>7</v>
      </c>
      <c r="T15" s="23">
        <v>6.8</v>
      </c>
      <c r="U15" s="23">
        <v>6.5</v>
      </c>
      <c r="V15" s="23">
        <v>6.2</v>
      </c>
      <c r="W15" s="23">
        <v>5.8999999999999995</v>
      </c>
      <c r="X15" s="23">
        <v>50.4</v>
      </c>
      <c r="Y15" s="23">
        <v>53.6</v>
      </c>
      <c r="Z15" s="23">
        <v>56.800000000000004</v>
      </c>
      <c r="AA15" s="23">
        <v>60.1</v>
      </c>
      <c r="AB15" s="23">
        <v>63.3</v>
      </c>
      <c r="AC15" s="23">
        <v>66.5</v>
      </c>
      <c r="AD15" s="23">
        <v>70.400000000000006</v>
      </c>
      <c r="AE15" s="23">
        <v>74.300000000000011</v>
      </c>
      <c r="AF15" s="23">
        <v>78.2</v>
      </c>
      <c r="AG15" s="23">
        <v>82.099999999999895</v>
      </c>
      <c r="AH15" s="23">
        <v>86</v>
      </c>
      <c r="AI15" s="23">
        <v>91.899999999999991</v>
      </c>
      <c r="AJ15" s="23">
        <v>97.8</v>
      </c>
      <c r="AK15" s="23">
        <v>103.7</v>
      </c>
      <c r="AL15" s="23">
        <v>109.60000000000001</v>
      </c>
      <c r="AM15" s="23">
        <v>115.5</v>
      </c>
      <c r="AN15" s="23">
        <v>120.2</v>
      </c>
      <c r="AO15" s="23">
        <v>124.89999999999999</v>
      </c>
      <c r="AP15" s="23">
        <v>129.70000000000002</v>
      </c>
      <c r="AQ15" s="23">
        <v>134.4</v>
      </c>
      <c r="AR15" s="23">
        <v>139.1</v>
      </c>
    </row>
    <row r="16" spans="1:44" ht="16" x14ac:dyDescent="0.2">
      <c r="A16" s="13" t="s">
        <v>91</v>
      </c>
      <c r="B16" s="1" t="s">
        <v>15</v>
      </c>
      <c r="C16" s="1" t="s">
        <v>7</v>
      </c>
      <c r="D16" s="23">
        <v>40.6</v>
      </c>
      <c r="E16" s="23">
        <v>70.599999999999994</v>
      </c>
      <c r="F16" s="23">
        <v>100.5</v>
      </c>
      <c r="G16" s="23">
        <v>98.899999999999991</v>
      </c>
      <c r="H16" s="23">
        <v>97.3</v>
      </c>
      <c r="I16" s="23">
        <v>95.7</v>
      </c>
      <c r="J16" s="23">
        <v>94.000000000000014</v>
      </c>
      <c r="K16" s="23">
        <v>92.4</v>
      </c>
      <c r="L16" s="23">
        <v>89.199999999999989</v>
      </c>
      <c r="M16" s="23">
        <v>90.800000000000011</v>
      </c>
      <c r="N16" s="23">
        <v>87.600000000000009</v>
      </c>
      <c r="O16" s="23">
        <v>85.9</v>
      </c>
      <c r="P16" s="23">
        <v>84.299999999999983</v>
      </c>
      <c r="Q16" s="23">
        <v>82.7</v>
      </c>
      <c r="R16" s="23">
        <v>81.100000000000009</v>
      </c>
      <c r="S16" s="23">
        <v>79.399999999999991</v>
      </c>
      <c r="T16" s="23">
        <v>77.800000000000011</v>
      </c>
      <c r="U16" s="23">
        <v>76.2</v>
      </c>
      <c r="V16" s="23">
        <v>74.599999999999994</v>
      </c>
      <c r="W16" s="23">
        <v>72.899999999999991</v>
      </c>
      <c r="X16" s="23">
        <v>71.3</v>
      </c>
      <c r="Y16" s="23">
        <v>139.69999999999999</v>
      </c>
      <c r="Z16" s="23">
        <v>208.1</v>
      </c>
      <c r="AA16" s="23">
        <v>276.39999999999998</v>
      </c>
      <c r="AB16" s="23">
        <v>344.8</v>
      </c>
      <c r="AC16" s="23">
        <v>350</v>
      </c>
      <c r="AD16" s="23">
        <v>420</v>
      </c>
      <c r="AE16" s="23">
        <v>490</v>
      </c>
      <c r="AF16" s="23">
        <v>560</v>
      </c>
      <c r="AG16" s="23">
        <v>630</v>
      </c>
      <c r="AH16" s="23">
        <v>700</v>
      </c>
      <c r="AI16" s="23">
        <v>770</v>
      </c>
      <c r="AJ16" s="23">
        <v>840</v>
      </c>
      <c r="AK16" s="23">
        <v>910</v>
      </c>
      <c r="AL16" s="23">
        <v>980</v>
      </c>
      <c r="AM16" s="23">
        <v>1050</v>
      </c>
      <c r="AN16" s="23">
        <v>1120</v>
      </c>
      <c r="AO16" s="23">
        <v>1270</v>
      </c>
      <c r="AP16" s="23">
        <v>1420</v>
      </c>
      <c r="AQ16" s="23">
        <v>1570</v>
      </c>
      <c r="AR16" s="23">
        <v>1720</v>
      </c>
    </row>
    <row r="17" spans="1:44" ht="16" x14ac:dyDescent="0.2">
      <c r="A17" s="13" t="s">
        <v>91</v>
      </c>
      <c r="B17" s="1" t="s">
        <v>16</v>
      </c>
      <c r="C17" s="1" t="s">
        <v>7</v>
      </c>
      <c r="D17" s="23">
        <v>159.20000000000002</v>
      </c>
      <c r="E17" s="23">
        <v>152.79999999999998</v>
      </c>
      <c r="F17" s="23">
        <v>146.4</v>
      </c>
      <c r="G17" s="23">
        <v>140.1</v>
      </c>
      <c r="H17" s="23">
        <v>133.69999999999999</v>
      </c>
      <c r="I17" s="23">
        <v>127.3</v>
      </c>
      <c r="J17" s="23">
        <v>121</v>
      </c>
      <c r="K17" s="23">
        <v>114.60000000000001</v>
      </c>
      <c r="L17" s="23">
        <v>101.8</v>
      </c>
      <c r="M17" s="23">
        <v>108.30000000000001</v>
      </c>
      <c r="N17" s="23">
        <v>95.5</v>
      </c>
      <c r="O17" s="23">
        <v>89.2</v>
      </c>
      <c r="P17" s="23">
        <v>82.699999999999989</v>
      </c>
      <c r="Q17" s="23">
        <v>76.399999999999991</v>
      </c>
      <c r="R17" s="23">
        <v>69.999999999999986</v>
      </c>
      <c r="S17" s="23">
        <v>63.699999999999996</v>
      </c>
      <c r="T17" s="23">
        <v>137.30000000000001</v>
      </c>
      <c r="U17" s="23">
        <v>210.9</v>
      </c>
      <c r="V17" s="23">
        <v>284.60000000000002</v>
      </c>
      <c r="W17" s="23">
        <v>358.2</v>
      </c>
      <c r="X17" s="23">
        <v>431.79999999999995</v>
      </c>
      <c r="Y17" s="23">
        <v>505.49999999999994</v>
      </c>
      <c r="Z17" s="23">
        <v>579.09999999999991</v>
      </c>
      <c r="AA17" s="23">
        <v>652.79999999999995</v>
      </c>
      <c r="AB17" s="23">
        <v>726.3</v>
      </c>
      <c r="AC17" s="23">
        <v>799.99999999999909</v>
      </c>
      <c r="AD17" s="23">
        <v>879.99999999999898</v>
      </c>
      <c r="AE17" s="23">
        <v>959.99999999999898</v>
      </c>
      <c r="AF17" s="23">
        <v>1039.99999999999</v>
      </c>
      <c r="AG17" s="23">
        <v>1119.99999999999</v>
      </c>
      <c r="AH17" s="23">
        <v>1200</v>
      </c>
      <c r="AI17" s="23">
        <v>1280</v>
      </c>
      <c r="AJ17" s="23">
        <v>1360</v>
      </c>
      <c r="AK17" s="23">
        <v>1440</v>
      </c>
      <c r="AL17" s="23">
        <v>1520</v>
      </c>
      <c r="AM17" s="23">
        <v>1600</v>
      </c>
      <c r="AN17" s="23">
        <v>1680</v>
      </c>
      <c r="AO17" s="23">
        <v>1760</v>
      </c>
      <c r="AP17" s="23">
        <v>1840</v>
      </c>
      <c r="AQ17" s="23">
        <v>1920</v>
      </c>
      <c r="AR17" s="23">
        <v>2000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91</v>
      </c>
      <c r="B20" s="1" t="s">
        <v>18</v>
      </c>
      <c r="C20" s="1" t="s">
        <v>19</v>
      </c>
      <c r="D20" s="4">
        <v>35766.237192693705</v>
      </c>
      <c r="E20" s="4">
        <v>36025.047856056095</v>
      </c>
      <c r="F20" s="4">
        <v>36284.452186874201</v>
      </c>
      <c r="G20" s="4">
        <v>36542.450703308197</v>
      </c>
      <c r="H20" s="4">
        <v>36798.115423290707</v>
      </c>
      <c r="I20" s="4">
        <v>37079.010321722402</v>
      </c>
      <c r="J20" s="4">
        <v>37377.976185409505</v>
      </c>
      <c r="K20" s="4">
        <v>37670.449037262304</v>
      </c>
      <c r="L20" s="4">
        <v>37969.422468750206</v>
      </c>
      <c r="M20" s="4">
        <v>38261.8916357044</v>
      </c>
      <c r="N20" s="4">
        <v>38575.294664724999</v>
      </c>
      <c r="O20" s="4">
        <v>38007.216155754897</v>
      </c>
      <c r="P20" s="4">
        <v>37246.391914155996</v>
      </c>
      <c r="Q20" s="4">
        <v>36688.4414957841</v>
      </c>
      <c r="R20" s="4">
        <v>36123.060442728602</v>
      </c>
      <c r="S20" s="4">
        <v>35381.351370304998</v>
      </c>
      <c r="T20" s="4">
        <v>34791.782366783103</v>
      </c>
      <c r="U20" s="4">
        <v>34192.373665462401</v>
      </c>
      <c r="V20" s="4">
        <v>34323.929341668299</v>
      </c>
      <c r="W20" s="4">
        <v>34088.387656701801</v>
      </c>
      <c r="X20" s="4">
        <v>33238.294543254495</v>
      </c>
      <c r="Y20" s="4">
        <v>33301.358556323205</v>
      </c>
      <c r="Z20" s="4">
        <v>32720.120131725402</v>
      </c>
      <c r="AA20" s="4">
        <v>32217.028143356798</v>
      </c>
      <c r="AB20" s="4">
        <v>32280.344553022504</v>
      </c>
      <c r="AC20" s="4">
        <v>32385.017636230998</v>
      </c>
      <c r="AD20" s="4">
        <v>32648.551625348802</v>
      </c>
      <c r="AE20" s="4">
        <v>32926.094980503403</v>
      </c>
      <c r="AF20" s="4">
        <v>33216.773151320602</v>
      </c>
      <c r="AG20" s="4">
        <v>33279.039753929799</v>
      </c>
      <c r="AH20" s="4">
        <v>33426.426724256504</v>
      </c>
      <c r="AI20" s="4">
        <v>33815.441304291096</v>
      </c>
      <c r="AJ20" s="4">
        <v>34052.7294038783</v>
      </c>
      <c r="AK20" s="4">
        <v>33649.197667060398</v>
      </c>
      <c r="AL20" s="4">
        <v>34012.473142371804</v>
      </c>
      <c r="AM20" s="4">
        <v>34229.153801273496</v>
      </c>
      <c r="AN20" s="4">
        <v>34595.861000452205</v>
      </c>
      <c r="AO20" s="4">
        <v>34917.789113521896</v>
      </c>
      <c r="AP20" s="4">
        <v>35208.811176770199</v>
      </c>
      <c r="AQ20" s="4">
        <v>35362.004653845295</v>
      </c>
      <c r="AR20" s="4">
        <v>35966.8028360428</v>
      </c>
    </row>
    <row r="21" spans="1:44" x14ac:dyDescent="0.2">
      <c r="A21" s="13" t="s">
        <v>91</v>
      </c>
      <c r="B21" s="1" t="s">
        <v>20</v>
      </c>
      <c r="C21" s="1" t="s">
        <v>19</v>
      </c>
      <c r="D21" s="4">
        <v>5562.6038264183098</v>
      </c>
      <c r="E21" s="4">
        <v>5585.7793896290605</v>
      </c>
      <c r="F21" s="4">
        <v>5609.5491980503502</v>
      </c>
      <c r="G21" s="4">
        <v>5631.9947474034107</v>
      </c>
      <c r="H21" s="4">
        <v>5653.19969841682</v>
      </c>
      <c r="I21" s="4">
        <v>5698.536414165229</v>
      </c>
      <c r="J21" s="4">
        <v>5761.9494424903332</v>
      </c>
      <c r="K21" s="4">
        <v>5818.8579150388341</v>
      </c>
      <c r="L21" s="4">
        <v>5882.2709433639402</v>
      </c>
      <c r="M21" s="4">
        <v>5939.1794159124311</v>
      </c>
      <c r="N21" s="4">
        <v>6003.1225680128864</v>
      </c>
      <c r="O21" s="4">
        <v>5953.9540584689403</v>
      </c>
      <c r="P21" s="4">
        <v>5710.9280645619556</v>
      </c>
      <c r="Q21" s="4">
        <v>5670.9011647169755</v>
      </c>
      <c r="R21" s="4">
        <v>5623.4841432550293</v>
      </c>
      <c r="S21" s="4">
        <v>5399.6342745704278</v>
      </c>
      <c r="T21" s="4">
        <v>5364.8652821027408</v>
      </c>
      <c r="U21" s="4">
        <v>5321.3936565020331</v>
      </c>
      <c r="V21" s="4">
        <v>5278.3206660906208</v>
      </c>
      <c r="W21" s="4">
        <v>5082.1269317126516</v>
      </c>
      <c r="X21" s="4">
        <v>5046.4219839345824</v>
      </c>
      <c r="Y21" s="4">
        <v>5003.4685109790817</v>
      </c>
      <c r="Z21" s="4">
        <v>4826.0225331586098</v>
      </c>
      <c r="AA21" s="4">
        <v>4789.4086976842791</v>
      </c>
      <c r="AB21" s="4">
        <v>4748.0647849076668</v>
      </c>
      <c r="AC21" s="4">
        <v>4584.9072028076789</v>
      </c>
      <c r="AD21" s="4">
        <v>4544.1462873442197</v>
      </c>
      <c r="AE21" s="4">
        <v>4509.5718755204844</v>
      </c>
      <c r="AF21" s="4">
        <v>4469.9647366292011</v>
      </c>
      <c r="AG21" s="4">
        <v>4318.0389123887699</v>
      </c>
      <c r="AH21" s="4">
        <v>4283.7711397008343</v>
      </c>
      <c r="AI21" s="4">
        <v>4242.1719562374337</v>
      </c>
      <c r="AJ21" s="4">
        <v>4101.909736338418</v>
      </c>
      <c r="AK21" s="4">
        <v>4060.203227533802</v>
      </c>
      <c r="AL21" s="4">
        <v>4037.5728581216431</v>
      </c>
      <c r="AM21" s="4">
        <v>3928.1301718560071</v>
      </c>
      <c r="AN21" s="4">
        <v>3907.6821296193139</v>
      </c>
      <c r="AO21" s="4">
        <v>3893.0356104193315</v>
      </c>
      <c r="AP21" s="4">
        <v>3873.1274762639641</v>
      </c>
      <c r="AQ21" s="4">
        <v>3773.1596014221786</v>
      </c>
      <c r="AR21" s="4">
        <v>3754.159748691176</v>
      </c>
    </row>
    <row r="22" spans="1:44" x14ac:dyDescent="0.2">
      <c r="A22" s="13" t="s">
        <v>91</v>
      </c>
      <c r="B22" s="1" t="s">
        <v>21</v>
      </c>
      <c r="C22" s="1" t="s">
        <v>19</v>
      </c>
      <c r="D22" s="4">
        <v>29761.899099999988</v>
      </c>
      <c r="E22" s="4">
        <v>29987.735049999992</v>
      </c>
      <c r="F22" s="4">
        <v>30213.571000000004</v>
      </c>
      <c r="G22" s="4">
        <v>30439.398009999997</v>
      </c>
      <c r="H22" s="4">
        <v>30665.226869999999</v>
      </c>
      <c r="I22" s="4">
        <v>30891.057789999999</v>
      </c>
      <c r="J22" s="4">
        <v>31116.884799999985</v>
      </c>
      <c r="K22" s="4">
        <v>31342.720749999891</v>
      </c>
      <c r="L22" s="4">
        <v>31568.549609999998</v>
      </c>
      <c r="M22" s="4">
        <v>31794.376620000003</v>
      </c>
      <c r="N22" s="4">
        <v>32034.099999999897</v>
      </c>
      <c r="O22" s="4">
        <v>31506.440000000002</v>
      </c>
      <c r="P22" s="4">
        <v>30978.78</v>
      </c>
      <c r="Q22" s="4">
        <v>30451.119999999901</v>
      </c>
      <c r="R22" s="4">
        <v>29923.459999999988</v>
      </c>
      <c r="S22" s="4">
        <v>29395.799999999897</v>
      </c>
      <c r="T22" s="4">
        <v>28831.239999999896</v>
      </c>
      <c r="U22" s="4">
        <v>28266.679999999902</v>
      </c>
      <c r="V22" s="4">
        <v>28431.562748271888</v>
      </c>
      <c r="W22" s="4">
        <v>28382.469245911998</v>
      </c>
      <c r="X22" s="4">
        <v>27558.335386638391</v>
      </c>
      <c r="Y22" s="4">
        <v>27654.607501120088</v>
      </c>
      <c r="Z22" s="4">
        <v>27241.070488250549</v>
      </c>
      <c r="AA22" s="4">
        <v>26764.848052199108</v>
      </c>
      <c r="AB22" s="4">
        <v>26861.28816259138</v>
      </c>
      <c r="AC22" s="4">
        <v>27119.3631605884</v>
      </c>
      <c r="AD22" s="4">
        <v>27413.902147948102</v>
      </c>
      <c r="AE22" s="4">
        <v>27716.264732197898</v>
      </c>
      <c r="AF22" s="4">
        <v>28036.7946094664</v>
      </c>
      <c r="AG22" s="4">
        <v>28241.232325030091</v>
      </c>
      <c r="AH22" s="4">
        <v>28413.132089583502</v>
      </c>
      <c r="AI22" s="4">
        <v>28835.158849411091</v>
      </c>
      <c r="AJ22" s="4">
        <v>29202.956867508397</v>
      </c>
      <c r="AK22" s="4">
        <v>28831.379967759487</v>
      </c>
      <c r="AL22" s="4">
        <v>29207.53386673949</v>
      </c>
      <c r="AM22" s="4">
        <v>29523.905885341996</v>
      </c>
      <c r="AN22" s="4">
        <v>29901.309529993901</v>
      </c>
      <c r="AO22" s="4">
        <v>30229.313525906498</v>
      </c>
      <c r="AP22" s="4">
        <v>30530.494499266388</v>
      </c>
      <c r="AQ22" s="4">
        <v>30773.907254350084</v>
      </c>
      <c r="AR22" s="4">
        <v>31387.956314004918</v>
      </c>
    </row>
    <row r="23" spans="1:44" x14ac:dyDescent="0.2">
      <c r="A23" s="13" t="s">
        <v>91</v>
      </c>
      <c r="B23" s="1" t="s">
        <v>22</v>
      </c>
      <c r="C23" s="1" t="s">
        <v>19</v>
      </c>
      <c r="D23" s="4">
        <v>1104.1238937562985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1209.4089254745631</v>
      </c>
      <c r="P23" s="4">
        <v>1219.174759184142</v>
      </c>
      <c r="Q23" s="4">
        <v>1228.9397059688224</v>
      </c>
      <c r="R23" s="4">
        <v>1238.7046543847034</v>
      </c>
      <c r="S23" s="4">
        <v>1248.4687414464081</v>
      </c>
      <c r="T23" s="4">
        <v>1258.2328308791059</v>
      </c>
      <c r="U23" s="4">
        <v>1266.8629185504535</v>
      </c>
      <c r="V23" s="4">
        <v>1276.6232368957549</v>
      </c>
      <c r="W23" s="4">
        <v>1286.3831886671419</v>
      </c>
      <c r="X23" s="4">
        <v>1296.1432822715631</v>
      </c>
      <c r="Y23" s="4">
        <v>1305.9030538140441</v>
      </c>
      <c r="Z23" s="4">
        <v>1315.6620199062861</v>
      </c>
      <c r="AA23" s="4">
        <v>1325.4207030634568</v>
      </c>
      <c r="AB23" s="4">
        <v>1334.0284755234843</v>
      </c>
      <c r="AC23" s="4">
        <v>1343.7841428349634</v>
      </c>
      <c r="AD23" s="4">
        <v>1353.5400600564305</v>
      </c>
      <c r="AE23" s="4">
        <v>1363.2952427850103</v>
      </c>
      <c r="AF23" s="4">
        <v>1373.0506752249266</v>
      </c>
      <c r="AG23" s="4">
        <v>1382.8053865108598</v>
      </c>
      <c r="AH23" s="4">
        <v>1392.5603649721643</v>
      </c>
      <c r="AI23" s="4">
        <v>1401.147368642562</v>
      </c>
      <c r="AJ23" s="4">
        <v>1410.899670031564</v>
      </c>
      <c r="AK23" s="4">
        <v>1420.6513417671219</v>
      </c>
      <c r="AL23" s="4">
        <v>1430.4032875106313</v>
      </c>
      <c r="AM23" s="4">
        <v>1440.1546140754233</v>
      </c>
      <c r="AN23" s="4">
        <v>1449.9062108389696</v>
      </c>
      <c r="AO23" s="4">
        <v>1458.4768471960738</v>
      </c>
      <c r="AP23" s="4">
        <v>1468.2260712398288</v>
      </c>
      <c r="AQ23" s="4">
        <v>1477.9746680730209</v>
      </c>
      <c r="AR23" s="4">
        <v>1487.7236433466542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91</v>
      </c>
      <c r="B26" s="5" t="s">
        <v>24</v>
      </c>
      <c r="C26" s="1" t="s">
        <v>3</v>
      </c>
      <c r="D26" s="4">
        <v>343.55347772894919</v>
      </c>
      <c r="E26" s="4">
        <v>348.43860266804745</v>
      </c>
      <c r="F26" s="4">
        <v>355.80152940635185</v>
      </c>
      <c r="G26" s="4">
        <v>362.99033403903877</v>
      </c>
      <c r="H26" s="4">
        <v>370.01984670902777</v>
      </c>
      <c r="I26" s="4">
        <v>376.94686170233228</v>
      </c>
      <c r="J26" s="4">
        <v>383.3399677387082</v>
      </c>
      <c r="K26" s="4">
        <v>389.85019714122723</v>
      </c>
      <c r="L26" s="4">
        <v>396.56482377139099</v>
      </c>
      <c r="M26" s="4">
        <v>402.67305090455886</v>
      </c>
      <c r="N26" s="4">
        <v>408.88161104735769</v>
      </c>
      <c r="O26" s="4">
        <v>418.84494755950448</v>
      </c>
      <c r="P26" s="4">
        <v>416.79769431298934</v>
      </c>
      <c r="Q26" s="4">
        <v>426.00351992193242</v>
      </c>
      <c r="R26" s="4">
        <v>434.46561148885894</v>
      </c>
      <c r="S26" s="4">
        <v>442.96536589600419</v>
      </c>
      <c r="T26" s="4">
        <v>450.05379746815026</v>
      </c>
      <c r="U26" s="4">
        <v>456.35858554743555</v>
      </c>
      <c r="V26" s="4">
        <v>461.35174410951151</v>
      </c>
      <c r="W26" s="4">
        <v>466.26543598278391</v>
      </c>
      <c r="X26" s="4">
        <v>469.98441892062516</v>
      </c>
      <c r="Y26" s="4">
        <v>475.35513424829196</v>
      </c>
      <c r="Z26" s="4">
        <v>481.6549991094505</v>
      </c>
      <c r="AA26" s="4">
        <v>488.71577506627392</v>
      </c>
      <c r="AB26" s="4">
        <v>493.48890133861471</v>
      </c>
      <c r="AC26" s="4">
        <v>498.929639227623</v>
      </c>
      <c r="AD26" s="4">
        <v>503.99614954711672</v>
      </c>
      <c r="AE26" s="4">
        <v>509.01654170008442</v>
      </c>
      <c r="AF26" s="4">
        <v>513.97426494105571</v>
      </c>
      <c r="AG26" s="4">
        <v>518.88477402906256</v>
      </c>
      <c r="AH26" s="4">
        <v>524.00278774238609</v>
      </c>
      <c r="AI26" s="4">
        <v>527.96939922711499</v>
      </c>
      <c r="AJ26" s="4">
        <v>531.74919679176719</v>
      </c>
      <c r="AK26" s="4">
        <v>536.8380971568954</v>
      </c>
      <c r="AL26" s="4">
        <v>540.90853398940897</v>
      </c>
      <c r="AM26" s="4">
        <v>544.76803526667641</v>
      </c>
      <c r="AN26" s="4">
        <v>548.85243623296185</v>
      </c>
      <c r="AO26" s="4">
        <v>552.8382828331479</v>
      </c>
      <c r="AP26" s="4">
        <v>556.88487048980187</v>
      </c>
      <c r="AQ26" s="4">
        <v>560.77288816761063</v>
      </c>
      <c r="AR26" s="4">
        <v>562.82052563195202</v>
      </c>
    </row>
    <row r="27" spans="1:44" x14ac:dyDescent="0.2">
      <c r="A27" s="13" t="s">
        <v>91</v>
      </c>
      <c r="B27" s="1" t="s">
        <v>25</v>
      </c>
      <c r="C27" s="1" t="s">
        <v>3</v>
      </c>
      <c r="D27" s="4">
        <v>12.938010363412401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15.577480293482658</v>
      </c>
      <c r="P27" s="4">
        <v>15.78409961734887</v>
      </c>
      <c r="Q27" s="4">
        <v>15.986104521746732</v>
      </c>
      <c r="R27" s="4">
        <v>16.183582800260019</v>
      </c>
      <c r="S27" s="4">
        <v>16.3767979015484</v>
      </c>
      <c r="T27" s="4">
        <v>16.565796216309021</v>
      </c>
      <c r="U27" s="4">
        <v>16.750818626140571</v>
      </c>
      <c r="V27" s="4">
        <v>16.93197516129263</v>
      </c>
      <c r="W27" s="4">
        <v>17.109411302038531</v>
      </c>
      <c r="X27" s="4">
        <v>17.28326014483968</v>
      </c>
      <c r="Y27" s="4">
        <v>17.45367014562429</v>
      </c>
      <c r="Z27" s="4">
        <v>17.62069854403417</v>
      </c>
      <c r="AA27" s="4">
        <v>17.78456158501994</v>
      </c>
      <c r="AB27" s="4">
        <v>17.94526210938913</v>
      </c>
      <c r="AC27" s="4">
        <v>18.103026532484009</v>
      </c>
      <c r="AD27" s="4">
        <v>18.257850494695347</v>
      </c>
      <c r="AE27" s="4">
        <v>18.409897613691399</v>
      </c>
      <c r="AF27" s="4">
        <v>18.559241329161551</v>
      </c>
      <c r="AG27" s="4">
        <v>18.705993558555701</v>
      </c>
      <c r="AH27" s="4">
        <v>18.85021545702411</v>
      </c>
      <c r="AI27" s="4">
        <v>18.992027774612531</v>
      </c>
      <c r="AJ27" s="4">
        <v>19.131457278167389</v>
      </c>
      <c r="AK27" s="4">
        <v>19.268660912853111</v>
      </c>
      <c r="AL27" s="4">
        <v>19.403609419468559</v>
      </c>
      <c r="AM27" s="4">
        <v>19.53651489427061</v>
      </c>
      <c r="AN27" s="4">
        <v>19.667317393249132</v>
      </c>
      <c r="AO27" s="4">
        <v>19.796184229930191</v>
      </c>
      <c r="AP27" s="4">
        <v>19.923094736683929</v>
      </c>
      <c r="AQ27" s="4">
        <v>20.048193464625491</v>
      </c>
      <c r="AR27" s="4">
        <v>20.17146763373454</v>
      </c>
    </row>
    <row r="28" spans="1:44" x14ac:dyDescent="0.2">
      <c r="A28" s="13" t="s">
        <v>91</v>
      </c>
      <c r="B28" s="1" t="s">
        <v>26</v>
      </c>
      <c r="C28" s="1" t="s">
        <v>3</v>
      </c>
      <c r="D28" s="4">
        <v>118.40359816553709</v>
      </c>
      <c r="E28" s="4">
        <v>119.91576881251991</v>
      </c>
      <c r="F28" s="4">
        <v>121.40100818820935</v>
      </c>
      <c r="G28" s="4">
        <v>122.85995933531825</v>
      </c>
      <c r="H28" s="4">
        <v>124.29407041838203</v>
      </c>
      <c r="I28" s="4">
        <v>125.70364170974739</v>
      </c>
      <c r="J28" s="4">
        <v>127.09011534517498</v>
      </c>
      <c r="K28" s="4">
        <v>128.4538166654047</v>
      </c>
      <c r="L28" s="4">
        <v>129.79606711503533</v>
      </c>
      <c r="M28" s="4">
        <v>131.11701054100206</v>
      </c>
      <c r="N28" s="4">
        <v>132.41789824699856</v>
      </c>
      <c r="O28" s="4">
        <v>133.7466948219182</v>
      </c>
      <c r="P28" s="4">
        <v>135.05662865098529</v>
      </c>
      <c r="Q28" s="4">
        <v>136.34797032201618</v>
      </c>
      <c r="R28" s="4">
        <v>137.62171415326216</v>
      </c>
      <c r="S28" s="4">
        <v>138.87827143084388</v>
      </c>
      <c r="T28" s="4">
        <v>140.11791583816574</v>
      </c>
      <c r="U28" s="4">
        <v>141.34124965927924</v>
      </c>
      <c r="V28" s="4">
        <v>142.54920937145866</v>
      </c>
      <c r="W28" s="4">
        <v>143.74156806641275</v>
      </c>
      <c r="X28" s="4">
        <v>144.91932277176733</v>
      </c>
      <c r="Y28" s="4">
        <v>146.10432845373788</v>
      </c>
      <c r="Z28" s="4">
        <v>147.27552290743918</v>
      </c>
      <c r="AA28" s="4">
        <v>148.43299586989468</v>
      </c>
      <c r="AB28" s="4">
        <v>149.57728507666457</v>
      </c>
      <c r="AC28" s="4">
        <v>150.70862417743606</v>
      </c>
      <c r="AD28" s="4">
        <v>151.82754983157173</v>
      </c>
      <c r="AE28" s="4">
        <v>152.93409312386035</v>
      </c>
      <c r="AF28" s="4">
        <v>154.02887449475804</v>
      </c>
      <c r="AG28" s="4">
        <v>155.11194113428508</v>
      </c>
      <c r="AH28" s="4">
        <v>156.18382124731789</v>
      </c>
      <c r="AI28" s="4">
        <v>157.19876807839154</v>
      </c>
      <c r="AJ28" s="4">
        <v>158.2030454923871</v>
      </c>
      <c r="AK28" s="4">
        <v>159.19661366011363</v>
      </c>
      <c r="AL28" s="4">
        <v>160.18017059779822</v>
      </c>
      <c r="AM28" s="4">
        <v>161.15360521319258</v>
      </c>
      <c r="AN28" s="4">
        <v>162.11723696583667</v>
      </c>
      <c r="AO28" s="4">
        <v>163.07132632374206</v>
      </c>
      <c r="AP28" s="4">
        <v>164.01621821175414</v>
      </c>
      <c r="AQ28" s="4">
        <v>164.95181595405853</v>
      </c>
      <c r="AR28" s="4">
        <v>165.8785162070568</v>
      </c>
    </row>
    <row r="29" spans="1:44" x14ac:dyDescent="0.2">
      <c r="A29" s="13" t="s">
        <v>91</v>
      </c>
      <c r="B29" s="1" t="s">
        <v>27</v>
      </c>
      <c r="C29" s="1" t="s">
        <v>3</v>
      </c>
      <c r="D29" s="4">
        <v>47.763470499999997</v>
      </c>
      <c r="E29" s="4">
        <v>49.853523571200029</v>
      </c>
      <c r="F29" s="4">
        <v>51.916501671000034</v>
      </c>
      <c r="G29" s="4">
        <v>53.883178392600016</v>
      </c>
      <c r="H29" s="4">
        <v>55.76917976219994</v>
      </c>
      <c r="I29" s="4">
        <v>57.643775437400038</v>
      </c>
      <c r="J29" s="4">
        <v>59.834662408400007</v>
      </c>
      <c r="K29" s="4">
        <v>62.009966149999997</v>
      </c>
      <c r="L29" s="4">
        <v>64.487816000000024</v>
      </c>
      <c r="M29" s="4">
        <v>66.597075999999959</v>
      </c>
      <c r="N29" s="4">
        <v>68.713391999999942</v>
      </c>
      <c r="O29" s="4">
        <v>73.787952117587338</v>
      </c>
      <c r="P29" s="4">
        <v>76.715234058577991</v>
      </c>
      <c r="Q29" s="4">
        <v>79.608682062087524</v>
      </c>
      <c r="R29" s="4">
        <v>82.403337732407465</v>
      </c>
      <c r="S29" s="4">
        <v>87.318375122520251</v>
      </c>
      <c r="T29" s="4">
        <v>90.975739467578734</v>
      </c>
      <c r="U29" s="4">
        <v>93.910015227399882</v>
      </c>
      <c r="V29" s="4">
        <v>95.58354006963647</v>
      </c>
      <c r="W29" s="4">
        <v>97.241166624701208</v>
      </c>
      <c r="X29" s="4">
        <v>100.2521811318789</v>
      </c>
      <c r="Y29" s="4">
        <v>102.31367276428293</v>
      </c>
      <c r="Z29" s="4">
        <v>105.35413886082243</v>
      </c>
      <c r="AA29" s="4">
        <v>109.20501742169682</v>
      </c>
      <c r="AB29" s="4">
        <v>111.53669371256109</v>
      </c>
      <c r="AC29" s="4">
        <v>113.83701871770305</v>
      </c>
      <c r="AD29" s="4">
        <v>115.79039428084971</v>
      </c>
      <c r="AE29" s="4">
        <v>117.73717991253285</v>
      </c>
      <c r="AF29" s="4">
        <v>119.67556635713704</v>
      </c>
      <c r="AG29" s="4">
        <v>121.61299284622281</v>
      </c>
      <c r="AH29" s="4">
        <v>123.80363203804497</v>
      </c>
      <c r="AI29" s="4">
        <v>125.09741116411139</v>
      </c>
      <c r="AJ29" s="4">
        <v>126.24869806121347</v>
      </c>
      <c r="AK29" s="4">
        <v>128.75303673392949</v>
      </c>
      <c r="AL29" s="4">
        <v>130.51666209599003</v>
      </c>
      <c r="AM29" s="4">
        <v>132.21011854581383</v>
      </c>
      <c r="AN29" s="4">
        <v>133.98250495211718</v>
      </c>
      <c r="AO29" s="4">
        <v>135.68066141739644</v>
      </c>
      <c r="AP29" s="4">
        <v>137.38567059396632</v>
      </c>
      <c r="AQ29" s="4">
        <v>138.95579699999931</v>
      </c>
      <c r="AR29" s="4">
        <v>139.37056338707205</v>
      </c>
    </row>
    <row r="30" spans="1:44" x14ac:dyDescent="0.2">
      <c r="A30" s="13" t="s">
        <v>91</v>
      </c>
      <c r="B30" s="1" t="s">
        <v>28</v>
      </c>
      <c r="C30" s="1" t="s">
        <v>3</v>
      </c>
      <c r="D30" s="4">
        <v>77.894399999999806</v>
      </c>
      <c r="E30" s="4">
        <v>78.979799999999784</v>
      </c>
      <c r="F30" s="4">
        <v>80.065099999999788</v>
      </c>
      <c r="G30" s="4">
        <v>81.15049999999988</v>
      </c>
      <c r="H30" s="4">
        <v>82.235899999999859</v>
      </c>
      <c r="I30" s="4">
        <v>83.321299999999752</v>
      </c>
      <c r="J30" s="4">
        <v>84.406699999999816</v>
      </c>
      <c r="K30" s="4">
        <v>85.492099999999866</v>
      </c>
      <c r="L30" s="4">
        <v>86.577499999999745</v>
      </c>
      <c r="M30" s="4">
        <v>87.66289999999978</v>
      </c>
      <c r="N30" s="4">
        <v>88.748299999999688</v>
      </c>
      <c r="O30" s="4">
        <v>89.972999999999715</v>
      </c>
      <c r="P30" s="4">
        <v>91.197699999999799</v>
      </c>
      <c r="Q30" s="4">
        <v>92.422399999999811</v>
      </c>
      <c r="R30" s="4">
        <v>93.647099999999853</v>
      </c>
      <c r="S30" s="4">
        <v>94.871799999999837</v>
      </c>
      <c r="T30" s="4">
        <v>96.096499999999963</v>
      </c>
      <c r="U30" s="4">
        <v>97.321199999999891</v>
      </c>
      <c r="V30" s="4">
        <v>98.545899999999932</v>
      </c>
      <c r="W30" s="4">
        <v>99.770599999999945</v>
      </c>
      <c r="X30" s="4">
        <v>100.99529999999994</v>
      </c>
      <c r="Y30" s="4">
        <v>102.28389999999983</v>
      </c>
      <c r="Z30" s="4">
        <v>103.57249999999991</v>
      </c>
      <c r="AA30" s="4">
        <v>104.86109999999999</v>
      </c>
      <c r="AB30" s="4">
        <v>106.14959999999998</v>
      </c>
      <c r="AC30" s="4">
        <v>107.43819999999997</v>
      </c>
      <c r="AD30" s="4">
        <v>108.72679999999997</v>
      </c>
      <c r="AE30" s="4">
        <v>110.01539999999997</v>
      </c>
      <c r="AF30" s="4">
        <v>111.30399999999918</v>
      </c>
      <c r="AG30" s="4">
        <v>112.59259999999904</v>
      </c>
      <c r="AH30" s="4">
        <v>113.88109999999907</v>
      </c>
      <c r="AI30" s="4">
        <v>115.03589999999971</v>
      </c>
      <c r="AJ30" s="4">
        <v>116.19059999999939</v>
      </c>
      <c r="AK30" s="4">
        <v>117.34539999999927</v>
      </c>
      <c r="AL30" s="4">
        <v>118.50009999999907</v>
      </c>
      <c r="AM30" s="4">
        <v>119.65479999999954</v>
      </c>
      <c r="AN30" s="4">
        <v>120.80959999999948</v>
      </c>
      <c r="AO30" s="4">
        <v>121.96429999999928</v>
      </c>
      <c r="AP30" s="4">
        <v>123.11899999999991</v>
      </c>
      <c r="AQ30" s="4">
        <v>124.27379999999903</v>
      </c>
      <c r="AR30" s="4">
        <v>125.42849999999909</v>
      </c>
    </row>
    <row r="31" spans="1:44" x14ac:dyDescent="0.2">
      <c r="A31" s="13" t="s">
        <v>91</v>
      </c>
      <c r="B31" s="1" t="s">
        <v>29</v>
      </c>
      <c r="C31" s="1" t="s">
        <v>3</v>
      </c>
      <c r="D31" s="4">
        <v>86.553998699999894</v>
      </c>
      <c r="E31" s="4">
        <v>86.479763089999992</v>
      </c>
      <c r="F31" s="4">
        <v>88.944227109999815</v>
      </c>
      <c r="G31" s="4">
        <v>91.364013040000017</v>
      </c>
      <c r="H31" s="4">
        <v>93.736707679999995</v>
      </c>
      <c r="I31" s="4">
        <v>96.049241324999997</v>
      </c>
      <c r="J31" s="4">
        <v>97.540818909999885</v>
      </c>
      <c r="K31" s="4">
        <v>99.193786899999992</v>
      </c>
      <c r="L31" s="4">
        <v>100.77572714</v>
      </c>
      <c r="M31" s="4">
        <v>102.14659009</v>
      </c>
      <c r="N31" s="4">
        <v>103.63604075000001</v>
      </c>
      <c r="O31" s="4">
        <v>105.75982032651655</v>
      </c>
      <c r="P31" s="4">
        <v>98.0440319860774</v>
      </c>
      <c r="Q31" s="4">
        <v>101.63836301608217</v>
      </c>
      <c r="R31" s="4">
        <v>104.60987680292943</v>
      </c>
      <c r="S31" s="4">
        <v>105.52012144109185</v>
      </c>
      <c r="T31" s="4">
        <v>106.29784594609683</v>
      </c>
      <c r="U31" s="4">
        <v>107.035302034616</v>
      </c>
      <c r="V31" s="4">
        <v>107.74111950712383</v>
      </c>
      <c r="W31" s="4">
        <v>108.40268998963147</v>
      </c>
      <c r="X31" s="4">
        <v>106.53435487213932</v>
      </c>
      <c r="Y31" s="4">
        <v>107.19956288464707</v>
      </c>
      <c r="Z31" s="4">
        <v>107.83213879715478</v>
      </c>
      <c r="AA31" s="4">
        <v>108.43210018966253</v>
      </c>
      <c r="AB31" s="4">
        <v>108.28006043999997</v>
      </c>
      <c r="AC31" s="4">
        <v>108.8427698</v>
      </c>
      <c r="AD31" s="4">
        <v>109.39355493999999</v>
      </c>
      <c r="AE31" s="4">
        <v>109.91997104999987</v>
      </c>
      <c r="AF31" s="4">
        <v>110.40658275999988</v>
      </c>
      <c r="AG31" s="4">
        <v>110.86124648999998</v>
      </c>
      <c r="AH31" s="4">
        <v>111.284019</v>
      </c>
      <c r="AI31" s="4">
        <v>111.64529220999991</v>
      </c>
      <c r="AJ31" s="4">
        <v>111.97539595999979</v>
      </c>
      <c r="AK31" s="4">
        <v>112.27438584999989</v>
      </c>
      <c r="AL31" s="4">
        <v>112.30799187615308</v>
      </c>
      <c r="AM31" s="4">
        <v>112.2129966133998</v>
      </c>
      <c r="AN31" s="4">
        <v>112.2757769217594</v>
      </c>
      <c r="AO31" s="4">
        <v>112.32581086207999</v>
      </c>
      <c r="AP31" s="4">
        <v>112.44088694739749</v>
      </c>
      <c r="AQ31" s="4">
        <v>112.54328174892829</v>
      </c>
      <c r="AR31" s="4">
        <v>111.97147840408958</v>
      </c>
    </row>
    <row r="33" spans="1:44" x14ac:dyDescent="0.2">
      <c r="A33" s="3" t="s">
        <v>90</v>
      </c>
      <c r="B33" s="3" t="str">
        <f>[1]InteractiveVisualization!A30</f>
        <v>Food Demand [kcal/pp/day]</v>
      </c>
      <c r="C33" s="2" t="str">
        <f>[1]InteractiveVisualization!B30</f>
        <v>Unit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91</v>
      </c>
      <c r="B34" s="1" t="str">
        <f>[1]InteractiveVisualization!A31</f>
        <v>Food Demand</v>
      </c>
      <c r="C34" s="1" t="str">
        <f>[1]InteractiveVisualization!B31</f>
        <v>kcal/cap/day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91</v>
      </c>
      <c r="B35" s="1" t="str">
        <f>[1]InteractiveVisualization!A32</f>
        <v>Food Demand|Crops</v>
      </c>
      <c r="C35" s="1" t="str">
        <f>[1]InteractiveVisualization!B32</f>
        <v>kcal/cap/day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91</v>
      </c>
      <c r="B36" s="1" t="str">
        <f>[1]InteractiveVisualization!A33</f>
        <v>Food Demand|Livestock</v>
      </c>
      <c r="C36" s="1" t="str">
        <f>[1]InteractiveVisualization!B33</f>
        <v>kcal/cap/day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91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537.57000000000005</v>
      </c>
      <c r="G39" s="4">
        <v>536.23045055030104</v>
      </c>
      <c r="H39" s="4">
        <v>531.52402848288602</v>
      </c>
      <c r="I39" s="4">
        <v>521.80503252246399</v>
      </c>
      <c r="J39" s="4">
        <v>508.33128205076798</v>
      </c>
      <c r="K39" s="4">
        <v>496.20109242810099</v>
      </c>
      <c r="L39" s="4">
        <v>482.72734195640601</v>
      </c>
      <c r="M39" s="4">
        <v>470.59715233373902</v>
      </c>
      <c r="N39" s="4">
        <v>457.00574131035802</v>
      </c>
      <c r="O39" s="4">
        <v>467.718412727459</v>
      </c>
      <c r="P39" s="4">
        <v>518.69639079586102</v>
      </c>
      <c r="Q39" s="4">
        <v>527.48547881789898</v>
      </c>
      <c r="R39" s="4">
        <v>537.81994780674495</v>
      </c>
      <c r="S39" s="4">
        <v>576.06685255239904</v>
      </c>
      <c r="T39" s="4">
        <v>592.47901472733497</v>
      </c>
      <c r="U39" s="4">
        <v>601.94729129921302</v>
      </c>
      <c r="V39" s="4">
        <v>611.32709110684095</v>
      </c>
      <c r="W39" s="4">
        <v>652.49499652254099</v>
      </c>
      <c r="X39" s="4">
        <v>660.333864106433</v>
      </c>
      <c r="Y39" s="4">
        <v>669.69571883653896</v>
      </c>
      <c r="Z39" s="4">
        <v>706.93038039230305</v>
      </c>
      <c r="AA39" s="4">
        <v>714.97487566489895</v>
      </c>
      <c r="AB39" s="4">
        <v>723.98729135933002</v>
      </c>
      <c r="AC39" s="4">
        <v>758.24823805378298</v>
      </c>
      <c r="AD39" s="4">
        <v>767.13838112939504</v>
      </c>
      <c r="AE39" s="4">
        <v>774.73378952580902</v>
      </c>
      <c r="AF39" s="4">
        <v>783.36785280586798</v>
      </c>
      <c r="AG39" s="4">
        <v>815.31488946054696</v>
      </c>
      <c r="AH39" s="4">
        <v>822.84550433132699</v>
      </c>
      <c r="AI39" s="4">
        <v>831.92822989994499</v>
      </c>
      <c r="AJ39" s="4">
        <v>861.4373719985</v>
      </c>
      <c r="AK39" s="4">
        <v>870.54992555046704</v>
      </c>
      <c r="AL39" s="4">
        <v>875.50063159409694</v>
      </c>
      <c r="AM39" s="4">
        <v>898.30248541749404</v>
      </c>
      <c r="AN39" s="4">
        <v>902.70228428309895</v>
      </c>
      <c r="AO39" s="4">
        <v>905.88375365923002</v>
      </c>
      <c r="AP39" s="4">
        <v>910.16372035418897</v>
      </c>
      <c r="AQ39" s="4">
        <v>930.98576940477199</v>
      </c>
      <c r="AR39" s="4">
        <v>935.06927812424999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91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13008.9999999999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13008</v>
      </c>
      <c r="T42" s="1">
        <v>13009</v>
      </c>
      <c r="U42" s="1">
        <v>13009</v>
      </c>
      <c r="V42" s="1">
        <v>13009</v>
      </c>
      <c r="W42" s="1">
        <v>13008.9999999999</v>
      </c>
      <c r="X42" s="1">
        <v>13009</v>
      </c>
      <c r="Y42" s="1">
        <v>13009</v>
      </c>
      <c r="Z42" s="1">
        <v>13009</v>
      </c>
      <c r="AA42" s="1">
        <v>13009</v>
      </c>
      <c r="AB42" s="1">
        <v>13009</v>
      </c>
      <c r="AC42" s="1">
        <v>13009</v>
      </c>
      <c r="AD42" s="1">
        <v>13009</v>
      </c>
      <c r="AE42" s="1">
        <v>13009</v>
      </c>
      <c r="AF42" s="1">
        <v>13009</v>
      </c>
      <c r="AG42" s="1">
        <v>13008.9999999999</v>
      </c>
      <c r="AH42" s="1">
        <v>13009</v>
      </c>
      <c r="AI42" s="1">
        <v>13008.9999999999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91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</v>
      </c>
      <c r="I43" s="8">
        <v>1966.5148214682699</v>
      </c>
      <c r="J43" s="8">
        <v>1995.898791558029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2072.130044134989</v>
      </c>
      <c r="P43" s="8">
        <v>2005.27852940817</v>
      </c>
      <c r="Q43" s="8">
        <v>1966.9942393398599</v>
      </c>
      <c r="R43" s="8">
        <v>1927.01003827007</v>
      </c>
      <c r="S43" s="8">
        <v>1864.89724523051</v>
      </c>
      <c r="T43" s="8">
        <v>1827.38989830777</v>
      </c>
      <c r="U43" s="8">
        <v>1791.1699020769499</v>
      </c>
      <c r="V43" s="8">
        <v>1755.3967581908291</v>
      </c>
      <c r="W43" s="8">
        <v>1700.4820596350889</v>
      </c>
      <c r="X43" s="8">
        <v>1666.41542998622</v>
      </c>
      <c r="Y43" s="8">
        <v>1630.180556737379</v>
      </c>
      <c r="Z43" s="8">
        <v>1580.4680505542331</v>
      </c>
      <c r="AA43" s="8">
        <v>1545.1118240126029</v>
      </c>
      <c r="AB43" s="8">
        <v>1510.139647953381</v>
      </c>
      <c r="AC43" s="8">
        <v>1462.7284996742901</v>
      </c>
      <c r="AD43" s="8">
        <v>1427.91538057558</v>
      </c>
      <c r="AE43" s="8">
        <v>1394.59802881103</v>
      </c>
      <c r="AF43" s="8">
        <v>1361.0782420130849</v>
      </c>
      <c r="AG43" s="8">
        <v>1313.8341599269741</v>
      </c>
      <c r="AH43" s="8">
        <v>1280.6339108282839</v>
      </c>
      <c r="AI43" s="8">
        <v>1244.4278781508249</v>
      </c>
      <c r="AJ43" s="8">
        <v>1199.788048681294</v>
      </c>
      <c r="AK43" s="8">
        <v>1163.0447168761118</v>
      </c>
      <c r="AL43" s="8">
        <v>1142.6809839652001</v>
      </c>
      <c r="AM43" s="8">
        <v>1123.3505023288401</v>
      </c>
      <c r="AN43" s="8">
        <v>1110.0520516407701</v>
      </c>
      <c r="AO43" s="8">
        <v>1098.4454023405301</v>
      </c>
      <c r="AP43" s="8">
        <v>1085.7521646355101</v>
      </c>
      <c r="AQ43" s="8">
        <v>1068.4959680484901</v>
      </c>
      <c r="AR43" s="8">
        <v>1056.4644699073799</v>
      </c>
    </row>
    <row r="44" spans="1:44" x14ac:dyDescent="0.2">
      <c r="A44" s="13" t="s">
        <v>91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1685.9400441349901</v>
      </c>
      <c r="P44" s="8">
        <v>1599.7790294081699</v>
      </c>
      <c r="Q44" s="8">
        <v>1541.2197643398599</v>
      </c>
      <c r="R44" s="8">
        <v>1479.94683947007</v>
      </c>
      <c r="S44" s="8">
        <v>1395.4808865305099</v>
      </c>
      <c r="T44" s="8">
        <v>1334.50272170777</v>
      </c>
      <c r="U44" s="8">
        <v>1273.6383665769499</v>
      </c>
      <c r="V44" s="8">
        <v>1211.98864599083</v>
      </c>
      <c r="W44" s="8">
        <v>1129.90354183509</v>
      </c>
      <c r="X44" s="8">
        <v>1067.3079862862201</v>
      </c>
      <c r="Y44" s="8">
        <v>1001.11774083738</v>
      </c>
      <c r="Z44" s="8">
        <v>919.95209385423402</v>
      </c>
      <c r="AA44" s="8">
        <v>851.57006951260303</v>
      </c>
      <c r="AB44" s="8">
        <v>781.92080565338097</v>
      </c>
      <c r="AC44" s="8">
        <v>698.09871527429095</v>
      </c>
      <c r="AD44" s="8">
        <v>625.05410697558</v>
      </c>
      <c r="AE44" s="8">
        <v>551.59369151103101</v>
      </c>
      <c r="AF44" s="8">
        <v>475.92368781308602</v>
      </c>
      <c r="AG44" s="8">
        <v>384.42187802697498</v>
      </c>
      <c r="AH44" s="8">
        <v>304.75101482828399</v>
      </c>
      <c r="AI44" s="8">
        <v>219.75083715082499</v>
      </c>
      <c r="AJ44" s="8">
        <v>123.877155681294</v>
      </c>
      <c r="AK44" s="8">
        <v>33.338279876111798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91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367.79999999999899</v>
      </c>
      <c r="I45" s="8">
        <v>367.8</v>
      </c>
      <c r="J45" s="8">
        <v>367.79999999999899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386.18999999999897</v>
      </c>
      <c r="P45" s="8">
        <v>405.49950000000001</v>
      </c>
      <c r="Q45" s="8">
        <v>425.774475</v>
      </c>
      <c r="R45" s="8">
        <v>447.06319880000001</v>
      </c>
      <c r="S45" s="8">
        <v>469.41635869999999</v>
      </c>
      <c r="T45" s="8">
        <v>492.88717659999998</v>
      </c>
      <c r="U45" s="8">
        <v>517.53153550000002</v>
      </c>
      <c r="V45" s="8">
        <v>543.40811219999898</v>
      </c>
      <c r="W45" s="8">
        <v>570.57851779999896</v>
      </c>
      <c r="X45" s="8">
        <v>599.10744369999998</v>
      </c>
      <c r="Y45" s="8">
        <v>629.06281589999901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843.00433729999895</v>
      </c>
      <c r="AF45" s="8">
        <v>885.15455419999898</v>
      </c>
      <c r="AG45" s="8">
        <v>929.41228189999902</v>
      </c>
      <c r="AH45" s="8">
        <v>975.88289599999996</v>
      </c>
      <c r="AI45" s="8">
        <v>1024.6770409999999</v>
      </c>
      <c r="AJ45" s="8">
        <v>1075.910893</v>
      </c>
      <c r="AK45" s="8">
        <v>1129.7064370000001</v>
      </c>
      <c r="AL45" s="8">
        <v>1142.6809839652001</v>
      </c>
      <c r="AM45" s="8">
        <v>1123.3505023288401</v>
      </c>
      <c r="AN45" s="8">
        <v>1110.0520516407701</v>
      </c>
      <c r="AO45" s="8">
        <v>1098.4454023405301</v>
      </c>
      <c r="AP45" s="8">
        <v>1085.7521646355101</v>
      </c>
      <c r="AQ45" s="8">
        <v>1068.4959680484901</v>
      </c>
      <c r="AR45" s="8">
        <v>1056.4644699073799</v>
      </c>
    </row>
    <row r="46" spans="1:44" x14ac:dyDescent="0.2">
      <c r="A46" s="13" t="s">
        <v>91</v>
      </c>
      <c r="B46" s="1" t="s">
        <v>43</v>
      </c>
      <c r="C46" s="1" t="s">
        <v>39</v>
      </c>
      <c r="D46" s="9">
        <v>3999.99999999999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3791.0661233742399</v>
      </c>
      <c r="L46" s="9">
        <v>3723.0168785677001</v>
      </c>
      <c r="M46" s="9">
        <v>3661.7532946148399</v>
      </c>
      <c r="N46" s="9">
        <v>3593.1098045977701</v>
      </c>
      <c r="O46" s="9">
        <v>3647.2142056942298</v>
      </c>
      <c r="P46" s="9">
        <v>3904.6787413932302</v>
      </c>
      <c r="Q46" s="9">
        <v>3949.06807483787</v>
      </c>
      <c r="R46" s="9">
        <v>4001.2623626603299</v>
      </c>
      <c r="S46" s="9">
        <v>4194.4285482444402</v>
      </c>
      <c r="T46" s="9">
        <v>4277.3182561986596</v>
      </c>
      <c r="U46" s="9">
        <v>4325.1378348445096</v>
      </c>
      <c r="V46" s="9">
        <v>4372.5105611456602</v>
      </c>
      <c r="W46" s="9">
        <v>4580.4292753663703</v>
      </c>
      <c r="X46" s="9">
        <v>4620.0195156890504</v>
      </c>
      <c r="Y46" s="9">
        <v>4667.3016102855499</v>
      </c>
      <c r="Z46" s="9">
        <v>4855.3554565267796</v>
      </c>
      <c r="AA46" s="9">
        <v>4895.98422052979</v>
      </c>
      <c r="AB46" s="9">
        <v>4941.5014715117704</v>
      </c>
      <c r="AC46" s="9">
        <v>5114.5365558271897</v>
      </c>
      <c r="AD46" s="9">
        <v>5159.4362683302697</v>
      </c>
      <c r="AE46" s="9">
        <v>5197.7969167970105</v>
      </c>
      <c r="AF46" s="9">
        <v>5241.4032969993305</v>
      </c>
      <c r="AG46" s="9">
        <v>5402.7519669724597</v>
      </c>
      <c r="AH46" s="9">
        <v>5440.78537541074</v>
      </c>
      <c r="AI46" s="9">
        <v>5486.6577267674002</v>
      </c>
      <c r="AJ46" s="9">
        <v>5635.6937979722197</v>
      </c>
      <c r="AK46" s="9">
        <v>5681.7167957094298</v>
      </c>
      <c r="AL46" s="9">
        <v>5706.72036158635</v>
      </c>
      <c r="AM46" s="9">
        <v>5821.8812394822899</v>
      </c>
      <c r="AN46" s="9">
        <v>5844.1024458742404</v>
      </c>
      <c r="AO46" s="9">
        <v>5860.17047302641</v>
      </c>
      <c r="AP46" s="9">
        <v>5881.7864664353001</v>
      </c>
      <c r="AQ46" s="9">
        <v>5986.94833032713</v>
      </c>
      <c r="AR46" s="9">
        <v>6007.5721117386302</v>
      </c>
    </row>
    <row r="47" spans="1:44" x14ac:dyDescent="0.2">
      <c r="A47" s="13" t="s">
        <v>91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2715</v>
      </c>
      <c r="G47" s="9">
        <v>2708.2345987388899</v>
      </c>
      <c r="H47" s="9">
        <v>2684.4647903176001</v>
      </c>
      <c r="I47" s="9">
        <v>2635.3789521336498</v>
      </c>
      <c r="J47" s="9">
        <v>2567.3297073271101</v>
      </c>
      <c r="K47" s="9">
        <v>2506.0661233742499</v>
      </c>
      <c r="L47" s="9">
        <v>2438.0168785677001</v>
      </c>
      <c r="M47" s="9">
        <v>2376.7532946148399</v>
      </c>
      <c r="N47" s="9">
        <v>2308.1098045977701</v>
      </c>
      <c r="O47" s="9">
        <v>2362.2142056942298</v>
      </c>
      <c r="P47" s="9">
        <v>2619.6787413932302</v>
      </c>
      <c r="Q47" s="9">
        <v>2664.06807483787</v>
      </c>
      <c r="R47" s="9">
        <v>2716.2623626603299</v>
      </c>
      <c r="S47" s="9">
        <v>2909.4285482444402</v>
      </c>
      <c r="T47" s="9">
        <v>2992.31825619866</v>
      </c>
      <c r="U47" s="9">
        <v>3040.1378348445101</v>
      </c>
      <c r="V47" s="9">
        <v>3087.5105611456602</v>
      </c>
      <c r="W47" s="9">
        <v>3295.4292753663699</v>
      </c>
      <c r="X47" s="9">
        <v>3335.01951568905</v>
      </c>
      <c r="Y47" s="9">
        <v>3382.3016102855499</v>
      </c>
      <c r="Z47" s="9">
        <v>3570.35545652678</v>
      </c>
      <c r="AA47" s="9">
        <v>3610.98422052979</v>
      </c>
      <c r="AB47" s="9">
        <v>3656.50147151177</v>
      </c>
      <c r="AC47" s="9">
        <v>3829.5365558271801</v>
      </c>
      <c r="AD47" s="9">
        <v>3874.4362683302802</v>
      </c>
      <c r="AE47" s="9">
        <v>3912.79691679701</v>
      </c>
      <c r="AF47" s="9">
        <v>3956.40329699933</v>
      </c>
      <c r="AG47" s="9">
        <v>4117.7519669724597</v>
      </c>
      <c r="AH47" s="9">
        <v>4155.78537541074</v>
      </c>
      <c r="AI47" s="9">
        <v>4201.6577267674002</v>
      </c>
      <c r="AJ47" s="9">
        <v>4350.6937979722197</v>
      </c>
      <c r="AK47" s="9">
        <v>4396.7167957094298</v>
      </c>
      <c r="AL47" s="9">
        <v>4421.72036158635</v>
      </c>
      <c r="AM47" s="9">
        <v>4536.8812394822899</v>
      </c>
      <c r="AN47" s="9">
        <v>4559.1024458742404</v>
      </c>
      <c r="AO47" s="9">
        <v>4575.17047302641</v>
      </c>
      <c r="AP47" s="9">
        <v>4596.7864664353001</v>
      </c>
      <c r="AQ47" s="9">
        <v>4701.94833032713</v>
      </c>
      <c r="AR47" s="9">
        <v>4722.5721117386402</v>
      </c>
    </row>
    <row r="48" spans="1:44" x14ac:dyDescent="0.2">
      <c r="A48" s="13" t="s">
        <v>91</v>
      </c>
      <c r="B48" s="1" t="s">
        <v>45</v>
      </c>
      <c r="C48" s="1" t="s">
        <v>39</v>
      </c>
      <c r="D48" s="1">
        <v>3899.99999999999</v>
      </c>
      <c r="E48" s="1">
        <v>3899.99999999999</v>
      </c>
      <c r="F48" s="1">
        <v>3899.99999999999</v>
      </c>
      <c r="G48" s="1">
        <v>3899.99999999999</v>
      </c>
      <c r="H48" s="1">
        <v>3900</v>
      </c>
      <c r="I48" s="1">
        <v>3900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3899.99999999999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91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3292.9925633788198</v>
      </c>
      <c r="L49" s="8">
        <v>3331.6578380955998</v>
      </c>
      <c r="M49" s="8">
        <v>3363.8789003595798</v>
      </c>
      <c r="N49" s="8">
        <v>3402.5441750763598</v>
      </c>
      <c r="O49" s="8">
        <v>3389.6557501707698</v>
      </c>
      <c r="P49" s="8">
        <v>3199.0427291985902</v>
      </c>
      <c r="Q49" s="8">
        <v>3192.9376858222499</v>
      </c>
      <c r="R49" s="8">
        <v>3180.7275990695898</v>
      </c>
      <c r="S49" s="8">
        <v>3010.09163670107</v>
      </c>
      <c r="T49" s="8">
        <v>3004.2918454935598</v>
      </c>
      <c r="U49" s="8">
        <v>2992.6922630785202</v>
      </c>
      <c r="V49" s="8">
        <v>2981.0926806634898</v>
      </c>
      <c r="W49" s="8">
        <v>2828.08866499853</v>
      </c>
      <c r="X49" s="8">
        <v>2822.5650543247102</v>
      </c>
      <c r="Y49" s="8">
        <v>2811.5178329770501</v>
      </c>
      <c r="Z49" s="8">
        <v>2673.1764929189799</v>
      </c>
      <c r="AA49" s="8">
        <v>2667.9039554576002</v>
      </c>
      <c r="AB49" s="8">
        <v>2657.35888053484</v>
      </c>
      <c r="AC49" s="8">
        <v>2531.7349444985198</v>
      </c>
      <c r="AD49" s="8">
        <v>2521.6483510941398</v>
      </c>
      <c r="AE49" s="8">
        <v>2516.60505439195</v>
      </c>
      <c r="AF49" s="8">
        <v>2506.5184609875701</v>
      </c>
      <c r="AG49" s="8">
        <v>2392.4138731005601</v>
      </c>
      <c r="AH49" s="8">
        <v>2387.58071376097</v>
      </c>
      <c r="AI49" s="8">
        <v>2377.9143950817702</v>
      </c>
      <c r="AJ49" s="8">
        <v>2273.5181533464702</v>
      </c>
      <c r="AK49" s="8">
        <v>2264.23848741445</v>
      </c>
      <c r="AL49" s="8">
        <v>2259.5986544484299</v>
      </c>
      <c r="AM49" s="8">
        <v>2163.7682581888498</v>
      </c>
      <c r="AN49" s="8">
        <v>2154.84550248498</v>
      </c>
      <c r="AO49" s="8">
        <v>2150.3841246330499</v>
      </c>
      <c r="AP49" s="8">
        <v>2141.46136892918</v>
      </c>
      <c r="AQ49" s="8">
        <v>2053.5557016243702</v>
      </c>
      <c r="AR49" s="8">
        <v>2044.9634183539699</v>
      </c>
    </row>
    <row r="50" spans="1:44" x14ac:dyDescent="0.2">
      <c r="A50" s="13" t="s">
        <v>91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7807.5898380503495</v>
      </c>
      <c r="G50" s="8">
        <v>7823.99999999999</v>
      </c>
      <c r="H50" s="8">
        <v>7823.9999999999891</v>
      </c>
      <c r="I50" s="8">
        <v>7823.9999999999891</v>
      </c>
      <c r="J50" s="8">
        <v>7823.9999999999782</v>
      </c>
      <c r="K50" s="8">
        <v>7823.99999999999</v>
      </c>
      <c r="L50" s="8">
        <v>7823.99999999998</v>
      </c>
      <c r="M50" s="8">
        <v>7823.99999999998</v>
      </c>
      <c r="N50" s="8">
        <v>7823.9999999999909</v>
      </c>
      <c r="O50" s="8">
        <v>7823.9999999999891</v>
      </c>
      <c r="P50" s="8">
        <v>7823.9999999999909</v>
      </c>
      <c r="Q50" s="8">
        <v>7823.99999999998</v>
      </c>
      <c r="R50" s="8">
        <v>7823.99999999999</v>
      </c>
      <c r="S50" s="8">
        <v>7784.4174301760195</v>
      </c>
      <c r="T50" s="8">
        <v>7823.99999999999</v>
      </c>
      <c r="U50" s="8">
        <v>7823.99999999998</v>
      </c>
      <c r="V50" s="8">
        <v>7823.9999999999791</v>
      </c>
      <c r="W50" s="8">
        <v>7823.9999999999891</v>
      </c>
      <c r="X50" s="8">
        <v>7823.99999999998</v>
      </c>
      <c r="Y50" s="8">
        <v>7823.9999999999782</v>
      </c>
      <c r="Z50" s="8">
        <v>7823.9999999999927</v>
      </c>
      <c r="AA50" s="8">
        <v>7823.9999999999936</v>
      </c>
      <c r="AB50" s="8">
        <v>7823.9999999999909</v>
      </c>
      <c r="AC50" s="8">
        <v>7823.9999999999891</v>
      </c>
      <c r="AD50" s="8">
        <v>7824</v>
      </c>
      <c r="AE50" s="8">
        <v>7823.99999999999</v>
      </c>
      <c r="AF50" s="8">
        <v>7823.9999999999854</v>
      </c>
      <c r="AG50" s="8">
        <v>7823.9999999999945</v>
      </c>
      <c r="AH50" s="8">
        <v>7823.9999999999936</v>
      </c>
      <c r="AI50" s="8">
        <v>7823.9999999999945</v>
      </c>
      <c r="AJ50" s="8">
        <v>7823.9999999999836</v>
      </c>
      <c r="AK50" s="8">
        <v>7823.9999999999918</v>
      </c>
      <c r="AL50" s="8">
        <v>7823.99999999998</v>
      </c>
      <c r="AM50" s="8">
        <v>7823.99999999998</v>
      </c>
      <c r="AN50" s="8">
        <v>7823.99999999999</v>
      </c>
      <c r="AO50" s="8">
        <v>7823.9999999999909</v>
      </c>
      <c r="AP50" s="8">
        <v>7823.99999999999</v>
      </c>
      <c r="AQ50" s="8">
        <v>7823.99999999999</v>
      </c>
      <c r="AR50" s="8">
        <v>7823.99999999999</v>
      </c>
    </row>
    <row r="51" spans="1:44" x14ac:dyDescent="0.2">
      <c r="B51" s="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91</v>
      </c>
      <c r="B53" s="1" t="s">
        <v>49</v>
      </c>
      <c r="C53" s="1" t="s">
        <v>3</v>
      </c>
      <c r="D53" s="4">
        <v>495.37030337859812</v>
      </c>
      <c r="E53" s="4">
        <v>496.18130466997337</v>
      </c>
      <c r="F53" s="4">
        <v>496.90798921385522</v>
      </c>
      <c r="G53" s="4">
        <v>492.6430841832929</v>
      </c>
      <c r="H53" s="4">
        <v>493.34060054462907</v>
      </c>
      <c r="I53" s="4">
        <v>493.92404447091877</v>
      </c>
      <c r="J53" s="4">
        <v>488.53163576189058</v>
      </c>
      <c r="K53" s="4">
        <v>490.67597182325596</v>
      </c>
      <c r="L53" s="4">
        <v>495.79543974217989</v>
      </c>
      <c r="M53" s="4">
        <v>502.88736030057038</v>
      </c>
      <c r="N53" s="4">
        <v>505.39379269102272</v>
      </c>
      <c r="O53" s="4">
        <v>498.57440210814724</v>
      </c>
      <c r="P53" s="4">
        <v>504.44680000604279</v>
      </c>
      <c r="Q53" s="4">
        <v>502.95739629098335</v>
      </c>
      <c r="R53" s="4">
        <v>496.4981969117639</v>
      </c>
      <c r="S53" s="4">
        <v>490.79257821119904</v>
      </c>
      <c r="T53" s="4">
        <v>486.72608936337008</v>
      </c>
      <c r="U53" s="4">
        <v>487.42841055667492</v>
      </c>
      <c r="V53" s="4">
        <v>491.49234485437086</v>
      </c>
      <c r="W53" s="4">
        <v>494.84905528872162</v>
      </c>
      <c r="X53" s="4">
        <v>488.84097495044387</v>
      </c>
      <c r="Y53" s="4">
        <v>493.12450431694708</v>
      </c>
      <c r="Z53" s="4">
        <v>493.19614296787626</v>
      </c>
      <c r="AA53" s="4">
        <v>491.01487582956941</v>
      </c>
      <c r="AB53" s="4">
        <v>493.29636448161193</v>
      </c>
      <c r="AC53" s="4">
        <v>498.5798002073841</v>
      </c>
      <c r="AD53" s="4">
        <v>502.80519408720056</v>
      </c>
      <c r="AE53" s="4">
        <v>507.05277120714595</v>
      </c>
      <c r="AF53" s="4">
        <v>511.5728443209905</v>
      </c>
      <c r="AG53" s="4">
        <v>516.02510907087276</v>
      </c>
      <c r="AH53" s="4">
        <v>518.82678641091297</v>
      </c>
      <c r="AI53" s="4">
        <v>524.56908410607048</v>
      </c>
      <c r="AJ53" s="4">
        <v>530.78875553621822</v>
      </c>
      <c r="AK53" s="4">
        <v>527.65828624382368</v>
      </c>
      <c r="AL53" s="4">
        <v>532.6880376253032</v>
      </c>
      <c r="AM53" s="4">
        <v>537.98878565219843</v>
      </c>
      <c r="AN53" s="4">
        <v>543.05945098301402</v>
      </c>
      <c r="AO53" s="4">
        <v>548.03965769761987</v>
      </c>
      <c r="AP53" s="4">
        <v>552.78114545275685</v>
      </c>
      <c r="AQ53" s="4">
        <v>557.75327636032148</v>
      </c>
      <c r="AR53" s="4">
        <v>566.14723884856971</v>
      </c>
    </row>
    <row r="54" spans="1:44" x14ac:dyDescent="0.2">
      <c r="A54" s="13" t="s">
        <v>91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36.671184344075051</v>
      </c>
      <c r="G54" s="4">
        <v>36.722461764302125</v>
      </c>
      <c r="H54" s="4">
        <v>36.598329169179806</v>
      </c>
      <c r="I54" s="4">
        <v>36.208378261549541</v>
      </c>
      <c r="J54" s="4">
        <v>35.619311584382046</v>
      </c>
      <c r="K54" s="4">
        <v>35.104630606010602</v>
      </c>
      <c r="L54" s="4">
        <v>34.515563928843193</v>
      </c>
      <c r="M54" s="4">
        <v>34.000882950471741</v>
      </c>
      <c r="N54" s="4">
        <v>33.408712958426207</v>
      </c>
      <c r="O54" s="4">
        <v>33.989354209269237</v>
      </c>
      <c r="P54" s="4">
        <v>36.702140613606311</v>
      </c>
      <c r="Q54" s="4">
        <v>37.180773654105231</v>
      </c>
      <c r="R54" s="4">
        <v>37.738222455738516</v>
      </c>
      <c r="S54" s="4">
        <v>39.77901244370188</v>
      </c>
      <c r="T54" s="4">
        <v>40.658763156718742</v>
      </c>
      <c r="U54" s="4">
        <v>41.173413771830205</v>
      </c>
      <c r="V54" s="4">
        <v>41.683372437322497</v>
      </c>
      <c r="W54" s="4">
        <v>43.87592771613744</v>
      </c>
      <c r="X54" s="4">
        <v>44.3041702788558</v>
      </c>
      <c r="Y54" s="4">
        <v>44.810041051616622</v>
      </c>
      <c r="Z54" s="4">
        <v>46.797151476479627</v>
      </c>
      <c r="AA54" s="4">
        <v>47.233162278008834</v>
      </c>
      <c r="AB54" s="4">
        <v>47.72363845264978</v>
      </c>
      <c r="AC54" s="4">
        <v>49.549915617459213</v>
      </c>
      <c r="AD54" s="4">
        <v>50.033907638071767</v>
      </c>
      <c r="AE54" s="4">
        <v>50.4461032264701</v>
      </c>
      <c r="AF54" s="4">
        <v>50.916515257924594</v>
      </c>
      <c r="AG54" s="4">
        <v>52.620085072139958</v>
      </c>
      <c r="AH54" s="4">
        <v>53.031980900072092</v>
      </c>
      <c r="AI54" s="4">
        <v>53.523049368814604</v>
      </c>
      <c r="AJ54" s="4">
        <v>55.100473155795335</v>
      </c>
      <c r="AK54" s="4">
        <v>55.59312341153359</v>
      </c>
      <c r="AL54" s="4">
        <v>55.868205892571396</v>
      </c>
      <c r="AM54" s="4">
        <v>57.086803889976416</v>
      </c>
      <c r="AN54" s="4">
        <v>57.332671596421982</v>
      </c>
      <c r="AO54" s="4">
        <v>57.5107946610173</v>
      </c>
      <c r="AP54" s="4">
        <v>57.75030763114075</v>
      </c>
      <c r="AQ54" s="4">
        <v>58.863915981502593</v>
      </c>
      <c r="AR54" s="4">
        <v>59.0930107256535</v>
      </c>
    </row>
    <row r="55" spans="1:44" x14ac:dyDescent="0.2">
      <c r="A55" s="13" t="s">
        <v>91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9.3084191829484908</v>
      </c>
      <c r="AA55" s="4">
        <v>9.3178279624460796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9.4934585130677398</v>
      </c>
      <c r="AR55" s="4">
        <v>9.5060035523978605</v>
      </c>
    </row>
    <row r="56" spans="1:44" x14ac:dyDescent="0.2">
      <c r="A56" s="13" t="s">
        <v>91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144.7655</v>
      </c>
      <c r="J56" s="4">
        <v>145.869</v>
      </c>
      <c r="K56" s="4">
        <v>146.9726</v>
      </c>
      <c r="L56" s="4">
        <v>148.07619999999901</v>
      </c>
      <c r="M56" s="4">
        <v>149.1797</v>
      </c>
      <c r="N56" s="4">
        <v>150</v>
      </c>
      <c r="O56" s="4">
        <v>144.4</v>
      </c>
      <c r="P56" s="4">
        <v>138.80000000000001</v>
      </c>
      <c r="Q56" s="4">
        <v>133.19999999999999</v>
      </c>
      <c r="R56" s="4">
        <v>127.6</v>
      </c>
      <c r="S56" s="4">
        <v>121.99999999999901</v>
      </c>
      <c r="T56" s="4">
        <v>116.99999999999901</v>
      </c>
      <c r="U56" s="4">
        <v>112</v>
      </c>
      <c r="V56" s="4">
        <v>115.159314857628</v>
      </c>
      <c r="W56" s="4">
        <v>115.925159350247</v>
      </c>
      <c r="X56" s="4">
        <v>108.021648620116</v>
      </c>
      <c r="Y56" s="4">
        <v>110.684647663535</v>
      </c>
      <c r="Z56" s="4">
        <v>107.645083761191</v>
      </c>
      <c r="AA56" s="4">
        <v>103.90434062862499</v>
      </c>
      <c r="AB56" s="4">
        <v>106.56921882093199</v>
      </c>
      <c r="AC56" s="4">
        <v>111.042093518885</v>
      </c>
      <c r="AD56" s="4">
        <v>116.326869663849</v>
      </c>
      <c r="AE56" s="4">
        <v>121.699158078276</v>
      </c>
      <c r="AF56" s="4">
        <v>127.27466006114599</v>
      </c>
      <c r="AG56" s="4">
        <v>131.55159200257401</v>
      </c>
      <c r="AH56" s="4">
        <v>135.46456476044199</v>
      </c>
      <c r="AI56" s="4">
        <v>142.38007661533601</v>
      </c>
      <c r="AJ56" s="4">
        <v>148.68900299226399</v>
      </c>
      <c r="AK56" s="4">
        <v>146.727516417891</v>
      </c>
      <c r="AL56" s="4">
        <v>153.12990902393199</v>
      </c>
      <c r="AM56" s="4">
        <v>158.86360050718201</v>
      </c>
      <c r="AN56" s="4">
        <v>164.96274642051301</v>
      </c>
      <c r="AO56" s="4">
        <v>170.50932355600099</v>
      </c>
      <c r="AP56" s="4">
        <v>175.75586688217399</v>
      </c>
      <c r="AQ56" s="4">
        <v>180.35623327013499</v>
      </c>
      <c r="AR56" s="4">
        <v>188.97806339796199</v>
      </c>
    </row>
    <row r="57" spans="1:44" x14ac:dyDescent="0.2">
      <c r="A57" s="13" t="s">
        <v>91</v>
      </c>
      <c r="B57" s="1" t="s">
        <v>53</v>
      </c>
      <c r="C57" s="1" t="s">
        <v>3</v>
      </c>
      <c r="D57" s="4">
        <v>414.828599999998</v>
      </c>
      <c r="E57" s="4">
        <v>418.21449999999999</v>
      </c>
      <c r="F57" s="4">
        <v>421.60039999999799</v>
      </c>
      <c r="G57" s="4">
        <v>424.98619999999903</v>
      </c>
      <c r="H57" s="4">
        <v>428.37199999999996</v>
      </c>
      <c r="I57" s="4">
        <v>431.75779999999997</v>
      </c>
      <c r="J57" s="4">
        <v>435.14359999999903</v>
      </c>
      <c r="K57" s="4">
        <v>438.52949999999998</v>
      </c>
      <c r="L57" s="4">
        <v>441.91529999999796</v>
      </c>
      <c r="M57" s="4">
        <v>445.30110000000002</v>
      </c>
      <c r="N57" s="4">
        <v>448.99999999999898</v>
      </c>
      <c r="O57" s="4">
        <v>443.599999999999</v>
      </c>
      <c r="P57" s="4">
        <v>438.19999999999902</v>
      </c>
      <c r="Q57" s="4">
        <v>432.79999999999899</v>
      </c>
      <c r="R57" s="4">
        <v>427.39999999999901</v>
      </c>
      <c r="S57" s="4">
        <v>421.99999999999898</v>
      </c>
      <c r="T57" s="4">
        <v>415.39999999999895</v>
      </c>
      <c r="U57" s="4">
        <v>408.8</v>
      </c>
      <c r="V57" s="4">
        <v>410.359314857627</v>
      </c>
      <c r="W57" s="4">
        <v>409.52515935024701</v>
      </c>
      <c r="X57" s="4">
        <v>400.02164862011603</v>
      </c>
      <c r="Y57" s="4">
        <v>400.68464766353497</v>
      </c>
      <c r="Z57" s="4">
        <v>395.64508376119102</v>
      </c>
      <c r="AA57" s="4">
        <v>389.90434062862499</v>
      </c>
      <c r="AB57" s="4">
        <v>390.56921882093002</v>
      </c>
      <c r="AC57" s="4">
        <v>393.042093518885</v>
      </c>
      <c r="AD57" s="4">
        <v>395.52686966384897</v>
      </c>
      <c r="AE57" s="4">
        <v>398.09915807827599</v>
      </c>
      <c r="AF57" s="4">
        <v>400.87466006114596</v>
      </c>
      <c r="AG57" s="4">
        <v>402.351592002573</v>
      </c>
      <c r="AH57" s="4">
        <v>403.46456476044102</v>
      </c>
      <c r="AI57" s="4">
        <v>407.38007661533601</v>
      </c>
      <c r="AJ57" s="4">
        <v>410.689002992263</v>
      </c>
      <c r="AK57" s="4">
        <v>405.72751641789</v>
      </c>
      <c r="AL57" s="4">
        <v>409.12990902393199</v>
      </c>
      <c r="AM57" s="4">
        <v>411.86360050718201</v>
      </c>
      <c r="AN57" s="4">
        <v>415.362746420512</v>
      </c>
      <c r="AO57" s="4">
        <v>418.309323556001</v>
      </c>
      <c r="AP57" s="4">
        <v>420.95586688217298</v>
      </c>
      <c r="AQ57" s="4">
        <v>422.95623327013402</v>
      </c>
      <c r="AR57" s="4">
        <v>429.19908618577699</v>
      </c>
    </row>
    <row r="58" spans="1:44" x14ac:dyDescent="0.2">
      <c r="A58" s="13" t="s">
        <v>91</v>
      </c>
      <c r="B58" s="1" t="s">
        <v>54</v>
      </c>
      <c r="C58" s="1" t="s">
        <v>3</v>
      </c>
      <c r="D58" s="4">
        <v>108.035399999999</v>
      </c>
      <c r="E58" s="4">
        <v>109.717</v>
      </c>
      <c r="F58" s="4">
        <v>111.3986</v>
      </c>
      <c r="G58" s="4">
        <v>113.080199999999</v>
      </c>
      <c r="H58" s="4">
        <v>114.76179999999999</v>
      </c>
      <c r="I58" s="4">
        <v>116.44329999999999</v>
      </c>
      <c r="J58" s="4">
        <v>118.124899999999</v>
      </c>
      <c r="K58" s="4">
        <v>119.8065</v>
      </c>
      <c r="L58" s="4">
        <v>121.4881</v>
      </c>
      <c r="M58" s="4">
        <v>123.16970000000001</v>
      </c>
      <c r="N58" s="4">
        <v>125</v>
      </c>
      <c r="O58" s="4">
        <v>127</v>
      </c>
      <c r="P58" s="4">
        <v>129</v>
      </c>
      <c r="Q58" s="4">
        <v>131</v>
      </c>
      <c r="R58" s="4">
        <v>132.99999999999901</v>
      </c>
      <c r="S58" s="4">
        <v>135</v>
      </c>
      <c r="T58" s="4">
        <v>135.19999999999999</v>
      </c>
      <c r="U58" s="4">
        <v>135.4</v>
      </c>
      <c r="V58" s="4">
        <v>135.599999999999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135.99999999999901</v>
      </c>
      <c r="AC58" s="4">
        <v>136</v>
      </c>
      <c r="AD58" s="4">
        <v>135</v>
      </c>
      <c r="AE58" s="4">
        <v>134</v>
      </c>
      <c r="AF58" s="4">
        <v>133</v>
      </c>
      <c r="AG58" s="4">
        <v>131.99999999999901</v>
      </c>
      <c r="AH58" s="4">
        <v>131</v>
      </c>
      <c r="AI58" s="4">
        <v>130.19999999999999</v>
      </c>
      <c r="AJ58" s="4">
        <v>129.4</v>
      </c>
      <c r="AK58" s="4">
        <v>128.6</v>
      </c>
      <c r="AL58" s="4">
        <v>127.8</v>
      </c>
      <c r="AM58" s="4">
        <v>127</v>
      </c>
      <c r="AN58" s="4">
        <v>126.19999999999899</v>
      </c>
      <c r="AO58" s="4">
        <v>125.4</v>
      </c>
      <c r="AP58" s="4">
        <v>124.6</v>
      </c>
      <c r="AQ58" s="4">
        <v>123.799999999999</v>
      </c>
      <c r="AR58" s="4">
        <v>123.221022787815</v>
      </c>
    </row>
    <row r="59" spans="1:44" x14ac:dyDescent="0.2">
      <c r="A59" s="13" t="s">
        <v>91</v>
      </c>
      <c r="B59" s="1" t="s">
        <v>55</v>
      </c>
      <c r="C59" s="1" t="s">
        <v>3</v>
      </c>
      <c r="D59" s="4">
        <v>12.561203813760001</v>
      </c>
      <c r="E59" s="4">
        <v>12.651722906457499</v>
      </c>
      <c r="F59" s="4">
        <v>12.734546584435099</v>
      </c>
      <c r="G59" s="4">
        <v>12.8125570741056</v>
      </c>
      <c r="H59" s="4">
        <v>12.884295028147099</v>
      </c>
      <c r="I59" s="4">
        <v>12.9497604465599</v>
      </c>
      <c r="J59" s="4">
        <v>13.006254680294299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12.164998124159899</v>
      </c>
      <c r="Q59" s="4">
        <v>11.985871121279899</v>
      </c>
      <c r="R59" s="4">
        <v>11.806744118400001</v>
      </c>
      <c r="S59" s="4">
        <v>11.629038758399899</v>
      </c>
      <c r="T59" s="4">
        <v>13.5823760755199</v>
      </c>
      <c r="U59" s="4">
        <v>15.535713392640002</v>
      </c>
      <c r="V59" s="4">
        <v>17.489050709759901</v>
      </c>
      <c r="W59" s="4">
        <v>19.4423880268799</v>
      </c>
      <c r="X59" s="4">
        <v>21.395725343999999</v>
      </c>
      <c r="Y59" s="4">
        <v>23.350484303999998</v>
      </c>
      <c r="Z59" s="4">
        <v>25.303821621120001</v>
      </c>
      <c r="AA59" s="4">
        <v>27.25715893824</v>
      </c>
      <c r="AB59" s="4">
        <v>27.211651780213099</v>
      </c>
      <c r="AC59" s="4">
        <v>27.396728081279999</v>
      </c>
      <c r="AD59" s="4">
        <v>27.385354938239999</v>
      </c>
      <c r="AE59" s="4">
        <v>27.375403438079999</v>
      </c>
      <c r="AF59" s="4">
        <v>27.364030295039999</v>
      </c>
      <c r="AG59" s="4">
        <v>27.352657151999999</v>
      </c>
      <c r="AH59" s="4">
        <v>27.341284008959999</v>
      </c>
      <c r="AI59" s="4">
        <v>27.329910865919999</v>
      </c>
      <c r="AJ59" s="4">
        <v>27.318537722879999</v>
      </c>
      <c r="AK59" s="4">
        <v>27.307164579839998</v>
      </c>
      <c r="AL59" s="4">
        <v>27.297213079679999</v>
      </c>
      <c r="AM59" s="4">
        <v>27.285839936639999</v>
      </c>
      <c r="AN59" s="4">
        <v>27.274466793599998</v>
      </c>
      <c r="AO59" s="4">
        <v>27.263093650559998</v>
      </c>
      <c r="AP59" s="4">
        <v>27.251720507519998</v>
      </c>
      <c r="AQ59" s="4">
        <v>27.240347364479998</v>
      </c>
      <c r="AR59" s="4">
        <v>27.230395864319998</v>
      </c>
    </row>
    <row r="60" spans="1:44" x14ac:dyDescent="0.2">
      <c r="A60" s="13" t="s">
        <v>91</v>
      </c>
      <c r="B60" s="1" t="s">
        <v>56</v>
      </c>
      <c r="C60" s="1" t="s">
        <v>3</v>
      </c>
      <c r="D60" s="4">
        <v>29.7589671635989</v>
      </c>
      <c r="E60" s="4">
        <v>26.852457029254001</v>
      </c>
      <c r="F60" s="4">
        <v>23.868737411106999</v>
      </c>
      <c r="G60" s="4">
        <v>16.142850508329399</v>
      </c>
      <c r="H60" s="4">
        <v>13.5684974174142</v>
      </c>
      <c r="I60" s="4">
        <v>11.1502611314046</v>
      </c>
      <c r="J60" s="4">
        <v>2.9680119356791601</v>
      </c>
      <c r="K60" s="4">
        <v>2.2520732793126901</v>
      </c>
      <c r="L60" s="4">
        <v>4.8174386439691803</v>
      </c>
      <c r="M60" s="4">
        <v>9.2824042169978895</v>
      </c>
      <c r="N60" s="4">
        <v>8.89629496388212</v>
      </c>
      <c r="O60" s="4">
        <v>7.1461166443100801</v>
      </c>
      <c r="P60" s="4">
        <v>15.9566223526295</v>
      </c>
      <c r="Q60" s="4">
        <v>19.637757946232199</v>
      </c>
      <c r="R60" s="4">
        <v>18.271985045925899</v>
      </c>
      <c r="S60" s="4">
        <v>16.175544044478801</v>
      </c>
      <c r="T60" s="4">
        <v>15.2243079865795</v>
      </c>
      <c r="U60" s="4">
        <v>19.404944854732701</v>
      </c>
      <c r="V60" s="4">
        <v>18.786674687270398</v>
      </c>
      <c r="W60" s="4">
        <v>18.170146467532799</v>
      </c>
      <c r="X60" s="4">
        <v>17.562802060799999</v>
      </c>
      <c r="Y60" s="4">
        <v>16.97489470368</v>
      </c>
      <c r="Z60" s="4">
        <v>16.394429211839999</v>
      </c>
      <c r="AA60" s="4">
        <v>15.8065218547199</v>
      </c>
      <c r="AB60" s="4">
        <v>15.218614497600001</v>
      </c>
      <c r="AC60" s="4">
        <v>14.6381490057599</v>
      </c>
      <c r="AD60" s="4">
        <v>14.050241648639901</v>
      </c>
      <c r="AE60" s="4">
        <v>13.4623342915199</v>
      </c>
      <c r="AF60" s="4">
        <v>12.881868799679999</v>
      </c>
      <c r="AG60" s="4">
        <v>12.293961442559899</v>
      </c>
      <c r="AH60" s="4">
        <v>11.7060540854399</v>
      </c>
      <c r="AI60" s="4">
        <v>11.1255885936</v>
      </c>
      <c r="AJ60" s="4">
        <v>10.5376812364799</v>
      </c>
      <c r="AK60" s="4">
        <v>9.9497738793599897</v>
      </c>
      <c r="AL60" s="4">
        <v>9.3693083875199896</v>
      </c>
      <c r="AM60" s="4">
        <v>8.7814010303999996</v>
      </c>
      <c r="AN60" s="4">
        <v>8.1934936732799901</v>
      </c>
      <c r="AO60" s="4">
        <v>7.61302818143999</v>
      </c>
      <c r="AP60" s="4">
        <v>7.0251208243200001</v>
      </c>
      <c r="AQ60" s="4">
        <v>6.4372134671999897</v>
      </c>
      <c r="AR60" s="4">
        <v>5.8567479753599896</v>
      </c>
    </row>
    <row r="61" spans="1:44" x14ac:dyDescent="0.2">
      <c r="A61" s="13" t="s">
        <v>91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170.54900000000001</v>
      </c>
      <c r="J61" s="4">
        <v>171.1497</v>
      </c>
      <c r="K61" s="4">
        <v>171.75040000000001</v>
      </c>
      <c r="L61" s="4">
        <v>172.350999999999</v>
      </c>
      <c r="M61" s="4">
        <v>172.95169999999999</v>
      </c>
      <c r="N61" s="4">
        <v>173.99999999999901</v>
      </c>
      <c r="O61" s="4">
        <v>172.19999999999899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147.99999999999901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136.99999999999901</v>
      </c>
      <c r="AI61" s="4">
        <v>134.80000000000001</v>
      </c>
      <c r="AJ61" s="4">
        <v>132.599999999999</v>
      </c>
      <c r="AK61" s="4">
        <v>130.39999999999901</v>
      </c>
      <c r="AL61" s="4">
        <v>128.19999999999999</v>
      </c>
      <c r="AM61" s="4">
        <v>126</v>
      </c>
      <c r="AN61" s="4">
        <v>124.2</v>
      </c>
      <c r="AO61" s="4">
        <v>122.4</v>
      </c>
      <c r="AP61" s="4">
        <v>120.599999999999</v>
      </c>
      <c r="AQ61" s="4">
        <v>118.8</v>
      </c>
      <c r="AR61" s="4">
        <v>117</v>
      </c>
    </row>
    <row r="62" spans="1:44" x14ac:dyDescent="0.2">
      <c r="A62" s="13" t="s">
        <v>91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0.24295334399999899</v>
      </c>
      <c r="G62" s="4">
        <v>0.241389158399999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0.20193131519999899</v>
      </c>
      <c r="N62" s="4">
        <v>0.19728921599999999</v>
      </c>
      <c r="O62" s="4">
        <v>0.1903260672</v>
      </c>
      <c r="P62" s="4">
        <v>0.18336291839999899</v>
      </c>
      <c r="Q62" s="4">
        <v>0.17639976959999901</v>
      </c>
      <c r="R62" s="4">
        <v>0.16943662079999999</v>
      </c>
      <c r="S62" s="4">
        <v>0.16247347200000001</v>
      </c>
      <c r="T62" s="4">
        <v>0.15783137279999901</v>
      </c>
      <c r="U62" s="4">
        <v>0.150868224</v>
      </c>
      <c r="V62" s="4">
        <v>0.14390507520000001</v>
      </c>
      <c r="W62" s="4">
        <v>0.136941926399999</v>
      </c>
      <c r="X62" s="4">
        <v>1.1698089984</v>
      </c>
      <c r="Y62" s="4">
        <v>1.24408258559999</v>
      </c>
      <c r="Z62" s="4">
        <v>1.31835617279999</v>
      </c>
      <c r="AA62" s="4">
        <v>1.3949508096000001</v>
      </c>
      <c r="AB62" s="4">
        <v>1.4692243968000001</v>
      </c>
      <c r="AC62" s="4">
        <v>1.543497984</v>
      </c>
      <c r="AD62" s="4">
        <v>1.6340189184</v>
      </c>
      <c r="AE62" s="4">
        <v>1.7245398528</v>
      </c>
      <c r="AF62" s="4">
        <v>1.8150607872</v>
      </c>
      <c r="AG62" s="4">
        <v>1.9055817215999999</v>
      </c>
      <c r="AH62" s="4">
        <v>1.9961026559999899</v>
      </c>
      <c r="AI62" s="4">
        <v>2.13304458239999</v>
      </c>
      <c r="AJ62" s="4">
        <v>2.2699865088000002</v>
      </c>
      <c r="AK62" s="4">
        <v>2.40692843519999</v>
      </c>
      <c r="AL62" s="4">
        <v>2.54387036159999</v>
      </c>
      <c r="AM62" s="4">
        <v>2.6808122879999901</v>
      </c>
      <c r="AN62" s="4">
        <v>2.7899016191999899</v>
      </c>
      <c r="AO62" s="4">
        <v>2.8989909504</v>
      </c>
      <c r="AP62" s="4">
        <v>3.01040133119999</v>
      </c>
      <c r="AQ62" s="4">
        <v>3.1194906623999898</v>
      </c>
      <c r="AR62" s="4">
        <v>3.2285799935999901</v>
      </c>
    </row>
    <row r="63" spans="1:44" x14ac:dyDescent="0.2">
      <c r="A63" s="13" t="s">
        <v>91</v>
      </c>
      <c r="B63" s="1" t="s">
        <v>59</v>
      </c>
      <c r="C63" s="1" t="s">
        <v>3</v>
      </c>
      <c r="D63" s="4">
        <v>0.2330439759359989</v>
      </c>
      <c r="E63" s="4">
        <v>0.40144091788799902</v>
      </c>
      <c r="F63" s="4">
        <v>0.56841873983999802</v>
      </c>
      <c r="G63" s="4">
        <v>0.55946279335679905</v>
      </c>
      <c r="H63" s="4">
        <v>0.55044378748799894</v>
      </c>
      <c r="I63" s="4">
        <v>0.54148784100479896</v>
      </c>
      <c r="J63" s="4">
        <v>0.53104971513599897</v>
      </c>
      <c r="K63" s="4">
        <v>0.522093768652798</v>
      </c>
      <c r="L63" s="4">
        <v>0.51313782216959791</v>
      </c>
      <c r="M63" s="4">
        <v>0.50411881630079902</v>
      </c>
      <c r="N63" s="4">
        <v>0.52288940679551899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0.46307384695296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1.420698848515487</v>
      </c>
      <c r="Z63" s="4">
        <v>2.4043045292455671</v>
      </c>
      <c r="AA63" s="4">
        <v>3.386491089975646</v>
      </c>
      <c r="AB63" s="4">
        <v>4.3700650742190241</v>
      </c>
      <c r="AC63" s="4">
        <v>4.96692</v>
      </c>
      <c r="AD63" s="4">
        <v>5.9603039999999998</v>
      </c>
      <c r="AE63" s="4">
        <v>6.9536879999999996</v>
      </c>
      <c r="AF63" s="4">
        <v>7.9470720000000004</v>
      </c>
      <c r="AG63" s="4">
        <v>8.9404559999999993</v>
      </c>
      <c r="AH63" s="4">
        <v>9.93384</v>
      </c>
      <c r="AI63" s="4">
        <v>10.927224000000001</v>
      </c>
      <c r="AJ63" s="4">
        <v>11.920608</v>
      </c>
      <c r="AK63" s="4">
        <v>12.913992</v>
      </c>
      <c r="AL63" s="4">
        <v>13.907375999999999</v>
      </c>
      <c r="AM63" s="4">
        <v>14.90076</v>
      </c>
      <c r="AN63" s="4">
        <v>15.894144000000001</v>
      </c>
      <c r="AO63" s="4">
        <v>17.40489517820156</v>
      </c>
      <c r="AP63" s="4">
        <v>18.915646356403208</v>
      </c>
      <c r="AQ63" s="4">
        <v>20.426397534604771</v>
      </c>
      <c r="AR63" s="4">
        <v>21.9870981038592</v>
      </c>
    </row>
    <row r="64" spans="1:44" x14ac:dyDescent="0.2">
      <c r="A64" s="13" t="s">
        <v>91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0.62832326399999905</v>
      </c>
      <c r="S64" s="4">
        <v>0.57390789599999903</v>
      </c>
      <c r="T64" s="4">
        <v>1.2397369248000001</v>
      </c>
      <c r="U64" s="4">
        <v>1.9098611568000001</v>
      </c>
      <c r="V64" s="4">
        <v>2.5858826208000001</v>
      </c>
      <c r="W64" s="4">
        <v>3.2652942048</v>
      </c>
      <c r="X64" s="4">
        <v>3.9496947839999899</v>
      </c>
      <c r="Y64" s="4">
        <v>4.6396551600000002</v>
      </c>
      <c r="Z64" s="4">
        <v>5.3329961951999998</v>
      </c>
      <c r="AA64" s="4">
        <v>6.0322502303999901</v>
      </c>
      <c r="AB64" s="4">
        <v>6.7339514592</v>
      </c>
      <c r="AC64" s="4">
        <v>7.4424959999999896</v>
      </c>
      <c r="AD64" s="4">
        <v>8.2144972799999998</v>
      </c>
      <c r="AE64" s="4">
        <v>8.9915443199999903</v>
      </c>
      <c r="AF64" s="4">
        <v>9.7736371200000001</v>
      </c>
      <c r="AG64" s="4">
        <v>10.5607756799999</v>
      </c>
      <c r="AH64" s="4">
        <v>11.352959999999999</v>
      </c>
      <c r="AI64" s="4">
        <v>12.1501900799999</v>
      </c>
      <c r="AJ64" s="4">
        <v>12.95246592</v>
      </c>
      <c r="AK64" s="4">
        <v>13.75978752</v>
      </c>
      <c r="AL64" s="4">
        <v>14.5721548799999</v>
      </c>
      <c r="AM64" s="4">
        <v>15.389568000000001</v>
      </c>
      <c r="AN64" s="4">
        <v>16.21202688</v>
      </c>
      <c r="AO64" s="4">
        <v>17.039531520000001</v>
      </c>
      <c r="AP64" s="4">
        <v>17.8720819199999</v>
      </c>
      <c r="AQ64" s="4">
        <v>18.70967808</v>
      </c>
      <c r="AR64" s="4">
        <v>19.552320000000002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91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91</v>
      </c>
      <c r="B68" s="1" t="s">
        <v>63</v>
      </c>
      <c r="C68" s="1" t="s">
        <v>64</v>
      </c>
      <c r="D68" s="4">
        <v>2182.0220467058502</v>
      </c>
      <c r="E68" s="4">
        <v>2186.38650531953</v>
      </c>
      <c r="F68" s="4">
        <v>2190.64184961309</v>
      </c>
      <c r="G68" s="4">
        <v>2194.6525953028299</v>
      </c>
      <c r="H68" s="4">
        <v>2199.16945628846</v>
      </c>
      <c r="I68" s="4">
        <v>2202.5914594223</v>
      </c>
      <c r="J68" s="4">
        <v>2206.3023948482501</v>
      </c>
      <c r="K68" s="4">
        <v>2210.4121709891601</v>
      </c>
      <c r="L68" s="4">
        <v>2211.5349422316003</v>
      </c>
      <c r="M68" s="4">
        <v>2212.5466403816299</v>
      </c>
      <c r="N68" s="4">
        <v>2211.4389142908599</v>
      </c>
      <c r="O68" s="4">
        <v>2284.52378792643</v>
      </c>
      <c r="P68" s="4">
        <v>2367.3683742083999</v>
      </c>
      <c r="Q68" s="4">
        <v>2450.0173376286098</v>
      </c>
      <c r="R68" s="4">
        <v>2533.6358186327702</v>
      </c>
      <c r="S68" s="4">
        <v>2626.70752682796</v>
      </c>
      <c r="T68" s="4">
        <v>2764.9644865463902</v>
      </c>
      <c r="U68" s="4">
        <v>2911.0268656950498</v>
      </c>
      <c r="V68" s="4">
        <v>3061.9697578479099</v>
      </c>
      <c r="W68" s="4">
        <v>3217.0009197901995</v>
      </c>
      <c r="X68" s="4">
        <v>3376.2474081777596</v>
      </c>
      <c r="Y68" s="4">
        <v>3542.96206728367</v>
      </c>
      <c r="Z68" s="4">
        <v>3715.7353988100299</v>
      </c>
      <c r="AA68" s="4">
        <v>3897.0643684916899</v>
      </c>
      <c r="AB68" s="4">
        <v>4040.2531003908598</v>
      </c>
      <c r="AC68" s="4">
        <v>4197.3232508465599</v>
      </c>
      <c r="AD68" s="4">
        <v>4357.2990319152295</v>
      </c>
      <c r="AE68" s="4">
        <v>4525.0389690461798</v>
      </c>
      <c r="AF68" s="4">
        <v>4701.2876901444197</v>
      </c>
      <c r="AG68" s="4">
        <v>4885.3972454627001</v>
      </c>
      <c r="AH68" s="4">
        <v>5078.5208145865799</v>
      </c>
      <c r="AI68" s="4">
        <v>5281.0923922877901</v>
      </c>
      <c r="AJ68" s="4">
        <v>5493.8239760713896</v>
      </c>
      <c r="AK68" s="4">
        <v>5715.1121248531599</v>
      </c>
      <c r="AL68" s="4">
        <v>5772.7363989764599</v>
      </c>
      <c r="AM68" s="4">
        <v>5699.4590452575303</v>
      </c>
      <c r="AN68" s="4">
        <v>5650.4688077124501</v>
      </c>
      <c r="AO68" s="4">
        <v>5607.6009642030003</v>
      </c>
      <c r="AP68" s="4">
        <v>5560.6343211269195</v>
      </c>
      <c r="AQ68" s="4">
        <v>5494.39250012309</v>
      </c>
      <c r="AR68" s="4">
        <v>5449.0493163897099</v>
      </c>
    </row>
    <row r="69" spans="1:44" ht="16" x14ac:dyDescent="0.2">
      <c r="A69" s="13" t="s">
        <v>91</v>
      </c>
      <c r="B69" s="1" t="s">
        <v>65</v>
      </c>
      <c r="C69" s="1" t="s">
        <v>66</v>
      </c>
      <c r="D69" s="10">
        <v>0.10251469631636223</v>
      </c>
      <c r="E69" s="10">
        <v>0.10301546462883598</v>
      </c>
      <c r="F69" s="10">
        <v>0.10351786028663008</v>
      </c>
      <c r="G69" s="10">
        <v>0.10456664333442302</v>
      </c>
      <c r="H69" s="10">
        <v>0.1041878634567501</v>
      </c>
      <c r="I69" s="10">
        <v>0.10328710236036699</v>
      </c>
      <c r="J69" s="10">
        <v>0.1032072851281774</v>
      </c>
      <c r="K69" s="10">
        <v>0.1016850251675163</v>
      </c>
      <c r="L69" s="10">
        <v>9.8957548144706683E-2</v>
      </c>
      <c r="M69" s="10">
        <v>9.6053032740178318E-2</v>
      </c>
      <c r="N69" s="10">
        <v>9.3981165606004335E-2</v>
      </c>
      <c r="O69" s="10">
        <v>9.5930086385509261E-2</v>
      </c>
      <c r="P69" s="10">
        <v>9.9693719244153767E-2</v>
      </c>
      <c r="Q69" s="10">
        <v>0.10044516437635663</v>
      </c>
      <c r="R69" s="10">
        <v>0.10236937854352705</v>
      </c>
      <c r="S69" s="10">
        <v>0.107208292265738</v>
      </c>
      <c r="T69" s="10">
        <v>0.11526355912043224</v>
      </c>
      <c r="U69" s="10">
        <v>0.12150187477645211</v>
      </c>
      <c r="V69" s="10">
        <v>0.12685112181746525</v>
      </c>
      <c r="W69" s="10">
        <v>0.13570552222588503</v>
      </c>
      <c r="X69" s="10">
        <v>0.14576626739759591</v>
      </c>
      <c r="Y69" s="10">
        <v>0.15303429719896522</v>
      </c>
      <c r="Z69" s="10">
        <v>0.16455244257684962</v>
      </c>
      <c r="AA69" s="10">
        <v>0.17372999789895038</v>
      </c>
      <c r="AB69" s="10">
        <v>0.17739545122138006</v>
      </c>
      <c r="AC69" s="10">
        <v>0.18231696840692213</v>
      </c>
      <c r="AD69" s="10">
        <v>0.18541591031882498</v>
      </c>
      <c r="AE69" s="10">
        <v>0.1883261156625039</v>
      </c>
      <c r="AF69" s="10">
        <v>0.19120701293282286</v>
      </c>
      <c r="AG69" s="10">
        <v>0.19646244696944778</v>
      </c>
      <c r="AH69" s="10">
        <v>0.19978954495024079</v>
      </c>
      <c r="AI69" s="10">
        <v>0.20219151701987825</v>
      </c>
      <c r="AJ69" s="10">
        <v>0.20641370067606754</v>
      </c>
      <c r="AK69" s="10">
        <v>0.21222256688835298</v>
      </c>
      <c r="AL69" s="10">
        <v>0.21436340249520031</v>
      </c>
      <c r="AM69" s="10">
        <v>0.21811566940444996</v>
      </c>
      <c r="AN69" s="10">
        <v>0.22005548503557823</v>
      </c>
      <c r="AO69" s="10">
        <v>0.2228256737353794</v>
      </c>
      <c r="AP69" s="10">
        <v>0.22576775415168318</v>
      </c>
      <c r="AQ69" s="10">
        <v>0.23013729378805825</v>
      </c>
      <c r="AR69" s="10">
        <v>0.23155002036934136</v>
      </c>
    </row>
    <row r="70" spans="1:44" x14ac:dyDescent="0.2">
      <c r="A70" s="13" t="s">
        <v>91</v>
      </c>
      <c r="B70" s="1" t="s">
        <v>67</v>
      </c>
      <c r="C70" s="1" t="s">
        <v>66</v>
      </c>
      <c r="D70" s="11">
        <v>0.30750307503074953</v>
      </c>
      <c r="E70" s="11">
        <v>0.30750307503075031</v>
      </c>
      <c r="F70" s="11">
        <v>0.30750307503075269</v>
      </c>
      <c r="G70" s="11">
        <v>0.30695938186938965</v>
      </c>
      <c r="H70" s="11">
        <v>0.30513220003978786</v>
      </c>
      <c r="I70" s="11">
        <v>0.3013589785635829</v>
      </c>
      <c r="J70" s="11">
        <v>0.29612804268791681</v>
      </c>
      <c r="K70" s="11">
        <v>0.29141871960752319</v>
      </c>
      <c r="L70" s="11">
        <v>0.28618778373185488</v>
      </c>
      <c r="M70" s="11">
        <v>0.28147846065145976</v>
      </c>
      <c r="N70" s="11">
        <v>0.27620184523005381</v>
      </c>
      <c r="O70" s="11">
        <v>0.28036084293137287</v>
      </c>
      <c r="P70" s="11">
        <v>0.3001521055725444</v>
      </c>
      <c r="Q70" s="11">
        <v>0.30356430739010454</v>
      </c>
      <c r="R70" s="11">
        <v>0.30757647495275042</v>
      </c>
      <c r="S70" s="11">
        <v>0.32244991914548282</v>
      </c>
      <c r="T70" s="11">
        <v>0.32879685265575059</v>
      </c>
      <c r="U70" s="11">
        <v>0.33247273693938884</v>
      </c>
      <c r="V70" s="11">
        <v>0.33611427174614961</v>
      </c>
      <c r="W70" s="11">
        <v>0.35209695405998964</v>
      </c>
      <c r="X70" s="11">
        <v>0.3551402502643593</v>
      </c>
      <c r="Y70" s="11">
        <v>0.35877481822473289</v>
      </c>
      <c r="Z70" s="11">
        <v>0.37323049093141514</v>
      </c>
      <c r="AA70" s="11">
        <v>0.37635361830500347</v>
      </c>
      <c r="AB70" s="11">
        <v>0.37985252298499272</v>
      </c>
      <c r="AC70" s="11">
        <v>0.39315370557515489</v>
      </c>
      <c r="AD70" s="11">
        <v>0.39660514015914133</v>
      </c>
      <c r="AE70" s="11">
        <v>0.39955391781051658</v>
      </c>
      <c r="AF70" s="11">
        <v>0.4029059341224791</v>
      </c>
      <c r="AG70" s="11">
        <v>0.41530878368610202</v>
      </c>
      <c r="AH70" s="11">
        <v>0.4182324064425198</v>
      </c>
      <c r="AI70" s="11">
        <v>0.42175860763836132</v>
      </c>
      <c r="AJ70" s="11">
        <v>0.43321498946669379</v>
      </c>
      <c r="AK70" s="11">
        <v>0.43675277082861325</v>
      </c>
      <c r="AL70" s="11">
        <v>0.43867479142027443</v>
      </c>
      <c r="AM70" s="11">
        <v>0.44752719190424245</v>
      </c>
      <c r="AN70" s="11">
        <v>0.44923533291369361</v>
      </c>
      <c r="AO70" s="11">
        <v>0.45047047990056194</v>
      </c>
      <c r="AP70" s="11">
        <v>0.45213209827314166</v>
      </c>
      <c r="AQ70" s="11">
        <v>0.46021587595719349</v>
      </c>
      <c r="AR70" s="11">
        <v>0.46180122313311017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91</v>
      </c>
      <c r="B73" s="1" t="s">
        <v>69</v>
      </c>
      <c r="C73" s="1" t="s">
        <v>3</v>
      </c>
      <c r="D73" s="4">
        <v>173.172799316972</v>
      </c>
      <c r="E73" s="4">
        <v>179.55507884001196</v>
      </c>
      <c r="F73" s="4">
        <v>185.06447274308545</v>
      </c>
      <c r="G73" s="4">
        <v>189.63925176086408</v>
      </c>
      <c r="H73" s="4">
        <v>193.42646137493199</v>
      </c>
      <c r="I73" s="4">
        <v>197.49928738925837</v>
      </c>
      <c r="J73" s="4">
        <v>202.10979841886598</v>
      </c>
      <c r="K73" s="4">
        <v>206.07744200990811</v>
      </c>
      <c r="L73" s="4">
        <v>210.69898328541026</v>
      </c>
      <c r="M73" s="4">
        <v>215.03827446268801</v>
      </c>
      <c r="N73" s="4">
        <v>220.50798372201155</v>
      </c>
      <c r="O73" s="4">
        <v>226.97401706104853</v>
      </c>
      <c r="P73" s="4">
        <v>234.77331471423187</v>
      </c>
      <c r="Q73" s="4">
        <v>240.6496974419729</v>
      </c>
      <c r="R73" s="4">
        <v>245.54448534901005</v>
      </c>
      <c r="S73" s="4">
        <v>251.66579828915897</v>
      </c>
      <c r="T73" s="4">
        <v>247.44315448232976</v>
      </c>
      <c r="U73" s="4">
        <v>246.67876762859805</v>
      </c>
      <c r="V73" s="4">
        <v>251.43260842635527</v>
      </c>
      <c r="W73" s="4">
        <v>256.60625859147001</v>
      </c>
      <c r="X73" s="4">
        <v>258.84245966847618</v>
      </c>
      <c r="Y73" s="4">
        <v>264.19322794769153</v>
      </c>
      <c r="Z73" s="4">
        <v>265.76203848036249</v>
      </c>
      <c r="AA73" s="4">
        <v>262.29344942506089</v>
      </c>
      <c r="AB73" s="4">
        <v>264.98951159798503</v>
      </c>
      <c r="AC73" s="4">
        <v>269.24021902041306</v>
      </c>
      <c r="AD73" s="4">
        <v>273.45655230175925</v>
      </c>
      <c r="AE73" s="4">
        <v>277.65073951541149</v>
      </c>
      <c r="AF73" s="4">
        <v>281.41149228822155</v>
      </c>
      <c r="AG73" s="4">
        <v>284.44400243876805</v>
      </c>
      <c r="AH73" s="4">
        <v>287.37777554970319</v>
      </c>
      <c r="AI73" s="4">
        <v>293.04679571651309</v>
      </c>
      <c r="AJ73" s="4">
        <v>299.25713906733949</v>
      </c>
      <c r="AK73" s="4">
        <v>296.67979799020299</v>
      </c>
      <c r="AL73" s="4">
        <v>300.02686882276839</v>
      </c>
      <c r="AM73" s="4">
        <v>303.78477408671438</v>
      </c>
      <c r="AN73" s="4">
        <v>306.90270577708321</v>
      </c>
      <c r="AO73" s="4">
        <v>310.45542111856184</v>
      </c>
      <c r="AP73" s="4">
        <v>313.74720316332156</v>
      </c>
      <c r="AQ73" s="4">
        <v>317.71408756468708</v>
      </c>
      <c r="AR73" s="4">
        <v>328.11255869324998</v>
      </c>
    </row>
    <row r="74" spans="1:44" x14ac:dyDescent="0.2">
      <c r="A74" s="13" t="s">
        <v>91</v>
      </c>
      <c r="B74" s="1" t="s">
        <v>70</v>
      </c>
      <c r="C74" s="1" t="s">
        <v>3</v>
      </c>
      <c r="D74" s="4">
        <v>74.48677558792275</v>
      </c>
      <c r="E74" s="4">
        <v>77.349391531464036</v>
      </c>
      <c r="F74" s="4">
        <v>80.172993848475173</v>
      </c>
      <c r="G74" s="4">
        <v>82.870130395585818</v>
      </c>
      <c r="H74" s="4">
        <v>85.46214729453699</v>
      </c>
      <c r="I74" s="4">
        <v>88.035643359668526</v>
      </c>
      <c r="J74" s="4">
        <v>91.073991245457435</v>
      </c>
      <c r="K74" s="4">
        <v>93.998465712927995</v>
      </c>
      <c r="L74" s="4">
        <v>97.278988126168784</v>
      </c>
      <c r="M74" s="4">
        <v>100.20332011570173</v>
      </c>
      <c r="N74" s="4">
        <v>103.03779302647162</v>
      </c>
      <c r="O74" s="4">
        <v>109.40708224471967</v>
      </c>
      <c r="P74" s="4">
        <v>117.16868623736939</v>
      </c>
      <c r="Q74" s="4">
        <v>120.26410245160085</v>
      </c>
      <c r="R74" s="4">
        <v>122.07259891344593</v>
      </c>
      <c r="S74" s="4">
        <v>128.5632566510433</v>
      </c>
      <c r="T74" s="4">
        <v>133.5663958451764</v>
      </c>
      <c r="U74" s="4">
        <v>137.70124786861959</v>
      </c>
      <c r="V74" s="4">
        <v>140.33778454578695</v>
      </c>
      <c r="W74" s="4">
        <v>142.92669661210601</v>
      </c>
      <c r="X74" s="4">
        <v>148.30056927744647</v>
      </c>
      <c r="Y74" s="4">
        <v>151.48933301122642</v>
      </c>
      <c r="Z74" s="4">
        <v>155.82430173573044</v>
      </c>
      <c r="AA74" s="4">
        <v>161.1173136033764</v>
      </c>
      <c r="AB74" s="4">
        <v>164.90110071648039</v>
      </c>
      <c r="AC74" s="4">
        <v>168.3050651934816</v>
      </c>
      <c r="AD74" s="4">
        <v>171.30929776821802</v>
      </c>
      <c r="AE74" s="4">
        <v>174.3017806733441</v>
      </c>
      <c r="AF74" s="4">
        <v>177.26422873904397</v>
      </c>
      <c r="AG74" s="4">
        <v>180.20746875764627</v>
      </c>
      <c r="AH74" s="4">
        <v>183.4463835419582</v>
      </c>
      <c r="AI74" s="4">
        <v>185.57483658980595</v>
      </c>
      <c r="AJ74" s="4">
        <v>187.51877513974287</v>
      </c>
      <c r="AK74" s="4">
        <v>188.98566856372025</v>
      </c>
      <c r="AL74" s="4">
        <v>191.71264061226412</v>
      </c>
      <c r="AM74" s="4">
        <v>194.38360566846791</v>
      </c>
      <c r="AN74" s="4">
        <v>197.03272943878787</v>
      </c>
      <c r="AO74" s="4">
        <v>199.57781330002223</v>
      </c>
      <c r="AP74" s="4">
        <v>202.08103987599873</v>
      </c>
      <c r="AQ74" s="4">
        <v>204.40579077200306</v>
      </c>
      <c r="AR74" s="4">
        <v>205.62449062132418</v>
      </c>
    </row>
    <row r="75" spans="1:44" x14ac:dyDescent="0.2">
      <c r="A75" s="13" t="s">
        <v>91</v>
      </c>
      <c r="B75" s="1" t="s">
        <v>71</v>
      </c>
      <c r="C75" s="1" t="s">
        <v>3</v>
      </c>
      <c r="D75" s="4">
        <v>0.93297480523199905</v>
      </c>
      <c r="E75" s="4">
        <v>0.90586147694399999</v>
      </c>
      <c r="F75" s="4">
        <v>0.8765055921599989</v>
      </c>
      <c r="G75" s="4">
        <v>0.84714970737599904</v>
      </c>
      <c r="H75" s="4">
        <v>0.81757026388799903</v>
      </c>
      <c r="I75" s="4">
        <v>0.790680494304</v>
      </c>
      <c r="J75" s="4">
        <v>1.2205540089663871</v>
      </c>
      <c r="K75" s="4">
        <v>1.6009108487999999</v>
      </c>
      <c r="L75" s="4">
        <v>1.733124975925056</v>
      </c>
      <c r="M75" s="4">
        <v>1.90939371368433</v>
      </c>
      <c r="N75" s="4">
        <v>2.7466383280946802</v>
      </c>
      <c r="O75" s="4">
        <v>3.4713992545610601</v>
      </c>
      <c r="P75" s="4">
        <v>4.8765220009610601</v>
      </c>
      <c r="Q75" s="4">
        <v>5.9812807532073693</v>
      </c>
      <c r="R75" s="4">
        <v>7.2447486835448993</v>
      </c>
      <c r="S75" s="4">
        <v>8.6498714299449002</v>
      </c>
      <c r="T75" s="4">
        <v>9.0850640738026698</v>
      </c>
      <c r="U75" s="4">
        <v>9.2926259356927101</v>
      </c>
      <c r="V75" s="4">
        <v>9.5235672283330874</v>
      </c>
      <c r="W75" s="4">
        <v>10.446337605437899</v>
      </c>
      <c r="X75" s="4">
        <v>11.842565534381599</v>
      </c>
      <c r="Y75" s="4">
        <v>12.041430915838701</v>
      </c>
      <c r="Z75" s="4">
        <v>13.068956971023999</v>
      </c>
      <c r="AA75" s="4">
        <v>13.245901103014198</v>
      </c>
      <c r="AB75" s="4">
        <v>13.971743424744298</v>
      </c>
      <c r="AC75" s="4">
        <v>14.6481203094532</v>
      </c>
      <c r="AD75" s="4">
        <v>15.068234207754401</v>
      </c>
      <c r="AE75" s="4">
        <v>15.4433906297674</v>
      </c>
      <c r="AF75" s="4">
        <v>15.6437794679631</v>
      </c>
      <c r="AG75" s="4">
        <v>15.9361597998519</v>
      </c>
      <c r="AH75" s="4">
        <v>16.504056700043598</v>
      </c>
      <c r="AI75" s="4">
        <v>16.936579697129201</v>
      </c>
      <c r="AJ75" s="4">
        <v>17.160098515500799</v>
      </c>
      <c r="AK75" s="4">
        <v>17.1379034787008</v>
      </c>
      <c r="AL75" s="4">
        <v>17.2257892553902</v>
      </c>
      <c r="AM75" s="4">
        <v>17.615117689065901</v>
      </c>
      <c r="AN75" s="4">
        <v>17.693669671955899</v>
      </c>
      <c r="AO75" s="4">
        <v>17.7505779993026</v>
      </c>
      <c r="AP75" s="4">
        <v>17.827099714997001</v>
      </c>
      <c r="AQ75" s="4">
        <v>18.182885130448099</v>
      </c>
      <c r="AR75" s="4">
        <v>18.716120066726301</v>
      </c>
    </row>
    <row r="76" spans="1:44" x14ac:dyDescent="0.2">
      <c r="A76" s="13" t="s">
        <v>91</v>
      </c>
      <c r="B76" s="1" t="s">
        <v>72</v>
      </c>
      <c r="C76" s="1" t="s">
        <v>3</v>
      </c>
      <c r="D76" s="4">
        <v>30.029407019999997</v>
      </c>
      <c r="E76" s="4">
        <v>29.8862083985039</v>
      </c>
      <c r="F76" s="4">
        <v>29.668114804463897</v>
      </c>
      <c r="G76" s="4">
        <v>31.2048892974959</v>
      </c>
      <c r="H76" s="4">
        <v>30.906810647063899</v>
      </c>
      <c r="I76" s="4">
        <v>30.674531561039998</v>
      </c>
      <c r="J76" s="4">
        <v>32.618310436396698</v>
      </c>
      <c r="K76" s="4">
        <v>31.443402281905101</v>
      </c>
      <c r="L76" s="4">
        <v>31.225720134239999</v>
      </c>
      <c r="M76" s="4">
        <v>30.093978999350089</v>
      </c>
      <c r="N76" s="4">
        <v>29.299914691199902</v>
      </c>
      <c r="O76" s="4">
        <v>28.325799187200001</v>
      </c>
      <c r="P76" s="4">
        <v>27.34921756799989</v>
      </c>
      <c r="Q76" s="4">
        <v>26.377568179199891</v>
      </c>
      <c r="R76" s="4">
        <v>25.4009865599999</v>
      </c>
      <c r="S76" s="4">
        <v>23.98379560698729</v>
      </c>
      <c r="T76" s="4">
        <v>23.450289436799888</v>
      </c>
      <c r="U76" s="4">
        <v>22.478640047999988</v>
      </c>
      <c r="V76" s="4">
        <v>21.502058428799899</v>
      </c>
      <c r="W76" s="4">
        <v>20.527942924799898</v>
      </c>
      <c r="X76" s="4">
        <v>19.551361305599997</v>
      </c>
      <c r="Y76" s="4">
        <v>19.287350973335197</v>
      </c>
      <c r="Z76" s="4">
        <v>18.749355566793984</v>
      </c>
      <c r="AA76" s="4">
        <v>19.6150669767806</v>
      </c>
      <c r="AB76" s="4">
        <v>21.1631305851806</v>
      </c>
      <c r="AC76" s="4">
        <v>23.1682565809454</v>
      </c>
      <c r="AD76" s="4">
        <v>25.089003705500602</v>
      </c>
      <c r="AE76" s="4">
        <v>26.51181872555361</v>
      </c>
      <c r="AF76" s="4">
        <v>27.350899905788598</v>
      </c>
      <c r="AG76" s="4">
        <v>28.8964973989886</v>
      </c>
      <c r="AH76" s="4">
        <v>30.4445610073886</v>
      </c>
      <c r="AI76" s="4">
        <v>31.990158500588599</v>
      </c>
      <c r="AJ76" s="4">
        <v>33.538445667692699</v>
      </c>
      <c r="AK76" s="4">
        <v>34.839318126931403</v>
      </c>
      <c r="AL76" s="4">
        <v>36.367562758444897</v>
      </c>
      <c r="AM76" s="4">
        <v>37.281275063738299</v>
      </c>
      <c r="AN76" s="4">
        <v>38.415676997199505</v>
      </c>
      <c r="AO76" s="4">
        <v>38.981539377138695</v>
      </c>
      <c r="AP76" s="4">
        <v>39.592228829375401</v>
      </c>
      <c r="AQ76" s="4">
        <v>39.938822333560999</v>
      </c>
      <c r="AR76" s="4">
        <v>39.020994300665095</v>
      </c>
    </row>
    <row r="77" spans="1:44" x14ac:dyDescent="0.2">
      <c r="A77" s="13" t="s">
        <v>91</v>
      </c>
      <c r="B77" s="1" t="s">
        <v>73</v>
      </c>
      <c r="C77" s="1" t="s">
        <v>3</v>
      </c>
      <c r="D77" s="4">
        <v>17.224868767129053</v>
      </c>
      <c r="E77" s="4">
        <v>20.636573218755498</v>
      </c>
      <c r="F77" s="4">
        <v>24.035148050534247</v>
      </c>
      <c r="G77" s="4">
        <v>27.384521633112712</v>
      </c>
      <c r="H77" s="4">
        <v>30.562469456114801</v>
      </c>
      <c r="I77" s="4">
        <v>33.544275466089836</v>
      </c>
      <c r="J77" s="4">
        <v>36.405820834846715</v>
      </c>
      <c r="K77" s="4">
        <v>39.849512988422241</v>
      </c>
      <c r="L77" s="4">
        <v>41.532422924486319</v>
      </c>
      <c r="M77" s="4">
        <v>42.51822283588367</v>
      </c>
      <c r="N77" s="4">
        <v>42.788628756283174</v>
      </c>
      <c r="O77" s="4">
        <v>48.236405406673896</v>
      </c>
      <c r="P77" s="4">
        <v>50.159235460760392</v>
      </c>
      <c r="Q77" s="4">
        <v>52.082753279748708</v>
      </c>
      <c r="R77" s="4">
        <v>54.015447196219995</v>
      </c>
      <c r="S77" s="4">
        <v>61.323608894000351</v>
      </c>
      <c r="T77" s="4">
        <v>64.285010654908234</v>
      </c>
      <c r="U77" s="4">
        <v>65.08437597689931</v>
      </c>
      <c r="V77" s="4">
        <v>67.181578821849925</v>
      </c>
      <c r="W77" s="4">
        <v>67.993473571779901</v>
      </c>
      <c r="X77" s="4">
        <v>68.931641273943669</v>
      </c>
      <c r="Y77" s="4">
        <v>69.589577934362353</v>
      </c>
      <c r="Z77" s="4">
        <v>70.818811083355811</v>
      </c>
      <c r="AA77" s="4">
        <v>72.443221035026696</v>
      </c>
      <c r="AB77" s="4">
        <v>73.258413887368988</v>
      </c>
      <c r="AC77" s="4">
        <v>73.475646953082659</v>
      </c>
      <c r="AD77" s="4">
        <v>73.518765601103354</v>
      </c>
      <c r="AE77" s="4">
        <v>74.160898427765332</v>
      </c>
      <c r="AF77" s="4">
        <v>75.509765053617187</v>
      </c>
      <c r="AG77" s="4">
        <v>76.016266202747389</v>
      </c>
      <c r="AH77" s="4">
        <v>76.527900037541826</v>
      </c>
      <c r="AI77" s="4">
        <v>76.220545732106217</v>
      </c>
      <c r="AJ77" s="4">
        <v>75.913639441910973</v>
      </c>
      <c r="AK77" s="4">
        <v>75.607314955126554</v>
      </c>
      <c r="AL77" s="4">
        <v>75.300885645295793</v>
      </c>
      <c r="AM77" s="4">
        <v>74.994899265570439</v>
      </c>
      <c r="AN77" s="4">
        <v>74.735253516979157</v>
      </c>
      <c r="AO77" s="4">
        <v>74.436581883766053</v>
      </c>
      <c r="AP77" s="4">
        <v>74.084297632036183</v>
      </c>
      <c r="AQ77" s="4">
        <v>73.590717532418878</v>
      </c>
      <c r="AR77" s="4">
        <v>73.16209978626344</v>
      </c>
    </row>
    <row r="78" spans="1:44" x14ac:dyDescent="0.2">
      <c r="A78" s="13" t="s">
        <v>91</v>
      </c>
      <c r="B78" s="1" t="s">
        <v>74</v>
      </c>
      <c r="C78" s="1" t="s">
        <v>3</v>
      </c>
      <c r="D78" s="4">
        <v>12.561203813760001</v>
      </c>
      <c r="E78" s="4">
        <v>12.651722906457499</v>
      </c>
      <c r="F78" s="4">
        <v>12.734546584435099</v>
      </c>
      <c r="G78" s="4">
        <v>12.8125570741056</v>
      </c>
      <c r="H78" s="4">
        <v>12.884295028147099</v>
      </c>
      <c r="I78" s="4">
        <v>12.9497604465599</v>
      </c>
      <c r="J78" s="4">
        <v>13.006254680294299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12.164998124159899</v>
      </c>
      <c r="Q78" s="4">
        <v>11.985871121279899</v>
      </c>
      <c r="R78" s="4">
        <v>11.806744118400001</v>
      </c>
      <c r="S78" s="4">
        <v>11.629038758399899</v>
      </c>
      <c r="T78" s="4">
        <v>13.5823760755199</v>
      </c>
      <c r="U78" s="4">
        <v>15.535713392640002</v>
      </c>
      <c r="V78" s="4">
        <v>17.489050709759901</v>
      </c>
      <c r="W78" s="4">
        <v>19.4423880268799</v>
      </c>
      <c r="X78" s="4">
        <v>21.395725343999999</v>
      </c>
      <c r="Y78" s="4">
        <v>23.350484303999998</v>
      </c>
      <c r="Z78" s="4">
        <v>25.303821621120001</v>
      </c>
      <c r="AA78" s="4">
        <v>27.25715893824</v>
      </c>
      <c r="AB78" s="4">
        <v>27.211651780213099</v>
      </c>
      <c r="AC78" s="4">
        <v>27.396728081279999</v>
      </c>
      <c r="AD78" s="4">
        <v>27.385354938239999</v>
      </c>
      <c r="AE78" s="4">
        <v>27.375403438079999</v>
      </c>
      <c r="AF78" s="4">
        <v>27.364030295039999</v>
      </c>
      <c r="AG78" s="4">
        <v>27.352657151999999</v>
      </c>
      <c r="AH78" s="4">
        <v>27.341284008959999</v>
      </c>
      <c r="AI78" s="4">
        <v>27.329910865919999</v>
      </c>
      <c r="AJ78" s="4">
        <v>27.318537722879999</v>
      </c>
      <c r="AK78" s="4">
        <v>27.307164579839998</v>
      </c>
      <c r="AL78" s="4">
        <v>27.297213079679999</v>
      </c>
      <c r="AM78" s="4">
        <v>27.285839936639999</v>
      </c>
      <c r="AN78" s="4">
        <v>27.274466793599998</v>
      </c>
      <c r="AO78" s="4">
        <v>27.263093650559998</v>
      </c>
      <c r="AP78" s="4">
        <v>27.251720507519998</v>
      </c>
      <c r="AQ78" s="4">
        <v>27.240347364479998</v>
      </c>
      <c r="AR78" s="4">
        <v>27.230395864319998</v>
      </c>
    </row>
    <row r="79" spans="1:44" x14ac:dyDescent="0.2">
      <c r="A79" s="13" t="s">
        <v>91</v>
      </c>
      <c r="B79" s="1" t="s">
        <v>75</v>
      </c>
      <c r="C79" s="1" t="s">
        <v>3</v>
      </c>
      <c r="D79" s="4">
        <v>10.7046644473377</v>
      </c>
      <c r="E79" s="4">
        <v>9.6730752987226296</v>
      </c>
      <c r="F79" s="4">
        <v>8.6106556317124898</v>
      </c>
      <c r="G79" s="4">
        <v>5.8319546634138302</v>
      </c>
      <c r="H79" s="4">
        <v>4.9090077487026997</v>
      </c>
      <c r="I79" s="4">
        <v>4.0399496852915204</v>
      </c>
      <c r="J79" s="4">
        <v>1.07692740772103</v>
      </c>
      <c r="K79" s="4">
        <v>0.81834058114560004</v>
      </c>
      <c r="L79" s="4">
        <v>1.75307083113871</v>
      </c>
      <c r="M79" s="4">
        <v>3.3828003706260499</v>
      </c>
      <c r="N79" s="4">
        <v>3.24682297951902</v>
      </c>
      <c r="O79" s="4">
        <v>2.6118847384174302</v>
      </c>
      <c r="P79" s="4">
        <v>5.8406377571850303</v>
      </c>
      <c r="Q79" s="4">
        <v>7.1985916225191504</v>
      </c>
      <c r="R79" s="4">
        <v>6.7077771827921797</v>
      </c>
      <c r="S79" s="4">
        <v>5.9468911928231201</v>
      </c>
      <c r="T79" s="4">
        <v>5.6054153117008703</v>
      </c>
      <c r="U79" s="4">
        <v>7.1552156543999903</v>
      </c>
      <c r="V79" s="4">
        <v>6.9374721887999904</v>
      </c>
      <c r="W79" s="4">
        <v>6.7197287231999896</v>
      </c>
      <c r="X79" s="4">
        <v>6.5047415040000001</v>
      </c>
      <c r="Y79" s="4">
        <v>6.2869980384000002</v>
      </c>
      <c r="Z79" s="4">
        <v>6.0720108191999902</v>
      </c>
      <c r="AA79" s="4">
        <v>5.8542673535999903</v>
      </c>
      <c r="AB79" s="4">
        <v>5.6365238879999904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4.5533190528</v>
      </c>
      <c r="AH79" s="4">
        <v>4.3355755872000001</v>
      </c>
      <c r="AI79" s="4">
        <v>4.1205883679999999</v>
      </c>
      <c r="AJ79" s="4">
        <v>3.9028449024</v>
      </c>
      <c r="AK79" s="4">
        <v>3.6851014368000001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91</v>
      </c>
      <c r="B80" s="1" t="s">
        <v>76</v>
      </c>
      <c r="C80" s="1" t="s">
        <v>3</v>
      </c>
      <c r="D80" s="4">
        <v>1.235544150528</v>
      </c>
      <c r="E80" s="4">
        <v>1.6790594485925068</v>
      </c>
      <c r="F80" s="4">
        <v>2.2149023109294399</v>
      </c>
      <c r="G80" s="4">
        <v>2.8100431835249777</v>
      </c>
      <c r="H80" s="4">
        <v>3.4645152207324941</v>
      </c>
      <c r="I80" s="4">
        <v>4.1786010749784825</v>
      </c>
      <c r="J80" s="4">
        <v>4.9516663156962917</v>
      </c>
      <c r="K80" s="4">
        <v>5.4965310747223404</v>
      </c>
      <c r="L80" s="4">
        <v>6.4875120910091102</v>
      </c>
      <c r="M80" s="4">
        <v>7.9959510630568005</v>
      </c>
      <c r="N80" s="4">
        <v>10.86700350265941</v>
      </c>
      <c r="O80" s="4">
        <v>12.92266240329832</v>
      </c>
      <c r="P80" s="4">
        <v>15.355036410655121</v>
      </c>
      <c r="Q80" s="4">
        <v>15.285043926278799</v>
      </c>
      <c r="R80" s="4">
        <v>15.615649880788471</v>
      </c>
      <c r="S80" s="4">
        <v>15.821067804268239</v>
      </c>
      <c r="T80" s="4">
        <v>15.697598147891899</v>
      </c>
      <c r="U80" s="4">
        <v>15.640338323515591</v>
      </c>
      <c r="V80" s="4">
        <v>14.53012500585309</v>
      </c>
      <c r="W80" s="4">
        <v>13.96139203208396</v>
      </c>
      <c r="X80" s="4">
        <v>14.51790566884911</v>
      </c>
      <c r="Y80" s="4">
        <v>13.62905425117474</v>
      </c>
      <c r="Z80" s="4">
        <v>12.75568877699112</v>
      </c>
      <c r="AA80" s="4">
        <v>11.888006066739239</v>
      </c>
      <c r="AB80" s="4">
        <v>11.086396220754398</v>
      </c>
      <c r="AC80" s="4">
        <v>10.241862615920375</v>
      </c>
      <c r="AD80" s="4">
        <v>9.2353259140196897</v>
      </c>
      <c r="AE80" s="4">
        <v>8.1544475417777296</v>
      </c>
      <c r="AF80" s="4">
        <v>7.0889215910351302</v>
      </c>
      <c r="AG80" s="4">
        <v>6.0457557496584897</v>
      </c>
      <c r="AH80" s="4">
        <v>5.0101035448242</v>
      </c>
      <c r="AI80" s="4">
        <v>3.76659476366205</v>
      </c>
      <c r="AJ80" s="4">
        <v>2.5421484605583897</v>
      </c>
      <c r="AK80" s="4">
        <v>1.32815803112149</v>
      </c>
      <c r="AL80" s="4">
        <v>1.0276744142533241</v>
      </c>
      <c r="AM80" s="4">
        <v>0.98296267345332</v>
      </c>
      <c r="AN80" s="4">
        <v>0.982962673453324</v>
      </c>
      <c r="AO80" s="4">
        <v>0.982962673453321</v>
      </c>
      <c r="AP80" s="4">
        <v>0.92566698286706295</v>
      </c>
      <c r="AQ80" s="4">
        <v>0.81329899809037398</v>
      </c>
      <c r="AR80" s="4">
        <v>0.55771658909014898</v>
      </c>
    </row>
    <row r="81" spans="1:44" x14ac:dyDescent="0.2">
      <c r="A81" s="13" t="s">
        <v>91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0.24295334399999899</v>
      </c>
      <c r="G81" s="12">
        <v>0.241389158399999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0.20193131519999899</v>
      </c>
      <c r="N81" s="12">
        <v>0.19728921599999999</v>
      </c>
      <c r="O81" s="12">
        <v>0.1903260672</v>
      </c>
      <c r="P81" s="12">
        <v>0.18336291839999899</v>
      </c>
      <c r="Q81" s="12">
        <v>0.17639976959999901</v>
      </c>
      <c r="R81" s="12">
        <v>0.16943662079999999</v>
      </c>
      <c r="S81" s="12">
        <v>0.16247347200000001</v>
      </c>
      <c r="T81" s="12">
        <v>0.15783137279999901</v>
      </c>
      <c r="U81" s="12">
        <v>0.150868224</v>
      </c>
      <c r="V81" s="12">
        <v>0.14390507520000001</v>
      </c>
      <c r="W81" s="12">
        <v>0.136941926399999</v>
      </c>
      <c r="X81" s="12">
        <v>1.1698089984</v>
      </c>
      <c r="Y81" s="12">
        <v>1.24408258559999</v>
      </c>
      <c r="Z81" s="12">
        <v>1.31835617279999</v>
      </c>
      <c r="AA81" s="12">
        <v>1.3949508096000001</v>
      </c>
      <c r="AB81" s="12">
        <v>1.4692243968000001</v>
      </c>
      <c r="AC81" s="12">
        <v>1.543497984</v>
      </c>
      <c r="AD81" s="12">
        <v>1.6340189184</v>
      </c>
      <c r="AE81" s="12">
        <v>1.7245398528</v>
      </c>
      <c r="AF81" s="12">
        <v>1.8150607872</v>
      </c>
      <c r="AG81" s="12">
        <v>1.9055817215999999</v>
      </c>
      <c r="AH81" s="12">
        <v>1.9961026559999899</v>
      </c>
      <c r="AI81" s="12">
        <v>2.13304458239999</v>
      </c>
      <c r="AJ81" s="12">
        <v>2.2699865088000002</v>
      </c>
      <c r="AK81" s="12">
        <v>2.40692843519999</v>
      </c>
      <c r="AL81" s="12">
        <v>2.54387036159999</v>
      </c>
      <c r="AM81" s="12">
        <v>2.6808122879999901</v>
      </c>
      <c r="AN81" s="12">
        <v>2.7899016191999899</v>
      </c>
      <c r="AO81" s="12">
        <v>2.8989909504</v>
      </c>
      <c r="AP81" s="12">
        <v>3.01040133119999</v>
      </c>
      <c r="AQ81" s="12">
        <v>3.1194906623999898</v>
      </c>
      <c r="AR81" s="12">
        <v>3.2285799935999901</v>
      </c>
    </row>
    <row r="82" spans="1:44" x14ac:dyDescent="0.2">
      <c r="A82" s="13" t="s">
        <v>91</v>
      </c>
      <c r="B82" s="1" t="s">
        <v>78</v>
      </c>
      <c r="C82" s="1" t="s">
        <v>3</v>
      </c>
      <c r="D82" s="4">
        <v>0.23304397593599893</v>
      </c>
      <c r="E82" s="4">
        <v>0.40144091788799896</v>
      </c>
      <c r="F82" s="4">
        <v>0.56841873983999802</v>
      </c>
      <c r="G82" s="4">
        <v>0.55946279335679905</v>
      </c>
      <c r="H82" s="4">
        <v>0.55044378748799894</v>
      </c>
      <c r="I82" s="4">
        <v>0.54148784100479896</v>
      </c>
      <c r="J82" s="4">
        <v>0.53104971513599897</v>
      </c>
      <c r="K82" s="4">
        <v>0.522093768652798</v>
      </c>
      <c r="L82" s="4">
        <v>0.51313782216959791</v>
      </c>
      <c r="M82" s="4">
        <v>0.50411881630079902</v>
      </c>
      <c r="N82" s="4">
        <v>0.52288940679551899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0.46307384695296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1.420698848515487</v>
      </c>
      <c r="Z82" s="4">
        <v>2.4043045292455671</v>
      </c>
      <c r="AA82" s="4">
        <v>3.386491089975646</v>
      </c>
      <c r="AB82" s="4">
        <v>4.3700650742190241</v>
      </c>
      <c r="AC82" s="4">
        <v>4.96692</v>
      </c>
      <c r="AD82" s="4">
        <v>5.9603039999999998</v>
      </c>
      <c r="AE82" s="4">
        <v>6.9536879999999996</v>
      </c>
      <c r="AF82" s="4">
        <v>7.9470720000000004</v>
      </c>
      <c r="AG82" s="4">
        <v>8.9404559999999993</v>
      </c>
      <c r="AH82" s="4">
        <v>9.93384</v>
      </c>
      <c r="AI82" s="4">
        <v>10.927224000000001</v>
      </c>
      <c r="AJ82" s="4">
        <v>11.920608</v>
      </c>
      <c r="AK82" s="4">
        <v>12.913992</v>
      </c>
      <c r="AL82" s="4">
        <v>13.907375999999999</v>
      </c>
      <c r="AM82" s="4">
        <v>14.90076</v>
      </c>
      <c r="AN82" s="4">
        <v>15.894144000000001</v>
      </c>
      <c r="AO82" s="4">
        <v>17.40489517820156</v>
      </c>
      <c r="AP82" s="4">
        <v>18.915646356403208</v>
      </c>
      <c r="AQ82" s="4">
        <v>20.426397534604771</v>
      </c>
      <c r="AR82" s="4">
        <v>21.9870981038592</v>
      </c>
    </row>
    <row r="83" spans="1:44" x14ac:dyDescent="0.2">
      <c r="A83" s="13" t="s">
        <v>91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0.62832326399999905</v>
      </c>
      <c r="S83" s="4">
        <v>0.57390789599999903</v>
      </c>
      <c r="T83" s="4">
        <v>1.2397369248000001</v>
      </c>
      <c r="U83" s="4">
        <v>1.9098611568000001</v>
      </c>
      <c r="V83" s="4">
        <v>2.5858826208000001</v>
      </c>
      <c r="W83" s="4">
        <v>3.2652942048</v>
      </c>
      <c r="X83" s="4">
        <v>3.9496947839999899</v>
      </c>
      <c r="Y83" s="4">
        <v>4.6396551600000002</v>
      </c>
      <c r="Z83" s="4">
        <v>5.3329961951999998</v>
      </c>
      <c r="AA83" s="4">
        <v>6.0322502303999901</v>
      </c>
      <c r="AB83" s="4">
        <v>6.7339514592</v>
      </c>
      <c r="AC83" s="4">
        <v>7.4424959999999896</v>
      </c>
      <c r="AD83" s="4">
        <v>8.2144972799999998</v>
      </c>
      <c r="AE83" s="4">
        <v>8.9915443199999903</v>
      </c>
      <c r="AF83" s="4">
        <v>9.7736371200000001</v>
      </c>
      <c r="AG83" s="4">
        <v>10.5607756799999</v>
      </c>
      <c r="AH83" s="4">
        <v>11.352959999999999</v>
      </c>
      <c r="AI83" s="4">
        <v>12.1501900799999</v>
      </c>
      <c r="AJ83" s="4">
        <v>12.95246592</v>
      </c>
      <c r="AK83" s="4">
        <v>13.75978752</v>
      </c>
      <c r="AL83" s="4">
        <v>14.5721548799999</v>
      </c>
      <c r="AM83" s="4">
        <v>15.389568000000001</v>
      </c>
      <c r="AN83" s="4">
        <v>16.21202688</v>
      </c>
      <c r="AO83" s="4">
        <v>17.039531520000001</v>
      </c>
      <c r="AP83" s="4">
        <v>17.8720819199999</v>
      </c>
      <c r="AQ83" s="4">
        <v>18.70967808</v>
      </c>
      <c r="AR83" s="4">
        <v>19.552320000000002</v>
      </c>
    </row>
    <row r="84" spans="1:44" x14ac:dyDescent="0.2">
      <c r="A84" s="13" t="s">
        <v>91</v>
      </c>
      <c r="B84" s="1" t="s">
        <v>80</v>
      </c>
      <c r="C84" s="1" t="s">
        <v>3</v>
      </c>
      <c r="D84" s="4">
        <v>98.686023729049253</v>
      </c>
      <c r="E84" s="4">
        <v>102.20568730854791</v>
      </c>
      <c r="F84" s="4">
        <v>104.89147889461026</v>
      </c>
      <c r="G84" s="4">
        <v>106.76912136527827</v>
      </c>
      <c r="H84" s="4">
        <v>107.96431408039501</v>
      </c>
      <c r="I84" s="4">
        <v>109.46364402958984</v>
      </c>
      <c r="J84" s="4">
        <v>111.03580717340853</v>
      </c>
      <c r="K84" s="4">
        <v>112.07897629698013</v>
      </c>
      <c r="L84" s="4">
        <v>113.41999515924148</v>
      </c>
      <c r="M84" s="4">
        <v>114.83495434698628</v>
      </c>
      <c r="N84" s="4">
        <v>117.47019069553994</v>
      </c>
      <c r="O84" s="4">
        <v>117.56693481632884</v>
      </c>
      <c r="P84" s="4">
        <v>117.60462847686249</v>
      </c>
      <c r="Q84" s="4">
        <v>120.38559499037206</v>
      </c>
      <c r="R84" s="4">
        <v>123.47188643556412</v>
      </c>
      <c r="S84" s="4">
        <v>123.10254163811567</v>
      </c>
      <c r="T84" s="4">
        <v>113.87675863715337</v>
      </c>
      <c r="U84" s="4">
        <v>108.97751975997848</v>
      </c>
      <c r="V84" s="4">
        <v>111.09482388056833</v>
      </c>
      <c r="W84" s="4">
        <v>113.67956197936397</v>
      </c>
      <c r="X84" s="4">
        <v>110.54189039102968</v>
      </c>
      <c r="Y84" s="4">
        <v>112.7038949364651</v>
      </c>
      <c r="Z84" s="4">
        <v>109.93773674463203</v>
      </c>
      <c r="AA84" s="4">
        <v>101.17613582168448</v>
      </c>
      <c r="AB84" s="4">
        <v>100.08841088150464</v>
      </c>
      <c r="AC84" s="4">
        <v>100.93515382693144</v>
      </c>
      <c r="AD84" s="4">
        <v>102.14725453354123</v>
      </c>
      <c r="AE84" s="4">
        <v>103.34895884206742</v>
      </c>
      <c r="AF84" s="4">
        <v>104.14726354917755</v>
      </c>
      <c r="AG84" s="4">
        <v>104.23653368112181</v>
      </c>
      <c r="AH84" s="4">
        <v>103.93139200774499</v>
      </c>
      <c r="AI84" s="4">
        <v>107.47195912670715</v>
      </c>
      <c r="AJ84" s="4">
        <v>111.73836392759665</v>
      </c>
      <c r="AK84" s="4">
        <v>107.69412942648273</v>
      </c>
      <c r="AL84" s="4">
        <v>108.31422821050427</v>
      </c>
      <c r="AM84" s="4">
        <v>109.4011684182465</v>
      </c>
      <c r="AN84" s="4">
        <v>109.86997633829534</v>
      </c>
      <c r="AO84" s="4">
        <v>110.87760781853962</v>
      </c>
      <c r="AP84" s="4">
        <v>111.66616328732285</v>
      </c>
      <c r="AQ84" s="4">
        <v>113.30829679268403</v>
      </c>
      <c r="AR84" s="4">
        <v>122.48806807192577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91</v>
      </c>
      <c r="B87" s="1" t="s">
        <v>82</v>
      </c>
      <c r="C87" s="1" t="s">
        <v>64</v>
      </c>
      <c r="D87" s="4">
        <v>348.28285181697669</v>
      </c>
      <c r="E87" s="4">
        <v>347.73027447334005</v>
      </c>
      <c r="F87" s="4">
        <v>349.67461103999864</v>
      </c>
      <c r="G87" s="4">
        <v>355.15237036051752</v>
      </c>
      <c r="H87" s="4">
        <v>361.10502757902702</v>
      </c>
      <c r="I87" s="4">
        <v>359.61989492645614</v>
      </c>
      <c r="J87" s="4">
        <v>359.5980540867323</v>
      </c>
      <c r="K87" s="4">
        <v>361.86966267564202</v>
      </c>
      <c r="L87" s="4">
        <v>359.83564573384479</v>
      </c>
      <c r="M87" s="4">
        <v>357.28735012676498</v>
      </c>
      <c r="N87" s="4">
        <v>352.78120584874472</v>
      </c>
      <c r="O87" s="4">
        <v>349.60569726448989</v>
      </c>
      <c r="P87" s="4">
        <v>350.42577757130971</v>
      </c>
      <c r="Q87" s="4">
        <v>347.90634269393883</v>
      </c>
      <c r="R87" s="4">
        <v>342.94923044415515</v>
      </c>
      <c r="S87" s="4">
        <v>374.82172923389015</v>
      </c>
      <c r="T87" s="4">
        <v>410.6318728856811</v>
      </c>
      <c r="U87" s="4">
        <v>448.36998551601101</v>
      </c>
      <c r="V87" s="4">
        <v>494.25737259409021</v>
      </c>
      <c r="W87" s="4">
        <v>529.80345299351018</v>
      </c>
      <c r="X87" s="4">
        <v>566.64401330891019</v>
      </c>
      <c r="Y87" s="4">
        <v>601.72149362440314</v>
      </c>
      <c r="Z87" s="4">
        <v>641.70998624774165</v>
      </c>
      <c r="AA87" s="4">
        <v>687.60721443928003</v>
      </c>
      <c r="AB87" s="4">
        <v>688.88604448357205</v>
      </c>
      <c r="AC87" s="4">
        <v>695.19167448355051</v>
      </c>
      <c r="AD87" s="4">
        <v>696.96154834826382</v>
      </c>
      <c r="AE87" s="4">
        <v>698.80896563354133</v>
      </c>
      <c r="AF87" s="4">
        <v>700.72845127231096</v>
      </c>
      <c r="AG87" s="4">
        <v>702.52210130375761</v>
      </c>
      <c r="AH87" s="4">
        <v>704.36129252511455</v>
      </c>
      <c r="AI87" s="4">
        <v>705.64575051443535</v>
      </c>
      <c r="AJ87" s="4">
        <v>706.90603887271027</v>
      </c>
      <c r="AK87" s="4">
        <v>707.79139084528992</v>
      </c>
      <c r="AL87" s="4">
        <v>709.29948782700694</v>
      </c>
      <c r="AM87" s="4">
        <v>710.03179317426395</v>
      </c>
      <c r="AN87" s="4">
        <v>711.04240461028508</v>
      </c>
      <c r="AO87" s="4">
        <v>711.25807301009957</v>
      </c>
      <c r="AP87" s="4">
        <v>711.4421838057242</v>
      </c>
      <c r="AQ87" s="4">
        <v>711.13303340698747</v>
      </c>
      <c r="AR87" s="4">
        <v>710.88924570690267</v>
      </c>
    </row>
    <row r="88" spans="1:44" x14ac:dyDescent="0.2">
      <c r="A88" s="13" t="s">
        <v>91</v>
      </c>
      <c r="B88" s="1" t="s">
        <v>83</v>
      </c>
      <c r="C88" s="1" t="s">
        <v>64</v>
      </c>
      <c r="D88" s="4">
        <v>0.27956245927247902</v>
      </c>
      <c r="E88" s="4">
        <v>0.26961872895216005</v>
      </c>
      <c r="F88" s="4">
        <v>0.25964048910239901</v>
      </c>
      <c r="G88" s="4">
        <v>0.249662249252639</v>
      </c>
      <c r="H88" s="4">
        <v>0.23937326280431998</v>
      </c>
      <c r="I88" s="4">
        <v>0.2297402790825599</v>
      </c>
      <c r="J88" s="4">
        <v>0.85809090446327796</v>
      </c>
      <c r="K88" s="4">
        <v>1.417613351832</v>
      </c>
      <c r="L88" s="4">
        <v>1.3706841586295071</v>
      </c>
      <c r="M88" s="4">
        <v>1.329922610915806</v>
      </c>
      <c r="N88" s="4">
        <v>1.3816976859332559</v>
      </c>
      <c r="O88" s="4">
        <v>1.414608893638549</v>
      </c>
      <c r="P88" s="4">
        <v>1.5458869071345491</v>
      </c>
      <c r="Q88" s="4">
        <v>1.635113961449032</v>
      </c>
      <c r="R88" s="4">
        <v>1.7434441496962862</v>
      </c>
      <c r="S88" s="4">
        <v>1.8747221631922799</v>
      </c>
      <c r="T88" s="4">
        <v>1.8702099623323698</v>
      </c>
      <c r="U88" s="4">
        <v>1.8307133009969798</v>
      </c>
      <c r="V88" s="4">
        <v>1.79760591096663</v>
      </c>
      <c r="W88" s="4">
        <v>1.86135459276131</v>
      </c>
      <c r="X88" s="4">
        <v>1.9913873318134292</v>
      </c>
      <c r="Y88" s="4">
        <v>1.9506731632174201</v>
      </c>
      <c r="Z88" s="4">
        <v>2.0290876399433602</v>
      </c>
      <c r="AA88" s="4">
        <v>1.9884206474219801</v>
      </c>
      <c r="AB88" s="4">
        <v>2.0214832504642</v>
      </c>
      <c r="AC88" s="4">
        <v>2.0507368433234601</v>
      </c>
      <c r="AD88" s="4">
        <v>2.1095527890856203</v>
      </c>
      <c r="AE88" s="4">
        <v>2.16207468816744</v>
      </c>
      <c r="AF88" s="4">
        <v>2.1901291255148401</v>
      </c>
      <c r="AG88" s="4">
        <v>2.2310623719792599</v>
      </c>
      <c r="AH88" s="4">
        <v>2.3105679380061099</v>
      </c>
      <c r="AI88" s="4">
        <v>2.3711211575980902</v>
      </c>
      <c r="AJ88" s="4">
        <v>2.4024137921701096</v>
      </c>
      <c r="AK88" s="4">
        <v>2.3993064870181198</v>
      </c>
      <c r="AL88" s="4">
        <v>2.4116104957546298</v>
      </c>
      <c r="AM88" s="4">
        <v>2.4661164764692298</v>
      </c>
      <c r="AN88" s="4">
        <v>2.47711375407382</v>
      </c>
      <c r="AO88" s="4">
        <v>2.4850809199023698</v>
      </c>
      <c r="AP88" s="4">
        <v>2.4957939600995802</v>
      </c>
      <c r="AQ88" s="4">
        <v>2.5456039182627297</v>
      </c>
      <c r="AR88" s="4">
        <v>2.62025680934169</v>
      </c>
    </row>
    <row r="89" spans="1:44" x14ac:dyDescent="0.2">
      <c r="A89" s="13" t="s">
        <v>91</v>
      </c>
      <c r="B89" s="1" t="s">
        <v>84</v>
      </c>
      <c r="C89" s="1" t="s">
        <v>64</v>
      </c>
      <c r="D89" s="4">
        <v>52.971825867982893</v>
      </c>
      <c r="E89" s="4">
        <v>51.844760062200109</v>
      </c>
      <c r="F89" s="4">
        <v>53.429147418667156</v>
      </c>
      <c r="G89" s="4">
        <v>61.039900340831153</v>
      </c>
      <c r="H89" s="4">
        <v>66.68700316405544</v>
      </c>
      <c r="I89" s="4">
        <v>64.960301216157077</v>
      </c>
      <c r="J89" s="4">
        <v>67.16994866014349</v>
      </c>
      <c r="K89" s="4">
        <v>68.061544297884609</v>
      </c>
      <c r="L89" s="4">
        <v>68.77072445638079</v>
      </c>
      <c r="M89" s="4">
        <v>67.961712647074222</v>
      </c>
      <c r="N89" s="4">
        <v>67.587908905572675</v>
      </c>
      <c r="O89" s="4">
        <v>69.257647014266894</v>
      </c>
      <c r="P89" s="4">
        <v>69.454027473875342</v>
      </c>
      <c r="Q89" s="4">
        <v>68.953354531746996</v>
      </c>
      <c r="R89" s="4">
        <v>68.565695336861666</v>
      </c>
      <c r="S89" s="4">
        <v>105.32843243890424</v>
      </c>
      <c r="T89" s="4">
        <v>98.059011655295222</v>
      </c>
      <c r="U89" s="4">
        <v>90.123988996980032</v>
      </c>
      <c r="V89" s="4">
        <v>92.788737408644977</v>
      </c>
      <c r="W89" s="4">
        <v>85.015371952979436</v>
      </c>
      <c r="X89" s="4">
        <v>78.320746059473834</v>
      </c>
      <c r="Y89" s="4">
        <v>70.110323497406995</v>
      </c>
      <c r="Z89" s="4">
        <v>66.719649742039977</v>
      </c>
      <c r="AA89" s="4">
        <v>69.360341833270311</v>
      </c>
      <c r="AB89" s="4">
        <v>71.883426660362247</v>
      </c>
      <c r="AC89" s="4">
        <v>74.292868140292143</v>
      </c>
      <c r="AD89" s="4">
        <v>76.517736115403224</v>
      </c>
      <c r="AE89" s="4">
        <v>78.794738921533977</v>
      </c>
      <c r="AF89" s="4">
        <v>81.196148996620082</v>
      </c>
      <c r="AG89" s="4">
        <v>83.462675837763342</v>
      </c>
      <c r="AH89" s="4">
        <v>85.736171549252532</v>
      </c>
      <c r="AI89" s="4">
        <v>87.463556253765177</v>
      </c>
      <c r="AJ89" s="4">
        <v>89.199863094748039</v>
      </c>
      <c r="AK89" s="4">
        <v>90.595633489759848</v>
      </c>
      <c r="AL89" s="4">
        <v>92.563203761300159</v>
      </c>
      <c r="AM89" s="4">
        <v>93.748314245122756</v>
      </c>
      <c r="AN89" s="4">
        <v>95.259138884148271</v>
      </c>
      <c r="AO89" s="4">
        <v>95.969045744464253</v>
      </c>
      <c r="AP89" s="4">
        <v>96.648155361772666</v>
      </c>
      <c r="AQ89" s="4">
        <v>96.795231813698777</v>
      </c>
      <c r="AR89" s="4">
        <v>96.946794718730317</v>
      </c>
    </row>
    <row r="90" spans="1:44" x14ac:dyDescent="0.2">
      <c r="A90" s="13" t="s">
        <v>91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287.22588418943991</v>
      </c>
      <c r="M90" s="4">
        <v>283.26305466143901</v>
      </c>
      <c r="N90" s="4">
        <v>279.26852249721497</v>
      </c>
      <c r="O90" s="4">
        <v>275.27399033299196</v>
      </c>
      <c r="P90" s="4">
        <v>271.27945816876792</v>
      </c>
      <c r="Q90" s="4">
        <v>267.28492600454399</v>
      </c>
      <c r="R90" s="4">
        <v>263.29039384031893</v>
      </c>
      <c r="S90" s="4">
        <v>259.32756431231991</v>
      </c>
      <c r="T90" s="4">
        <v>302.88698648409587</v>
      </c>
      <c r="U90" s="4">
        <v>346.44640865587201</v>
      </c>
      <c r="V90" s="4">
        <v>390.00583082764797</v>
      </c>
      <c r="W90" s="4">
        <v>433.56525299942297</v>
      </c>
      <c r="X90" s="4">
        <v>477.12467517120001</v>
      </c>
      <c r="Y90" s="4">
        <v>520.71579997920003</v>
      </c>
      <c r="Z90" s="4">
        <v>564.27522215097497</v>
      </c>
      <c r="AA90" s="4">
        <v>607.83464432275196</v>
      </c>
      <c r="AB90" s="4">
        <v>606.81983469875399</v>
      </c>
      <c r="AC90" s="4">
        <v>610.94703621254303</v>
      </c>
      <c r="AD90" s="4">
        <v>610.69341512275093</v>
      </c>
      <c r="AE90" s="4">
        <v>610.47149666918392</v>
      </c>
      <c r="AF90" s="4">
        <v>610.21787557939206</v>
      </c>
      <c r="AG90" s="4">
        <v>609.96425448959894</v>
      </c>
      <c r="AH90" s="4">
        <v>609.71063339980799</v>
      </c>
      <c r="AI90" s="4">
        <v>609.45701231001601</v>
      </c>
      <c r="AJ90" s="4">
        <v>609.20339122022403</v>
      </c>
      <c r="AK90" s="4">
        <v>608.94977013043206</v>
      </c>
      <c r="AL90" s="4">
        <v>608.72785167686402</v>
      </c>
      <c r="AM90" s="4">
        <v>608.47423058707204</v>
      </c>
      <c r="AN90" s="4">
        <v>608.22060949727893</v>
      </c>
      <c r="AO90" s="4">
        <v>607.96698840748684</v>
      </c>
      <c r="AP90" s="4">
        <v>607.71336731769588</v>
      </c>
      <c r="AQ90" s="4">
        <v>607.45974622790402</v>
      </c>
      <c r="AR90" s="4">
        <v>607.23782777433598</v>
      </c>
    </row>
    <row r="91" spans="1:44" x14ac:dyDescent="0.2">
      <c r="A91" s="13" t="s">
        <v>91</v>
      </c>
      <c r="B91" s="1" t="s">
        <v>86</v>
      </c>
      <c r="C91" s="1" t="s">
        <v>64</v>
      </c>
      <c r="D91" s="4">
        <v>14.879483581799398</v>
      </c>
      <c r="E91" s="4">
        <v>13.445574665224399</v>
      </c>
      <c r="F91" s="4">
        <v>11.968811328080301</v>
      </c>
      <c r="G91" s="4">
        <v>8.1064169821452197</v>
      </c>
      <c r="H91" s="4">
        <v>6.8235207706967502</v>
      </c>
      <c r="I91" s="4">
        <v>5.6155300625552202</v>
      </c>
      <c r="J91" s="4">
        <v>1.49692909673223</v>
      </c>
      <c r="K91" s="4">
        <v>1.1374934077923802</v>
      </c>
      <c r="L91" s="4">
        <v>2.4367684552828099</v>
      </c>
      <c r="M91" s="4">
        <v>4.70209251517021</v>
      </c>
      <c r="N91" s="4">
        <v>4.5130839415314403</v>
      </c>
      <c r="O91" s="4">
        <v>3.6305197864002201</v>
      </c>
      <c r="P91" s="4">
        <v>8.1184864824871994</v>
      </c>
      <c r="Q91" s="4">
        <v>10.0060423553016</v>
      </c>
      <c r="R91" s="4">
        <v>9.3238102840811301</v>
      </c>
      <c r="S91" s="4">
        <v>8.2661787580241395</v>
      </c>
      <c r="T91" s="4">
        <v>7.7915272832642106</v>
      </c>
      <c r="U91" s="4">
        <v>9.9457497596159996</v>
      </c>
      <c r="V91" s="4">
        <v>9.6430863424319995</v>
      </c>
      <c r="W91" s="4">
        <v>9.3404229252479904</v>
      </c>
      <c r="X91" s="4">
        <v>9.0415906905599996</v>
      </c>
      <c r="Y91" s="4">
        <v>8.7389272733759995</v>
      </c>
      <c r="Z91" s="4">
        <v>8.4400950386879998</v>
      </c>
      <c r="AA91" s="4">
        <v>8.1374316215039997</v>
      </c>
      <c r="AB91" s="4">
        <v>7.8347682043200004</v>
      </c>
      <c r="AC91" s="4">
        <v>7.535935969631991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5.7276178315199999</v>
      </c>
      <c r="AJ91" s="4">
        <v>5.4249544143359998</v>
      </c>
      <c r="AK91" s="4">
        <v>5.1222909971519996</v>
      </c>
      <c r="AL91" s="4">
        <v>4.823458762464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91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2.33924915174399E-3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2.1657062851487899E-3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3.1598149218796792E-2</v>
      </c>
      <c r="Z92" s="4">
        <v>6.13618119032832E-2</v>
      </c>
      <c r="AA92" s="4">
        <v>9.1082900987769611E-2</v>
      </c>
      <c r="AB92" s="4">
        <v>0.12084025411967039</v>
      </c>
      <c r="AC92" s="4">
        <v>0.14900759999999999</v>
      </c>
      <c r="AD92" s="4">
        <v>0.17880911999999999</v>
      </c>
      <c r="AE92" s="4">
        <v>0.20861064000000001</v>
      </c>
      <c r="AF92" s="4">
        <v>0.23841216000000001</v>
      </c>
      <c r="AG92" s="4">
        <v>0.26821368000000001</v>
      </c>
      <c r="AH92" s="4">
        <v>0.29801519999999998</v>
      </c>
      <c r="AI92" s="4">
        <v>0.32781672000000001</v>
      </c>
      <c r="AJ92" s="4">
        <v>0.35761823999999998</v>
      </c>
      <c r="AK92" s="4">
        <v>0.38741976</v>
      </c>
      <c r="AL92" s="4">
        <v>0.41722128000000003</v>
      </c>
      <c r="AM92" s="4">
        <v>0.44702279999999994</v>
      </c>
      <c r="AN92" s="4">
        <v>0.47682432000000002</v>
      </c>
      <c r="AO92" s="4">
        <v>0.51179951178201555</v>
      </c>
      <c r="AP92" s="4">
        <v>0.54677470356403213</v>
      </c>
      <c r="AQ92" s="4">
        <v>0.58174989534604771</v>
      </c>
      <c r="AR92" s="4">
        <v>0.61722458103859201</v>
      </c>
    </row>
    <row r="93" spans="1:44" x14ac:dyDescent="0.2">
      <c r="A93" s="13" t="s">
        <v>91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368.3702683153063</v>
      </c>
      <c r="P93" s="4">
        <v>371.94924049614315</v>
      </c>
      <c r="Q93" s="4">
        <v>375.31861060844597</v>
      </c>
      <c r="R93" s="4">
        <v>378.63321902012939</v>
      </c>
      <c r="S93" s="4">
        <v>381.94569840197181</v>
      </c>
      <c r="T93" s="4">
        <v>385.33428479655436</v>
      </c>
      <c r="U93" s="4">
        <v>388.67639459362351</v>
      </c>
      <c r="V93" s="4">
        <v>392.09662123100759</v>
      </c>
      <c r="W93" s="4">
        <v>395.75456720772053</v>
      </c>
      <c r="X93" s="4">
        <v>399.12976791268744</v>
      </c>
      <c r="Y93" s="4">
        <v>402.57129198746179</v>
      </c>
      <c r="Z93" s="4">
        <v>405.96181756255038</v>
      </c>
      <c r="AA93" s="4">
        <v>409.34415003820169</v>
      </c>
      <c r="AB93" s="4">
        <v>413.05988128261413</v>
      </c>
      <c r="AC93" s="4">
        <v>416.54407998174935</v>
      </c>
      <c r="AD93" s="4">
        <v>419.95840151389069</v>
      </c>
      <c r="AE93" s="4">
        <v>423.39776582863283</v>
      </c>
      <c r="AF93" s="4">
        <v>427.22738892003565</v>
      </c>
      <c r="AG93" s="4">
        <v>430.60614665868115</v>
      </c>
      <c r="AH93" s="4">
        <v>434.14388219437035</v>
      </c>
      <c r="AI93" s="4">
        <v>437.69242883987101</v>
      </c>
      <c r="AJ93" s="4">
        <v>441.4210122602513</v>
      </c>
      <c r="AK93" s="4">
        <v>444.99202861179208</v>
      </c>
      <c r="AL93" s="4">
        <v>448.43097295359132</v>
      </c>
      <c r="AM93" s="4">
        <v>452.33828073216307</v>
      </c>
      <c r="AN93" s="4">
        <v>455.87095260248572</v>
      </c>
      <c r="AO93" s="4">
        <v>459.41206116762226</v>
      </c>
      <c r="AP93" s="4">
        <v>463.2979868331164</v>
      </c>
      <c r="AQ93" s="4">
        <v>466.77594450544166</v>
      </c>
      <c r="AR93" s="4">
        <v>470.43548901463856</v>
      </c>
    </row>
    <row r="94" spans="1:44" x14ac:dyDescent="0.2">
      <c r="A94" s="13" t="s">
        <v>91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1486.6843799999901</v>
      </c>
      <c r="I94" s="4">
        <v>1486.6843799999999</v>
      </c>
      <c r="J94" s="4">
        <v>1486.6843799999901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1639.0695289500002</v>
      </c>
      <c r="Q94" s="4">
        <v>1721.0230053974901</v>
      </c>
      <c r="R94" s="4">
        <v>1807.0741558694799</v>
      </c>
      <c r="S94" s="4">
        <v>1897.4278635012699</v>
      </c>
      <c r="T94" s="4">
        <v>1992.29925653486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2542.7348081493801</v>
      </c>
      <c r="Z94" s="4">
        <v>2669.8715485770699</v>
      </c>
      <c r="AA94" s="4">
        <v>2803.36512586445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3577.88322353181</v>
      </c>
      <c r="AG94" s="4">
        <v>3756.7773846679897</v>
      </c>
      <c r="AH94" s="4">
        <v>3944.6162539215898</v>
      </c>
      <c r="AI94" s="4">
        <v>4141.8470674260998</v>
      </c>
      <c r="AJ94" s="4">
        <v>4348.9394205952995</v>
      </c>
      <c r="AK94" s="4">
        <v>4566.3863889977001</v>
      </c>
      <c r="AL94" s="4">
        <v>4618.8308052857601</v>
      </c>
      <c r="AM94" s="4">
        <v>4540.6950654634202</v>
      </c>
      <c r="AN94" s="4">
        <v>4486.9413979371602</v>
      </c>
      <c r="AO94" s="4">
        <v>4440.0261608006604</v>
      </c>
      <c r="AP94" s="4">
        <v>4388.7188246732303</v>
      </c>
      <c r="AQ94" s="4">
        <v>4318.9675524488202</v>
      </c>
      <c r="AR94" s="4">
        <v>4270.3350338126402</v>
      </c>
    </row>
    <row r="95" spans="1:44" x14ac:dyDescent="0.2">
      <c r="B95" s="5"/>
    </row>
    <row r="97" spans="1:44" x14ac:dyDescent="0.2">
      <c r="A97" s="13" t="s">
        <v>91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0.25005679484725735</v>
      </c>
      <c r="F97" s="22">
        <f t="shared" si="0"/>
        <v>0.24795243370899187</v>
      </c>
      <c r="G97" s="22">
        <f t="shared" si="0"/>
        <v>0.2439557860076513</v>
      </c>
      <c r="H97" s="22">
        <f t="shared" si="0"/>
        <v>0.23991868826668114</v>
      </c>
      <c r="I97" s="22">
        <f t="shared" si="0"/>
        <v>0.23589014862347646</v>
      </c>
      <c r="J97" s="22">
        <f t="shared" si="0"/>
        <v>0.23183858798674667</v>
      </c>
      <c r="K97" s="22">
        <f t="shared" si="0"/>
        <v>0.22773798588029445</v>
      </c>
      <c r="L97" s="22">
        <f t="shared" si="0"/>
        <v>0.21963653049818441</v>
      </c>
      <c r="M97" s="22">
        <f t="shared" si="0"/>
        <v>0.22398287517657367</v>
      </c>
      <c r="N97" s="22">
        <f t="shared" si="0"/>
        <v>0.21708966333242252</v>
      </c>
      <c r="O97" s="22">
        <f t="shared" si="0"/>
        <v>0.21239316678231462</v>
      </c>
      <c r="P97" s="22">
        <f t="shared" si="0"/>
        <v>0.21349051838028876</v>
      </c>
      <c r="Q97" s="22">
        <f t="shared" si="0"/>
        <v>0.21661090012343917</v>
      </c>
      <c r="R97" s="22">
        <f t="shared" si="0"/>
        <v>0.21992737192652861</v>
      </c>
      <c r="S97" s="22">
        <f t="shared" si="0"/>
        <v>0.22268112387869854</v>
      </c>
      <c r="T97" s="22">
        <f t="shared" si="0"/>
        <v>0.24787890417630284</v>
      </c>
      <c r="U97" s="22">
        <f t="shared" si="0"/>
        <v>0.27349501758583289</v>
      </c>
      <c r="V97" s="22">
        <f t="shared" si="0"/>
        <v>0.29761686680997024</v>
      </c>
      <c r="W97" s="22">
        <f t="shared" si="0"/>
        <v>0.3229807842048073</v>
      </c>
      <c r="X97" s="22">
        <f t="shared" si="0"/>
        <v>0.35244288850643279</v>
      </c>
      <c r="Y97" s="22">
        <f t="shared" si="0"/>
        <v>0.37645939312400623</v>
      </c>
      <c r="Z97" s="22">
        <f t="shared" si="0"/>
        <v>0.4008871492515822</v>
      </c>
      <c r="AA97" s="22">
        <f t="shared" si="0"/>
        <v>0.41740036882531167</v>
      </c>
      <c r="AB97" s="22">
        <f t="shared" si="0"/>
        <v>0.42453118013416746</v>
      </c>
      <c r="AC97" s="22">
        <f t="shared" si="0"/>
        <v>0.43430445995167449</v>
      </c>
      <c r="AD97" s="22">
        <f t="shared" si="0"/>
        <v>0.44513599242611085</v>
      </c>
      <c r="AE97" s="22">
        <f t="shared" si="0"/>
        <v>0.4541928558288133</v>
      </c>
      <c r="AF97" s="22">
        <f t="shared" si="0"/>
        <v>0.45971399970072691</v>
      </c>
      <c r="AG97" s="22">
        <f t="shared" si="0"/>
        <v>0.4651772284029389</v>
      </c>
      <c r="AH97" s="22">
        <f t="shared" si="0"/>
        <v>0.47096707635294005</v>
      </c>
      <c r="AI97" s="22">
        <f t="shared" si="0"/>
        <v>0.4786210409432658</v>
      </c>
      <c r="AJ97" s="22">
        <f t="shared" si="0"/>
        <v>0.48552978334644825</v>
      </c>
      <c r="AK97" s="22">
        <f t="shared" si="0"/>
        <v>0.49216745529990713</v>
      </c>
      <c r="AL97" s="22">
        <f t="shared" si="0"/>
        <v>0.49835633545199043</v>
      </c>
      <c r="AM97" s="22">
        <f t="shared" si="0"/>
        <v>0.50607022849187655</v>
      </c>
      <c r="AN97" s="22">
        <f t="shared" si="0"/>
        <v>0.51505747239461175</v>
      </c>
      <c r="AO97" s="22">
        <f t="shared" si="0"/>
        <v>0.52534385989928023</v>
      </c>
      <c r="AP97" s="22">
        <f t="shared" si="0"/>
        <v>0.53618835464220316</v>
      </c>
      <c r="AQ97" s="22">
        <f t="shared" si="0"/>
        <v>0.545148623072365</v>
      </c>
      <c r="AR97" s="22">
        <f t="shared" si="0"/>
        <v>0.55476783672511665</v>
      </c>
    </row>
    <row r="98" spans="1:44" x14ac:dyDescent="0.2">
      <c r="A98" s="13" t="s">
        <v>91</v>
      </c>
      <c r="B98" s="1" t="s">
        <v>127</v>
      </c>
      <c r="C98" s="1" t="s">
        <v>126</v>
      </c>
      <c r="D98" s="22">
        <f>(D64+D63+D62+D59+D54)/D53</f>
        <v>0.10251469631636223</v>
      </c>
      <c r="E98" s="22">
        <f t="shared" ref="E98:AR98" si="1">(E64+E63+E62+E59+E54)/E53</f>
        <v>0.10301546462883598</v>
      </c>
      <c r="F98" s="22">
        <f t="shared" si="1"/>
        <v>0.10351786028663008</v>
      </c>
      <c r="G98" s="22">
        <f t="shared" si="1"/>
        <v>0.10456664333442302</v>
      </c>
      <c r="H98" s="22">
        <f t="shared" si="1"/>
        <v>0.1041878634567501</v>
      </c>
      <c r="I98" s="22">
        <f t="shared" si="1"/>
        <v>0.10328710236036698</v>
      </c>
      <c r="J98" s="22">
        <f t="shared" si="1"/>
        <v>0.1032072851281774</v>
      </c>
      <c r="K98" s="22">
        <f t="shared" si="1"/>
        <v>0.10168502516751629</v>
      </c>
      <c r="L98" s="22">
        <f t="shared" si="1"/>
        <v>9.8957548144706683E-2</v>
      </c>
      <c r="M98" s="22">
        <f t="shared" si="1"/>
        <v>9.6053032740178332E-2</v>
      </c>
      <c r="N98" s="22">
        <f t="shared" si="1"/>
        <v>9.3981165606004322E-2</v>
      </c>
      <c r="O98" s="22">
        <f t="shared" si="1"/>
        <v>9.5930086385509275E-2</v>
      </c>
      <c r="P98" s="22">
        <f t="shared" si="1"/>
        <v>9.9693719244153753E-2</v>
      </c>
      <c r="Q98" s="22">
        <f t="shared" si="1"/>
        <v>0.10044516437635663</v>
      </c>
      <c r="R98" s="22">
        <f t="shared" si="1"/>
        <v>0.10236937854352707</v>
      </c>
      <c r="S98" s="22">
        <f t="shared" si="1"/>
        <v>0.10720829226573798</v>
      </c>
      <c r="T98" s="22">
        <f t="shared" si="1"/>
        <v>0.11526355912043225</v>
      </c>
      <c r="U98" s="22">
        <f t="shared" si="1"/>
        <v>0.12150187477645211</v>
      </c>
      <c r="V98" s="22">
        <f t="shared" si="1"/>
        <v>0.12685112181746525</v>
      </c>
      <c r="W98" s="22">
        <f t="shared" si="1"/>
        <v>0.13570552222588503</v>
      </c>
      <c r="X98" s="22">
        <f t="shared" si="1"/>
        <v>0.14576626739759593</v>
      </c>
      <c r="Y98" s="22">
        <f t="shared" si="1"/>
        <v>0.15303429719896525</v>
      </c>
      <c r="Z98" s="22">
        <f t="shared" si="1"/>
        <v>0.16455244257684964</v>
      </c>
      <c r="AA98" s="22">
        <f t="shared" si="1"/>
        <v>0.17372999789895036</v>
      </c>
      <c r="AB98" s="22">
        <f t="shared" si="1"/>
        <v>0.17739545122138003</v>
      </c>
      <c r="AC98" s="22">
        <f t="shared" si="1"/>
        <v>0.18231696840692213</v>
      </c>
      <c r="AD98" s="22">
        <f t="shared" si="1"/>
        <v>0.18541591031882498</v>
      </c>
      <c r="AE98" s="22">
        <f t="shared" si="1"/>
        <v>0.1883261156625039</v>
      </c>
      <c r="AF98" s="22">
        <f t="shared" si="1"/>
        <v>0.19120701293282283</v>
      </c>
      <c r="AG98" s="22">
        <f t="shared" si="1"/>
        <v>0.19646244696944778</v>
      </c>
      <c r="AH98" s="22">
        <f t="shared" si="1"/>
        <v>0.19978954495024082</v>
      </c>
      <c r="AI98" s="22">
        <f t="shared" si="1"/>
        <v>0.20219151701987823</v>
      </c>
      <c r="AJ98" s="22">
        <f t="shared" si="1"/>
        <v>0.20641370067606751</v>
      </c>
      <c r="AK98" s="22">
        <f t="shared" si="1"/>
        <v>0.212222566888353</v>
      </c>
      <c r="AL98" s="22">
        <f t="shared" si="1"/>
        <v>0.21436340249520033</v>
      </c>
      <c r="AM98" s="22">
        <f t="shared" si="1"/>
        <v>0.21811566940444996</v>
      </c>
      <c r="AN98" s="22">
        <f t="shared" si="1"/>
        <v>0.22005548503557823</v>
      </c>
      <c r="AO98" s="22">
        <f t="shared" si="1"/>
        <v>0.2228256737353794</v>
      </c>
      <c r="AP98" s="22">
        <f t="shared" si="1"/>
        <v>0.22576775415168318</v>
      </c>
      <c r="AQ98" s="22">
        <f t="shared" si="1"/>
        <v>0.23013729378805825</v>
      </c>
      <c r="AR98" s="22">
        <f t="shared" si="1"/>
        <v>0.23155002036934141</v>
      </c>
    </row>
    <row r="99" spans="1:44" x14ac:dyDescent="0.2">
      <c r="A99" s="13" t="s">
        <v>91</v>
      </c>
      <c r="B99" s="1" t="s">
        <v>129</v>
      </c>
      <c r="C99" s="1" t="s">
        <v>126</v>
      </c>
      <c r="D99" s="22">
        <f>(D83+D82+D81+D78+D75)/D74</f>
        <v>0.20530209667724539</v>
      </c>
      <c r="E99" s="22">
        <f t="shared" ref="E99:AR99" si="2">(E83+E82+E81+E78+E75)/E74</f>
        <v>0.20005942982233829</v>
      </c>
      <c r="F99" s="22">
        <f t="shared" si="2"/>
        <v>0.19513020906269468</v>
      </c>
      <c r="G99" s="22">
        <f t="shared" si="2"/>
        <v>0.18871361180905555</v>
      </c>
      <c r="H99" s="22">
        <f t="shared" si="2"/>
        <v>0.18276330184043404</v>
      </c>
      <c r="I99" s="22">
        <f t="shared" si="2"/>
        <v>0.17718147987562374</v>
      </c>
      <c r="J99" s="22">
        <f t="shared" si="2"/>
        <v>0.17591483618651432</v>
      </c>
      <c r="K99" s="22">
        <f t="shared" si="2"/>
        <v>0.17437176939451282</v>
      </c>
      <c r="L99" s="22">
        <f t="shared" si="2"/>
        <v>0.16735640921942463</v>
      </c>
      <c r="M99" s="22">
        <f t="shared" si="2"/>
        <v>0.16179470728180662</v>
      </c>
      <c r="N99" s="22">
        <f t="shared" si="2"/>
        <v>0.16339075791816385</v>
      </c>
      <c r="O99" s="22">
        <f t="shared" si="2"/>
        <v>0.15821946947100374</v>
      </c>
      <c r="P99" s="22">
        <f t="shared" si="2"/>
        <v>0.15758953721954366</v>
      </c>
      <c r="Q99" s="22">
        <f t="shared" si="2"/>
        <v>0.16064765004694162</v>
      </c>
      <c r="R99" s="22">
        <f t="shared" si="2"/>
        <v>0.16656267069452707</v>
      </c>
      <c r="S99" s="22">
        <f t="shared" si="2"/>
        <v>0.16713868108746249</v>
      </c>
      <c r="T99" s="22">
        <f t="shared" si="2"/>
        <v>0.18363962086921379</v>
      </c>
      <c r="U99" s="22">
        <f t="shared" si="2"/>
        <v>0.19856521483300058</v>
      </c>
      <c r="V99" s="22">
        <f t="shared" si="2"/>
        <v>0.21509923502202138</v>
      </c>
      <c r="W99" s="22">
        <f t="shared" si="2"/>
        <v>0.23595423500038978</v>
      </c>
      <c r="X99" s="22">
        <f t="shared" si="2"/>
        <v>0.26159656509797113</v>
      </c>
      <c r="Y99" s="22">
        <f t="shared" si="2"/>
        <v>0.28184394878014335</v>
      </c>
      <c r="Z99" s="22">
        <f t="shared" si="2"/>
        <v>0.3043712370989835</v>
      </c>
      <c r="AA99" s="22">
        <f t="shared" si="2"/>
        <v>0.31850551019958434</v>
      </c>
      <c r="AB99" s="22">
        <f t="shared" si="2"/>
        <v>0.32599319168646357</v>
      </c>
      <c r="AC99" s="22">
        <f t="shared" si="2"/>
        <v>0.33271584732377957</v>
      </c>
      <c r="AD99" s="22">
        <f t="shared" si="2"/>
        <v>0.34010068398753002</v>
      </c>
      <c r="AE99" s="22">
        <f t="shared" si="2"/>
        <v>0.3470335529962712</v>
      </c>
      <c r="AF99" s="22">
        <f t="shared" si="2"/>
        <v>0.35282685127790442</v>
      </c>
      <c r="AG99" s="22">
        <f t="shared" si="2"/>
        <v>0.35900637636977378</v>
      </c>
      <c r="AH99" s="22">
        <f t="shared" si="2"/>
        <v>0.365928409537983</v>
      </c>
      <c r="AI99" s="22">
        <f t="shared" si="2"/>
        <v>0.37438776992713041</v>
      </c>
      <c r="AJ99" s="22">
        <f t="shared" si="2"/>
        <v>0.38194413660075816</v>
      </c>
      <c r="AK99" s="22">
        <f t="shared" si="2"/>
        <v>0.38905477104445157</v>
      </c>
      <c r="AL99" s="22">
        <f t="shared" si="2"/>
        <v>0.39406062811195391</v>
      </c>
      <c r="AM99" s="22">
        <f t="shared" si="2"/>
        <v>0.4006104200295631</v>
      </c>
      <c r="AN99" s="22">
        <f t="shared" si="2"/>
        <v>0.40533473394108005</v>
      </c>
      <c r="AO99" s="22">
        <f t="shared" si="2"/>
        <v>0.4126565370002227</v>
      </c>
      <c r="AP99" s="22">
        <f t="shared" si="2"/>
        <v>0.42001441541572837</v>
      </c>
      <c r="AQ99" s="22">
        <f t="shared" si="2"/>
        <v>0.42894478889656784</v>
      </c>
      <c r="AR99" s="22">
        <f t="shared" si="2"/>
        <v>0.44116590273074213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91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782.09448501575491</v>
      </c>
      <c r="Z105" s="1">
        <v>775.44921813468602</v>
      </c>
      <c r="AA105" s="1">
        <v>835.84921813468588</v>
      </c>
      <c r="AB105" s="1">
        <v>896.349218134686</v>
      </c>
      <c r="AC105" s="1">
        <v>956.84921813468588</v>
      </c>
      <c r="AD105" s="1">
        <v>1017.3492181346859</v>
      </c>
      <c r="AE105" s="1">
        <v>1077.7492181346802</v>
      </c>
      <c r="AF105" s="1">
        <v>1138.3492181346799</v>
      </c>
      <c r="AG105" s="1">
        <v>1198.7492181346799</v>
      </c>
      <c r="AH105" s="1">
        <v>1259.2492181346799</v>
      </c>
      <c r="AI105" s="1">
        <v>1319.64921813468</v>
      </c>
      <c r="AJ105" s="1">
        <v>1380.2492181346802</v>
      </c>
      <c r="AK105" s="1">
        <v>1430.7257144004998</v>
      </c>
      <c r="AL105" s="1">
        <v>1490.4220626941001</v>
      </c>
      <c r="AM105" s="1">
        <v>1525.19936721311</v>
      </c>
      <c r="AN105" s="1">
        <v>1569.0164840111102</v>
      </c>
      <c r="AO105" s="1">
        <v>1589.68861106905</v>
      </c>
      <c r="AP105" s="1">
        <v>1612.1784582520499</v>
      </c>
      <c r="AQ105" s="1">
        <v>1623.95931876439</v>
      </c>
      <c r="AR105" s="1">
        <v>1584.5593187643901</v>
      </c>
    </row>
    <row r="106" spans="1:44" x14ac:dyDescent="0.2">
      <c r="A106" s="13" t="s">
        <v>91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</row>
    <row r="107" spans="1:44" x14ac:dyDescent="0.2">
      <c r="A107" s="13" t="s">
        <v>91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782.09448501575491</v>
      </c>
      <c r="Z107" s="1">
        <v>775.44921813468602</v>
      </c>
      <c r="AA107" s="1">
        <v>835.84921813468588</v>
      </c>
      <c r="AB107" s="1">
        <v>896.349218134686</v>
      </c>
      <c r="AC107" s="1">
        <v>956.84921813468588</v>
      </c>
      <c r="AD107" s="1">
        <v>1017.3492181346859</v>
      </c>
      <c r="AE107" s="1">
        <v>1077.7492181346802</v>
      </c>
      <c r="AF107" s="1">
        <v>1138.3492181346799</v>
      </c>
      <c r="AG107" s="1">
        <v>1198.7492181346799</v>
      </c>
      <c r="AH107" s="1">
        <v>1259.2492181346799</v>
      </c>
      <c r="AI107" s="1">
        <v>1319.64921813468</v>
      </c>
      <c r="AJ107" s="1">
        <v>1380.2492181346802</v>
      </c>
      <c r="AK107" s="1">
        <v>1430.7257144004998</v>
      </c>
      <c r="AL107" s="1">
        <v>1490.4220626941001</v>
      </c>
      <c r="AM107" s="1">
        <v>1525.19936721311</v>
      </c>
      <c r="AN107" s="1">
        <v>1569.0164840111102</v>
      </c>
      <c r="AO107" s="1">
        <v>1589.68861106905</v>
      </c>
      <c r="AP107" s="1">
        <v>1612.1784582520499</v>
      </c>
      <c r="AQ107" s="1">
        <v>1623.95931876439</v>
      </c>
      <c r="AR107" s="1">
        <v>1584.5593187643901</v>
      </c>
    </row>
    <row r="108" spans="1:44" x14ac:dyDescent="0.2">
      <c r="A108" s="13" t="s">
        <v>91</v>
      </c>
      <c r="B108" s="1" t="s">
        <v>100</v>
      </c>
      <c r="C108" s="1" t="s">
        <v>7</v>
      </c>
      <c r="D108" s="1">
        <v>1403.7741192377712</v>
      </c>
      <c r="E108" s="1">
        <v>1540.1035096106029</v>
      </c>
      <c r="F108" s="1">
        <v>1649.7737912114469</v>
      </c>
      <c r="G108" s="1">
        <v>1705.2737912114476</v>
      </c>
      <c r="H108" s="1">
        <v>1760.5737912114471</v>
      </c>
      <c r="I108" s="1">
        <v>1816.1737912114475</v>
      </c>
      <c r="J108" s="1">
        <v>1871.3737912114475</v>
      </c>
      <c r="K108" s="1">
        <v>1926.8737912114473</v>
      </c>
      <c r="L108" s="1">
        <v>2037.6737912114472</v>
      </c>
      <c r="M108" s="1">
        <v>1982.3737912114475</v>
      </c>
      <c r="N108" s="1">
        <v>2093.2737912114476</v>
      </c>
      <c r="O108" s="1">
        <v>2222.6482880156186</v>
      </c>
      <c r="P108" s="1">
        <v>2288.8259259597812</v>
      </c>
      <c r="Q108" s="1">
        <v>2355.0341728610883</v>
      </c>
      <c r="R108" s="1">
        <v>2421.7447118920959</v>
      </c>
      <c r="S108" s="1">
        <v>2527.2921007729356</v>
      </c>
      <c r="T108" s="1">
        <v>2678.2197443786672</v>
      </c>
      <c r="U108" s="1">
        <v>2733.7197443786672</v>
      </c>
      <c r="V108" s="1">
        <v>2789.0197443786669</v>
      </c>
      <c r="W108" s="1">
        <v>2844.5197443786669</v>
      </c>
      <c r="X108" s="1">
        <v>2900.0197443786669</v>
      </c>
      <c r="Y108" s="1">
        <v>2955.3197443786671</v>
      </c>
      <c r="Z108" s="1">
        <v>3010.8197443786671</v>
      </c>
      <c r="AA108" s="1">
        <v>3066.1197443786668</v>
      </c>
      <c r="AB108" s="1">
        <v>3121.6197443786668</v>
      </c>
      <c r="AC108" s="1">
        <v>3071.3456251408961</v>
      </c>
      <c r="AD108" s="1">
        <v>3053.7162347680637</v>
      </c>
      <c r="AE108" s="1">
        <v>3062.7459531672198</v>
      </c>
      <c r="AF108" s="1">
        <v>3126.0459531672204</v>
      </c>
      <c r="AG108" s="1">
        <v>3189.3459531672197</v>
      </c>
      <c r="AH108" s="1">
        <v>3252.6459531672199</v>
      </c>
      <c r="AI108" s="1">
        <v>3252.6459531672199</v>
      </c>
      <c r="AJ108" s="1">
        <v>3252.6459531672199</v>
      </c>
      <c r="AK108" s="1">
        <v>3252.6459531672199</v>
      </c>
      <c r="AL108" s="1">
        <v>3252.6459531672199</v>
      </c>
      <c r="AM108" s="1">
        <v>3252.6459531672199</v>
      </c>
      <c r="AN108" s="1">
        <v>3178.4714563630496</v>
      </c>
      <c r="AO108" s="1">
        <v>3167.7938184188861</v>
      </c>
      <c r="AP108" s="1">
        <v>3157.085571517579</v>
      </c>
      <c r="AQ108" s="1">
        <v>3218.294191177949</v>
      </c>
      <c r="AR108" s="1">
        <v>3368.146802297108</v>
      </c>
    </row>
    <row r="109" spans="1:44" x14ac:dyDescent="0.2">
      <c r="A109" s="13" t="s">
        <v>91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1:44" x14ac:dyDescent="0.2">
      <c r="A110" s="13" t="s">
        <v>91</v>
      </c>
      <c r="B110" s="1" t="s">
        <v>134</v>
      </c>
      <c r="C110" s="1" t="s">
        <v>7</v>
      </c>
      <c r="D110" s="1">
        <v>1403.7741192377712</v>
      </c>
      <c r="E110" s="1">
        <v>1540.1035096106029</v>
      </c>
      <c r="F110" s="1">
        <v>1649.7737912114469</v>
      </c>
      <c r="G110" s="1">
        <v>1705.2737912114476</v>
      </c>
      <c r="H110" s="1">
        <v>1760.5737912114471</v>
      </c>
      <c r="I110" s="1">
        <v>1816.1737912114475</v>
      </c>
      <c r="J110" s="1">
        <v>1871.3737912114475</v>
      </c>
      <c r="K110" s="1">
        <v>1926.8737912114473</v>
      </c>
      <c r="L110" s="1">
        <v>2037.6737912114472</v>
      </c>
      <c r="M110" s="1">
        <v>1982.3737912114475</v>
      </c>
      <c r="N110" s="1">
        <v>2093.2737912114476</v>
      </c>
      <c r="O110" s="1">
        <v>2222.6482880156186</v>
      </c>
      <c r="P110" s="1">
        <v>2288.8259259597812</v>
      </c>
      <c r="Q110" s="1">
        <v>2355.0341728610883</v>
      </c>
      <c r="R110" s="1">
        <v>2421.7447118920959</v>
      </c>
      <c r="S110" s="1">
        <v>2527.2921007729356</v>
      </c>
      <c r="T110" s="1">
        <v>2678.2197443786672</v>
      </c>
      <c r="U110" s="1">
        <v>2733.7197443786672</v>
      </c>
      <c r="V110" s="1">
        <v>2789.0197443786669</v>
      </c>
      <c r="W110" s="1">
        <v>2844.5197443786669</v>
      </c>
      <c r="X110" s="1">
        <v>2900.0197443786669</v>
      </c>
      <c r="Y110" s="1">
        <v>2955.3197443786671</v>
      </c>
      <c r="Z110" s="1">
        <v>3010.8197443786671</v>
      </c>
      <c r="AA110" s="1">
        <v>3066.1197443786668</v>
      </c>
      <c r="AB110" s="1">
        <v>3121.6197443786668</v>
      </c>
      <c r="AC110" s="1">
        <v>3071.3456251408961</v>
      </c>
      <c r="AD110" s="1">
        <v>3053.7162347680637</v>
      </c>
      <c r="AE110" s="1">
        <v>3062.7459531672198</v>
      </c>
      <c r="AF110" s="1">
        <v>3126.0459531672204</v>
      </c>
      <c r="AG110" s="1">
        <v>3189.3459531672197</v>
      </c>
      <c r="AH110" s="1">
        <v>3252.6459531672199</v>
      </c>
      <c r="AI110" s="1">
        <v>3252.6459531672199</v>
      </c>
      <c r="AJ110" s="1">
        <v>3252.6459531672199</v>
      </c>
      <c r="AK110" s="1">
        <v>3252.6459531672199</v>
      </c>
      <c r="AL110" s="1">
        <v>3252.6459531672199</v>
      </c>
      <c r="AM110" s="1">
        <v>3252.6459531672199</v>
      </c>
      <c r="AN110" s="1">
        <v>3178.4714563630496</v>
      </c>
      <c r="AO110" s="1">
        <v>3167.7938184188861</v>
      </c>
      <c r="AP110" s="1">
        <v>3157.085571517579</v>
      </c>
      <c r="AQ110" s="1">
        <v>3218.294191177949</v>
      </c>
      <c r="AR110" s="1">
        <v>3368.146802297108</v>
      </c>
    </row>
    <row r="111" spans="1:44" x14ac:dyDescent="0.2">
      <c r="A111" s="13" t="s">
        <v>91</v>
      </c>
      <c r="B111" s="1" t="s">
        <v>103</v>
      </c>
      <c r="C111" s="1" t="s">
        <v>7</v>
      </c>
      <c r="D111" s="1">
        <v>461.80000000000007</v>
      </c>
      <c r="E111" s="1">
        <v>464.7047962993729</v>
      </c>
      <c r="F111" s="1">
        <v>469.80479629937287</v>
      </c>
      <c r="G111" s="1">
        <v>474.90479629937289</v>
      </c>
      <c r="H111" s="1">
        <v>480.004796299372</v>
      </c>
      <c r="I111" s="1">
        <v>485.10479629937197</v>
      </c>
      <c r="J111" s="1">
        <v>490.20479629937199</v>
      </c>
      <c r="K111" s="1">
        <v>495.40479629937198</v>
      </c>
      <c r="L111" s="1">
        <v>570.01318782167516</v>
      </c>
      <c r="M111" s="1">
        <v>522.18938179165548</v>
      </c>
      <c r="N111" s="1">
        <v>672.28902743926005</v>
      </c>
      <c r="O111" s="1">
        <v>742.33317584841996</v>
      </c>
      <c r="P111" s="1">
        <v>827.43317584841998</v>
      </c>
      <c r="Q111" s="1">
        <v>812.53317584842</v>
      </c>
      <c r="R111" s="1">
        <v>813.73274354857506</v>
      </c>
      <c r="S111" s="1">
        <v>809.84031072395203</v>
      </c>
      <c r="T111" s="1">
        <v>792.84031072395214</v>
      </c>
      <c r="U111" s="1">
        <v>778.44031072395194</v>
      </c>
      <c r="V111" s="1">
        <v>764.04031072395196</v>
      </c>
      <c r="W111" s="1">
        <v>749.64031072395198</v>
      </c>
      <c r="X111" s="1">
        <v>735.44031072395205</v>
      </c>
      <c r="Y111" s="1">
        <v>721.04031072395208</v>
      </c>
      <c r="Z111" s="1">
        <v>706.6403107239521</v>
      </c>
      <c r="AA111" s="1">
        <v>692.24031072395212</v>
      </c>
      <c r="AB111" s="1">
        <v>677.84031072395192</v>
      </c>
      <c r="AC111" s="1">
        <v>643.44031072395194</v>
      </c>
      <c r="AD111" s="1">
        <v>611.13551442458004</v>
      </c>
      <c r="AE111" s="1">
        <v>576.93551442457999</v>
      </c>
      <c r="AF111" s="1">
        <v>542.53551442458001</v>
      </c>
      <c r="AG111" s="1">
        <v>508.13551442458004</v>
      </c>
      <c r="AH111" s="1">
        <v>473.73551442457995</v>
      </c>
      <c r="AI111" s="1">
        <v>453.73551442458</v>
      </c>
      <c r="AJ111" s="1">
        <v>433.73551442457995</v>
      </c>
      <c r="AK111" s="1">
        <v>413.73551442457995</v>
      </c>
      <c r="AL111" s="1">
        <v>393.73551442458</v>
      </c>
      <c r="AM111" s="1">
        <v>373.73551442457995</v>
      </c>
      <c r="AN111" s="1">
        <v>373.73551442457995</v>
      </c>
      <c r="AO111" s="1">
        <v>373.73551442457995</v>
      </c>
      <c r="AP111" s="1">
        <v>351.95092893229599</v>
      </c>
      <c r="AQ111" s="1">
        <v>309.22712290227702</v>
      </c>
      <c r="AR111" s="1">
        <v>212.051283284692</v>
      </c>
    </row>
    <row r="112" spans="1:44" x14ac:dyDescent="0.2">
      <c r="A112" s="13" t="s">
        <v>91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955.4</v>
      </c>
      <c r="U112" s="1">
        <v>1092.7999999999897</v>
      </c>
      <c r="V112" s="1">
        <v>1230.2</v>
      </c>
      <c r="W112" s="1">
        <v>1367.5999999999901</v>
      </c>
      <c r="X112" s="1">
        <v>1504.99999999999</v>
      </c>
      <c r="Y112" s="1">
        <v>1642.49999999999</v>
      </c>
      <c r="Z112" s="1">
        <v>1779.8999999999901</v>
      </c>
      <c r="AA112" s="1">
        <v>1917.29999999999</v>
      </c>
      <c r="AB112" s="1">
        <v>1914.0989740133</v>
      </c>
      <c r="AC112" s="1">
        <v>1927.1174545100901</v>
      </c>
      <c r="AD112" s="1">
        <v>1926.3174545100901</v>
      </c>
      <c r="AE112" s="1">
        <v>1925.6174545100901</v>
      </c>
      <c r="AF112" s="1">
        <v>1924.8174545100901</v>
      </c>
      <c r="AG112" s="1">
        <v>1924.0174545100901</v>
      </c>
      <c r="AH112" s="1">
        <v>1923.21745451009</v>
      </c>
      <c r="AI112" s="1">
        <v>1922.41745451009</v>
      </c>
      <c r="AJ112" s="1">
        <v>1921.6174545100901</v>
      </c>
      <c r="AK112" s="1">
        <v>1920.8174545100901</v>
      </c>
      <c r="AL112" s="1">
        <v>1920.1174545100901</v>
      </c>
      <c r="AM112" s="1">
        <v>1919.3174545100899</v>
      </c>
      <c r="AN112" s="1">
        <v>1918.5174545100901</v>
      </c>
      <c r="AO112" s="1">
        <v>1917.7174545100902</v>
      </c>
      <c r="AP112" s="1">
        <v>1916.91745451009</v>
      </c>
      <c r="AQ112" s="1">
        <v>1916.1174545100901</v>
      </c>
      <c r="AR112" s="1">
        <v>1915.4174545100902</v>
      </c>
    </row>
    <row r="113" spans="1:44" x14ac:dyDescent="0.2">
      <c r="A113" s="13" t="s">
        <v>91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77.054510838923292</v>
      </c>
      <c r="M113" s="1">
        <v>69.88405686502621</v>
      </c>
      <c r="N113" s="1">
        <v>111.0272762640888</v>
      </c>
      <c r="O113" s="1">
        <v>140.439959405021</v>
      </c>
      <c r="P113" s="1">
        <v>197.43995940502103</v>
      </c>
      <c r="Q113" s="1">
        <v>242.26031775025601</v>
      </c>
      <c r="R113" s="1">
        <v>293.51735771081997</v>
      </c>
      <c r="S113" s="1">
        <v>350.51735771081997</v>
      </c>
      <c r="T113" s="1">
        <v>368.187074091375</v>
      </c>
      <c r="U113" s="1">
        <v>376.62753887947702</v>
      </c>
      <c r="V113" s="1">
        <v>386.01494341923205</v>
      </c>
      <c r="W113" s="1">
        <v>423.45574483454493</v>
      </c>
      <c r="X113" s="1">
        <v>480.09506349020597</v>
      </c>
      <c r="Y113" s="1">
        <v>488.18288942214701</v>
      </c>
      <c r="Z113" s="1">
        <v>529.87149232217701</v>
      </c>
      <c r="AA113" s="1">
        <v>537.06933326610999</v>
      </c>
      <c r="AB113" s="1">
        <v>566.52586655904599</v>
      </c>
      <c r="AC113" s="1">
        <v>593.97550890782702</v>
      </c>
      <c r="AD113" s="1">
        <v>611.01096200836298</v>
      </c>
      <c r="AE113" s="1">
        <v>626.223407153381</v>
      </c>
      <c r="AF113" s="1">
        <v>634.34909561252994</v>
      </c>
      <c r="AG113" s="1">
        <v>646.20500290707901</v>
      </c>
      <c r="AH113" s="1">
        <v>669.23299852511695</v>
      </c>
      <c r="AI113" s="1">
        <v>686.77163569363097</v>
      </c>
      <c r="AJ113" s="1">
        <v>695.83523573841296</v>
      </c>
      <c r="AK113" s="1">
        <v>694.93523573841298</v>
      </c>
      <c r="AL113" s="1">
        <v>698.49896936648508</v>
      </c>
      <c r="AM113" s="1">
        <v>714.28608400231894</v>
      </c>
      <c r="AN113" s="1">
        <v>717.47133596824301</v>
      </c>
      <c r="AO113" s="1">
        <v>719.77894622695101</v>
      </c>
      <c r="AP113" s="1">
        <v>722.88187165778299</v>
      </c>
      <c r="AQ113" s="1">
        <v>737.30883011661899</v>
      </c>
      <c r="AR113" s="1">
        <v>758.93129675070998</v>
      </c>
    </row>
    <row r="114" spans="1:44" x14ac:dyDescent="0.2">
      <c r="A114" s="13" t="s">
        <v>91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</row>
    <row r="115" spans="1:44" x14ac:dyDescent="0.2">
      <c r="A115" s="13" t="s">
        <v>91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77.054510838923292</v>
      </c>
      <c r="M115" s="1">
        <v>69.88405686502621</v>
      </c>
      <c r="N115" s="1">
        <v>111.0272762640888</v>
      </c>
      <c r="O115" s="1">
        <v>140.439959405021</v>
      </c>
      <c r="P115" s="1">
        <v>197.43995940502103</v>
      </c>
      <c r="Q115" s="1">
        <v>242.26031775025601</v>
      </c>
      <c r="R115" s="1">
        <v>293.51735771081997</v>
      </c>
      <c r="S115" s="1">
        <v>350.51735771081997</v>
      </c>
      <c r="T115" s="1">
        <v>368.187074091375</v>
      </c>
      <c r="U115" s="1">
        <v>376.62753887947702</v>
      </c>
      <c r="V115" s="1">
        <v>386.01494341923205</v>
      </c>
      <c r="W115" s="1">
        <v>423.45574483454493</v>
      </c>
      <c r="X115" s="1">
        <v>480.09506349020597</v>
      </c>
      <c r="Y115" s="1">
        <v>488.18288942214701</v>
      </c>
      <c r="Z115" s="1">
        <v>529.87149232217701</v>
      </c>
      <c r="AA115" s="1">
        <v>537.06933326610999</v>
      </c>
      <c r="AB115" s="1">
        <v>566.52586655904599</v>
      </c>
      <c r="AC115" s="1">
        <v>593.97550890782702</v>
      </c>
      <c r="AD115" s="1">
        <v>611.01096200836298</v>
      </c>
      <c r="AE115" s="1">
        <v>626.223407153381</v>
      </c>
      <c r="AF115" s="1">
        <v>634.34909561252994</v>
      </c>
      <c r="AG115" s="1">
        <v>646.20500290707901</v>
      </c>
      <c r="AH115" s="1">
        <v>669.23299852511695</v>
      </c>
      <c r="AI115" s="1">
        <v>686.77163569363097</v>
      </c>
      <c r="AJ115" s="1">
        <v>695.83523573841296</v>
      </c>
      <c r="AK115" s="1">
        <v>694.93523573841298</v>
      </c>
      <c r="AL115" s="1">
        <v>698.49896936648508</v>
      </c>
      <c r="AM115" s="1">
        <v>714.28608400231894</v>
      </c>
      <c r="AN115" s="1">
        <v>717.47133596824301</v>
      </c>
      <c r="AO115" s="1">
        <v>719.77894622695101</v>
      </c>
      <c r="AP115" s="1">
        <v>722.88187165778299</v>
      </c>
      <c r="AQ115" s="1">
        <v>737.30883011661899</v>
      </c>
      <c r="AR115" s="1">
        <v>758.93129675070998</v>
      </c>
    </row>
    <row r="116" spans="1:44" x14ac:dyDescent="0.2">
      <c r="A116" s="13" t="s">
        <v>91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4" x14ac:dyDescent="0.2">
      <c r="A117" s="13" t="s">
        <v>91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80</v>
      </c>
      <c r="AP117" s="1">
        <v>160</v>
      </c>
      <c r="AQ117" s="1">
        <v>240</v>
      </c>
      <c r="AR117" s="1">
        <v>320</v>
      </c>
    </row>
    <row r="118" spans="1:44" x14ac:dyDescent="0.2">
      <c r="A118" s="13" t="s">
        <v>91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70.099999999999994</v>
      </c>
      <c r="Z118" s="1">
        <v>140.1</v>
      </c>
      <c r="AA118" s="1">
        <v>210</v>
      </c>
      <c r="AB118" s="1">
        <v>280</v>
      </c>
      <c r="AC118" s="1">
        <v>350</v>
      </c>
      <c r="AD118" s="1">
        <v>420</v>
      </c>
      <c r="AE118" s="1">
        <v>490</v>
      </c>
      <c r="AF118" s="1">
        <v>560</v>
      </c>
      <c r="AG118" s="1">
        <v>630</v>
      </c>
      <c r="AH118" s="1">
        <v>700</v>
      </c>
      <c r="AI118" s="1">
        <v>770</v>
      </c>
      <c r="AJ118" s="1">
        <v>840</v>
      </c>
      <c r="AK118" s="1">
        <v>910</v>
      </c>
      <c r="AL118" s="1">
        <v>980</v>
      </c>
      <c r="AM118" s="1">
        <v>1050</v>
      </c>
      <c r="AN118" s="1">
        <v>1120</v>
      </c>
      <c r="AO118" s="1">
        <v>1190</v>
      </c>
      <c r="AP118" s="1">
        <v>1260</v>
      </c>
      <c r="AQ118" s="1">
        <v>1330</v>
      </c>
      <c r="AR118" s="1">
        <v>1400</v>
      </c>
    </row>
    <row r="119" spans="1:44" x14ac:dyDescent="0.2">
      <c r="A119" s="13" t="s">
        <v>91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139.69999999999999</v>
      </c>
      <c r="Z119" s="1">
        <v>208.1</v>
      </c>
      <c r="AA119" s="1">
        <v>276.39999999999998</v>
      </c>
      <c r="AB119" s="1">
        <v>344.8</v>
      </c>
      <c r="AC119" s="1">
        <v>350</v>
      </c>
      <c r="AD119" s="1">
        <v>420</v>
      </c>
      <c r="AE119" s="1">
        <v>490</v>
      </c>
      <c r="AF119" s="1">
        <v>560</v>
      </c>
      <c r="AG119" s="1">
        <v>630</v>
      </c>
      <c r="AH119" s="1">
        <v>700</v>
      </c>
      <c r="AI119" s="1">
        <v>770</v>
      </c>
      <c r="AJ119" s="1">
        <v>840</v>
      </c>
      <c r="AK119" s="1">
        <v>910</v>
      </c>
      <c r="AL119" s="1">
        <v>980</v>
      </c>
      <c r="AM119" s="1">
        <v>1050</v>
      </c>
      <c r="AN119" s="1">
        <v>1120</v>
      </c>
      <c r="AO119" s="1">
        <v>1270</v>
      </c>
      <c r="AP119" s="1">
        <v>1420</v>
      </c>
      <c r="AQ119" s="1">
        <v>1570</v>
      </c>
      <c r="AR119" s="1">
        <v>1720</v>
      </c>
    </row>
    <row r="120" spans="1:44" x14ac:dyDescent="0.2">
      <c r="A120" s="13" t="s">
        <v>91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137.30000000000001</v>
      </c>
      <c r="U120" s="1">
        <v>210.9</v>
      </c>
      <c r="V120" s="1">
        <v>284.60000000000002</v>
      </c>
      <c r="W120" s="1">
        <v>358.2</v>
      </c>
      <c r="X120" s="1">
        <v>431.79999999999995</v>
      </c>
      <c r="Y120" s="1">
        <v>505.49999999999994</v>
      </c>
      <c r="Z120" s="1">
        <v>579.09999999999991</v>
      </c>
      <c r="AA120" s="1">
        <v>652.79999999999995</v>
      </c>
      <c r="AB120" s="1">
        <v>726.3</v>
      </c>
      <c r="AC120" s="1">
        <v>799.99999999999909</v>
      </c>
      <c r="AD120" s="1">
        <v>879.99999999999898</v>
      </c>
      <c r="AE120" s="1">
        <v>959.99999999999898</v>
      </c>
      <c r="AF120" s="1">
        <v>1039.99999999999</v>
      </c>
      <c r="AG120" s="1">
        <v>1119.99999999999</v>
      </c>
      <c r="AH120" s="1">
        <v>1200</v>
      </c>
      <c r="AI120" s="1">
        <v>1280</v>
      </c>
      <c r="AJ120" s="1">
        <v>1360</v>
      </c>
      <c r="AK120" s="1">
        <v>1440</v>
      </c>
      <c r="AL120" s="1">
        <v>1520</v>
      </c>
      <c r="AM120" s="1">
        <v>1600</v>
      </c>
      <c r="AN120" s="1">
        <v>1680</v>
      </c>
      <c r="AO120" s="1">
        <v>1760</v>
      </c>
      <c r="AP120" s="1">
        <v>1840</v>
      </c>
      <c r="AQ120" s="1">
        <v>1920</v>
      </c>
      <c r="AR120" s="1">
        <v>2000</v>
      </c>
    </row>
    <row r="121" spans="1:44" x14ac:dyDescent="0.2">
      <c r="A121" s="13" t="s">
        <v>91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50.4</v>
      </c>
      <c r="Y121" s="1">
        <v>53.6</v>
      </c>
      <c r="Z121" s="1">
        <v>56.800000000000004</v>
      </c>
      <c r="AA121" s="1">
        <v>60.1</v>
      </c>
      <c r="AB121" s="1">
        <v>63.3</v>
      </c>
      <c r="AC121" s="1">
        <v>66.5</v>
      </c>
      <c r="AD121" s="1">
        <v>70.400000000000006</v>
      </c>
      <c r="AE121" s="1">
        <v>74.300000000000011</v>
      </c>
      <c r="AF121" s="1">
        <v>78.2</v>
      </c>
      <c r="AG121" s="1">
        <v>82.099999999999895</v>
      </c>
      <c r="AH121" s="1">
        <v>86</v>
      </c>
      <c r="AI121" s="1">
        <v>91.899999999999991</v>
      </c>
      <c r="AJ121" s="1">
        <v>97.8</v>
      </c>
      <c r="AK121" s="1">
        <v>103.7</v>
      </c>
      <c r="AL121" s="1">
        <v>109.60000000000001</v>
      </c>
      <c r="AM121" s="1">
        <v>115.5</v>
      </c>
      <c r="AN121" s="1">
        <v>120.2</v>
      </c>
      <c r="AO121" s="1">
        <v>124.89999999999999</v>
      </c>
      <c r="AP121" s="1">
        <v>129.70000000000002</v>
      </c>
      <c r="AQ121" s="1">
        <v>134.4</v>
      </c>
      <c r="AR121" s="1">
        <v>139.1</v>
      </c>
    </row>
    <row r="122" spans="1:44" x14ac:dyDescent="0.2">
      <c r="A122" s="13" t="s">
        <v>91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4" x14ac:dyDescent="0.2">
      <c r="A123" s="13" t="s">
        <v>91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50.4</v>
      </c>
      <c r="Y123" s="1">
        <v>53.6</v>
      </c>
      <c r="Z123" s="1">
        <v>56.800000000000004</v>
      </c>
      <c r="AA123" s="1">
        <v>60.1</v>
      </c>
      <c r="AB123" s="1">
        <v>63.3</v>
      </c>
      <c r="AC123" s="1">
        <v>66.5</v>
      </c>
      <c r="AD123" s="1">
        <v>70.400000000000006</v>
      </c>
      <c r="AE123" s="1">
        <v>74.300000000000011</v>
      </c>
      <c r="AF123" s="1">
        <v>78.2</v>
      </c>
      <c r="AG123" s="1">
        <v>82.099999999999895</v>
      </c>
      <c r="AH123" s="1">
        <v>86</v>
      </c>
      <c r="AI123" s="1">
        <v>91.899999999999991</v>
      </c>
      <c r="AJ123" s="1">
        <v>97.8</v>
      </c>
      <c r="AK123" s="1">
        <v>103.7</v>
      </c>
      <c r="AL123" s="1">
        <v>109.60000000000001</v>
      </c>
      <c r="AM123" s="1">
        <v>115.5</v>
      </c>
      <c r="AN123" s="1">
        <v>120.2</v>
      </c>
      <c r="AO123" s="1">
        <v>124.89999999999999</v>
      </c>
      <c r="AP123" s="1">
        <v>129.70000000000002</v>
      </c>
      <c r="AQ123" s="1">
        <v>134.4</v>
      </c>
      <c r="AR123" s="1">
        <v>139.1</v>
      </c>
    </row>
    <row r="124" spans="1:44" x14ac:dyDescent="0.2">
      <c r="A124" s="13" t="s">
        <v>91</v>
      </c>
      <c r="B124" s="1" t="s">
        <v>125</v>
      </c>
      <c r="C124" s="1" t="s">
        <v>7</v>
      </c>
      <c r="D124" s="1">
        <v>5143.7741192377725</v>
      </c>
      <c r="E124" s="1">
        <v>5245.6083059099765</v>
      </c>
      <c r="F124" s="1">
        <v>5320.7785875108202</v>
      </c>
      <c r="G124" s="1">
        <v>5309.97858751082</v>
      </c>
      <c r="H124" s="1">
        <v>5298.8785875108197</v>
      </c>
      <c r="I124" s="1">
        <v>5288.4785875108191</v>
      </c>
      <c r="J124" s="1">
        <v>5277.3785875108197</v>
      </c>
      <c r="K124" s="1">
        <v>5266.5785875108195</v>
      </c>
      <c r="L124" s="1">
        <v>5328.1414898720459</v>
      </c>
      <c r="M124" s="1">
        <v>5286.0472298681289</v>
      </c>
      <c r="N124" s="1">
        <v>5451.7900949147961</v>
      </c>
      <c r="O124" s="1">
        <v>5612.4214232690601</v>
      </c>
      <c r="P124" s="1">
        <v>5752.1990612132213</v>
      </c>
      <c r="Q124" s="1">
        <v>5780.2276664597648</v>
      </c>
      <c r="R124" s="1">
        <v>5831.0948131514915</v>
      </c>
      <c r="S124" s="1">
        <v>5921.549769207707</v>
      </c>
      <c r="T124" s="1">
        <v>6234.8471291939941</v>
      </c>
      <c r="U124" s="1">
        <v>6446.2875939820851</v>
      </c>
      <c r="V124" s="1">
        <v>6658.2749985218497</v>
      </c>
      <c r="W124" s="1">
        <v>6898.4157999371546</v>
      </c>
      <c r="X124" s="1">
        <v>7202.8551185928145</v>
      </c>
      <c r="Y124" s="1">
        <v>7516.0374295405127</v>
      </c>
      <c r="Z124" s="1">
        <v>7866.9807655594732</v>
      </c>
      <c r="AA124" s="1">
        <v>8250.2786065034052</v>
      </c>
      <c r="AB124" s="1">
        <v>8515.3341138096494</v>
      </c>
      <c r="AC124" s="1">
        <v>8605.9281174174503</v>
      </c>
      <c r="AD124" s="1">
        <v>8778.7293838457808</v>
      </c>
      <c r="AE124" s="1">
        <v>8974.4715473899487</v>
      </c>
      <c r="AF124" s="1">
        <v>9217.3972358490901</v>
      </c>
      <c r="AG124" s="1">
        <v>9463.7531431436382</v>
      </c>
      <c r="AH124" s="1">
        <v>9721.3811387616879</v>
      </c>
      <c r="AI124" s="1">
        <v>9926.6197759302013</v>
      </c>
      <c r="AJ124" s="1">
        <v>10123.483375974982</v>
      </c>
      <c r="AK124" s="1">
        <v>10300.259872240804</v>
      </c>
      <c r="AL124" s="1">
        <v>10490.919954162475</v>
      </c>
      <c r="AM124" s="1">
        <v>10668.684373317319</v>
      </c>
      <c r="AN124" s="1">
        <v>10787.512245277074</v>
      </c>
      <c r="AO124" s="1">
        <v>11025.914344649558</v>
      </c>
      <c r="AP124" s="1">
        <v>11245.114284869798</v>
      </c>
      <c r="AQ124" s="1">
        <v>11515.806917471326</v>
      </c>
      <c r="AR124" s="1">
        <v>11776.906155606992</v>
      </c>
    </row>
    <row r="126" spans="1:44" x14ac:dyDescent="0.2">
      <c r="A126" s="13" t="s">
        <v>91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0.25005679484725729</v>
      </c>
      <c r="F126" s="22">
        <f t="shared" si="3"/>
        <v>0.24795243370899189</v>
      </c>
      <c r="G126" s="22">
        <f t="shared" si="3"/>
        <v>0.2439557860076513</v>
      </c>
      <c r="H126" s="22">
        <f t="shared" si="3"/>
        <v>0.23991868826668114</v>
      </c>
      <c r="I126" s="22">
        <f t="shared" si="3"/>
        <v>0.23589014862347646</v>
      </c>
      <c r="J126" s="22">
        <f t="shared" si="3"/>
        <v>0.23183858798674667</v>
      </c>
      <c r="K126" s="22">
        <f t="shared" si="3"/>
        <v>0.22773798588029445</v>
      </c>
      <c r="L126" s="22">
        <f t="shared" si="3"/>
        <v>0.21963653049818441</v>
      </c>
      <c r="M126" s="22">
        <f t="shared" si="3"/>
        <v>0.2239828751765737</v>
      </c>
      <c r="N126" s="22">
        <f t="shared" si="3"/>
        <v>0.21708966333242247</v>
      </c>
      <c r="O126" s="22">
        <f t="shared" si="3"/>
        <v>0.21239316678231462</v>
      </c>
      <c r="P126" s="22">
        <f t="shared" si="3"/>
        <v>0.21349051838028879</v>
      </c>
      <c r="Q126" s="22">
        <f t="shared" si="3"/>
        <v>0.21661090012343917</v>
      </c>
      <c r="R126" s="22">
        <f t="shared" si="3"/>
        <v>0.21992737192652859</v>
      </c>
      <c r="S126" s="22">
        <f t="shared" si="3"/>
        <v>0.22268112387869854</v>
      </c>
      <c r="T126" s="22">
        <f t="shared" si="3"/>
        <v>0.24787890417630282</v>
      </c>
      <c r="U126" s="22">
        <f t="shared" si="3"/>
        <v>0.27349501758583289</v>
      </c>
      <c r="V126" s="22">
        <f t="shared" si="3"/>
        <v>0.29761686680997024</v>
      </c>
      <c r="W126" s="22">
        <f t="shared" si="3"/>
        <v>0.32298078420480725</v>
      </c>
      <c r="X126" s="22">
        <f t="shared" si="3"/>
        <v>0.35244288850643279</v>
      </c>
      <c r="Y126" s="22">
        <f t="shared" si="3"/>
        <v>0.37645939312400617</v>
      </c>
      <c r="Z126" s="22">
        <f t="shared" si="3"/>
        <v>0.4008871492515822</v>
      </c>
      <c r="AA126" s="22">
        <f t="shared" si="3"/>
        <v>0.41740036882531173</v>
      </c>
      <c r="AB126" s="22">
        <f t="shared" si="3"/>
        <v>0.42453118013416752</v>
      </c>
      <c r="AC126" s="22">
        <f t="shared" si="3"/>
        <v>0.43430445995167444</v>
      </c>
      <c r="AD126" s="22">
        <f t="shared" si="3"/>
        <v>0.44513599242611085</v>
      </c>
      <c r="AE126" s="22">
        <f t="shared" si="3"/>
        <v>0.45419285582881336</v>
      </c>
      <c r="AF126" s="22">
        <f t="shared" si="3"/>
        <v>0.45971399970072691</v>
      </c>
      <c r="AG126" s="22">
        <f t="shared" si="3"/>
        <v>0.4651772284029389</v>
      </c>
      <c r="AH126" s="22">
        <f t="shared" si="3"/>
        <v>0.47096707635294005</v>
      </c>
      <c r="AI126" s="22">
        <f t="shared" si="3"/>
        <v>0.4786210409432658</v>
      </c>
      <c r="AJ126" s="22">
        <f t="shared" si="3"/>
        <v>0.48552978334644825</v>
      </c>
      <c r="AK126" s="22">
        <f t="shared" si="3"/>
        <v>0.49216745529990713</v>
      </c>
      <c r="AL126" s="22">
        <f t="shared" si="3"/>
        <v>0.49835633545199054</v>
      </c>
      <c r="AM126" s="22">
        <f t="shared" si="3"/>
        <v>0.50607022849187655</v>
      </c>
      <c r="AN126" s="22">
        <f t="shared" si="3"/>
        <v>0.51505747239461186</v>
      </c>
      <c r="AO126" s="22">
        <f t="shared" si="3"/>
        <v>0.52534385989928023</v>
      </c>
      <c r="AP126" s="22">
        <f t="shared" si="3"/>
        <v>0.53618835464220327</v>
      </c>
      <c r="AQ126" s="22">
        <f t="shared" si="3"/>
        <v>0.545148623072365</v>
      </c>
      <c r="AR126" s="22">
        <f t="shared" si="3"/>
        <v>0.55476783672511665</v>
      </c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91</v>
      </c>
      <c r="B130" s="1" t="s">
        <v>99</v>
      </c>
      <c r="C130" s="1" t="s">
        <v>3</v>
      </c>
      <c r="D130" s="1">
        <v>30.029407019999997</v>
      </c>
      <c r="E130" s="1">
        <v>29.8862083985039</v>
      </c>
      <c r="F130" s="1">
        <v>29.668114804463897</v>
      </c>
      <c r="G130" s="1">
        <v>31.2048892974959</v>
      </c>
      <c r="H130" s="1">
        <v>30.906810647063899</v>
      </c>
      <c r="I130" s="1">
        <v>30.674531561039998</v>
      </c>
      <c r="J130" s="1">
        <v>32.618310436396698</v>
      </c>
      <c r="K130" s="1">
        <v>31.443402281905101</v>
      </c>
      <c r="L130" s="1">
        <v>31.225720134239999</v>
      </c>
      <c r="M130" s="1">
        <v>30.093978999350089</v>
      </c>
      <c r="N130" s="1">
        <v>29.299914691199902</v>
      </c>
      <c r="O130" s="1">
        <v>28.325799187200001</v>
      </c>
      <c r="P130" s="1">
        <v>27.34921756799989</v>
      </c>
      <c r="Q130" s="1">
        <v>26.377568179199891</v>
      </c>
      <c r="R130" s="1">
        <v>25.4009865599999</v>
      </c>
      <c r="S130" s="1">
        <v>23.98379560698729</v>
      </c>
      <c r="T130" s="1">
        <v>23.450289436799888</v>
      </c>
      <c r="U130" s="1">
        <v>22.478640047999988</v>
      </c>
      <c r="V130" s="1">
        <v>21.502058428799899</v>
      </c>
      <c r="W130" s="1">
        <v>20.527942924799898</v>
      </c>
      <c r="X130" s="1">
        <v>19.551361305599997</v>
      </c>
      <c r="Y130" s="1">
        <v>19.287350973335197</v>
      </c>
      <c r="Z130" s="1">
        <v>18.749355566793984</v>
      </c>
      <c r="AA130" s="1">
        <v>19.6150669767806</v>
      </c>
      <c r="AB130" s="1">
        <v>21.1631305851806</v>
      </c>
      <c r="AC130" s="1">
        <v>23.1682565809454</v>
      </c>
      <c r="AD130" s="1">
        <v>25.089003705500602</v>
      </c>
      <c r="AE130" s="1">
        <v>26.51181872555361</v>
      </c>
      <c r="AF130" s="1">
        <v>27.350899905788598</v>
      </c>
      <c r="AG130" s="1">
        <v>28.8964973989886</v>
      </c>
      <c r="AH130" s="1">
        <v>30.4445610073886</v>
      </c>
      <c r="AI130" s="1">
        <v>31.990158500588599</v>
      </c>
      <c r="AJ130" s="1">
        <v>33.538445667692699</v>
      </c>
      <c r="AK130" s="1">
        <v>34.839318126931403</v>
      </c>
      <c r="AL130" s="1">
        <v>36.367562758444897</v>
      </c>
      <c r="AM130" s="1">
        <v>37.281275063738299</v>
      </c>
      <c r="AN130" s="1">
        <v>38.415676997199505</v>
      </c>
      <c r="AO130" s="1">
        <v>38.981539377138695</v>
      </c>
      <c r="AP130" s="1">
        <v>39.592228829375401</v>
      </c>
      <c r="AQ130" s="1">
        <v>39.938822333560999</v>
      </c>
      <c r="AR130" s="1">
        <v>39.020994300665095</v>
      </c>
    </row>
    <row r="131" spans="1:44" x14ac:dyDescent="0.2">
      <c r="A131" s="13" t="s">
        <v>91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</row>
    <row r="132" spans="1:44" x14ac:dyDescent="0.2">
      <c r="A132" s="13" t="s">
        <v>91</v>
      </c>
      <c r="B132" s="1" t="s">
        <v>132</v>
      </c>
      <c r="C132" s="1" t="s">
        <v>3</v>
      </c>
      <c r="D132" s="1">
        <v>30.029407019999997</v>
      </c>
      <c r="E132" s="1">
        <v>29.8862083985039</v>
      </c>
      <c r="F132" s="1">
        <v>29.668114804463897</v>
      </c>
      <c r="G132" s="1">
        <v>31.2048892974959</v>
      </c>
      <c r="H132" s="1">
        <v>30.906810647063899</v>
      </c>
      <c r="I132" s="1">
        <v>30.674531561039998</v>
      </c>
      <c r="J132" s="1">
        <v>32.618310436396698</v>
      </c>
      <c r="K132" s="1">
        <v>31.443402281905101</v>
      </c>
      <c r="L132" s="1">
        <v>31.225720134239999</v>
      </c>
      <c r="M132" s="1">
        <v>30.093978999350089</v>
      </c>
      <c r="N132" s="1">
        <v>29.299914691199902</v>
      </c>
      <c r="O132" s="1">
        <v>28.325799187200001</v>
      </c>
      <c r="P132" s="1">
        <v>27.34921756799989</v>
      </c>
      <c r="Q132" s="1">
        <v>26.377568179199891</v>
      </c>
      <c r="R132" s="1">
        <v>25.4009865599999</v>
      </c>
      <c r="S132" s="1">
        <v>23.98379560698729</v>
      </c>
      <c r="T132" s="1">
        <v>23.450289436799888</v>
      </c>
      <c r="U132" s="1">
        <v>22.478640047999988</v>
      </c>
      <c r="V132" s="1">
        <v>21.502058428799899</v>
      </c>
      <c r="W132" s="1">
        <v>20.527942924799898</v>
      </c>
      <c r="X132" s="1">
        <v>19.551361305599997</v>
      </c>
      <c r="Y132" s="1">
        <v>19.287350973335197</v>
      </c>
      <c r="Z132" s="1">
        <v>18.749355566793984</v>
      </c>
      <c r="AA132" s="1">
        <v>19.6150669767806</v>
      </c>
      <c r="AB132" s="1">
        <v>21.1631305851806</v>
      </c>
      <c r="AC132" s="1">
        <v>23.1682565809454</v>
      </c>
      <c r="AD132" s="1">
        <v>25.089003705500602</v>
      </c>
      <c r="AE132" s="1">
        <v>26.51181872555361</v>
      </c>
      <c r="AF132" s="1">
        <v>27.350899905788598</v>
      </c>
      <c r="AG132" s="1">
        <v>28.8964973989886</v>
      </c>
      <c r="AH132" s="1">
        <v>30.4445610073886</v>
      </c>
      <c r="AI132" s="1">
        <v>31.990158500588599</v>
      </c>
      <c r="AJ132" s="1">
        <v>33.538445667692699</v>
      </c>
      <c r="AK132" s="1">
        <v>34.839318126931403</v>
      </c>
      <c r="AL132" s="1">
        <v>36.367562758444897</v>
      </c>
      <c r="AM132" s="1">
        <v>37.281275063738299</v>
      </c>
      <c r="AN132" s="1">
        <v>38.415676997199505</v>
      </c>
      <c r="AO132" s="1">
        <v>38.981539377138695</v>
      </c>
      <c r="AP132" s="1">
        <v>39.592228829375401</v>
      </c>
      <c r="AQ132" s="1">
        <v>39.938822333560999</v>
      </c>
      <c r="AR132" s="1">
        <v>39.020994300665095</v>
      </c>
    </row>
    <row r="133" spans="1:44" x14ac:dyDescent="0.2">
      <c r="A133" s="13" t="s">
        <v>91</v>
      </c>
      <c r="B133" s="1" t="s">
        <v>100</v>
      </c>
      <c r="C133" s="1" t="s">
        <v>3</v>
      </c>
      <c r="D133" s="1">
        <v>17.224868767129053</v>
      </c>
      <c r="E133" s="1">
        <v>20.636573218755498</v>
      </c>
      <c r="F133" s="1">
        <v>24.035148050534247</v>
      </c>
      <c r="G133" s="1">
        <v>27.384521633112712</v>
      </c>
      <c r="H133" s="1">
        <v>30.562469456114801</v>
      </c>
      <c r="I133" s="1">
        <v>33.544275466089836</v>
      </c>
      <c r="J133" s="1">
        <v>36.405820834846715</v>
      </c>
      <c r="K133" s="1">
        <v>39.849512988422241</v>
      </c>
      <c r="L133" s="1">
        <v>41.532422924486319</v>
      </c>
      <c r="M133" s="1">
        <v>42.51822283588367</v>
      </c>
      <c r="N133" s="1">
        <v>42.788628756283174</v>
      </c>
      <c r="O133" s="1">
        <v>48.236405406673896</v>
      </c>
      <c r="P133" s="1">
        <v>50.159235460760392</v>
      </c>
      <c r="Q133" s="1">
        <v>52.082753279748708</v>
      </c>
      <c r="R133" s="1">
        <v>54.015447196219995</v>
      </c>
      <c r="S133" s="1">
        <v>61.323608894000351</v>
      </c>
      <c r="T133" s="1">
        <v>64.285010654908234</v>
      </c>
      <c r="U133" s="1">
        <v>65.08437597689931</v>
      </c>
      <c r="V133" s="1">
        <v>67.181578821849925</v>
      </c>
      <c r="W133" s="1">
        <v>67.993473571779901</v>
      </c>
      <c r="X133" s="1">
        <v>68.931641273943669</v>
      </c>
      <c r="Y133" s="1">
        <v>69.589577934362353</v>
      </c>
      <c r="Z133" s="1">
        <v>70.818811083355811</v>
      </c>
      <c r="AA133" s="1">
        <v>72.443221035026696</v>
      </c>
      <c r="AB133" s="1">
        <v>73.258413887368988</v>
      </c>
      <c r="AC133" s="1">
        <v>73.475646953082659</v>
      </c>
      <c r="AD133" s="1">
        <v>73.518765601103354</v>
      </c>
      <c r="AE133" s="1">
        <v>74.160898427765332</v>
      </c>
      <c r="AF133" s="1">
        <v>75.509765053617187</v>
      </c>
      <c r="AG133" s="1">
        <v>76.016266202747389</v>
      </c>
      <c r="AH133" s="1">
        <v>76.527900037541826</v>
      </c>
      <c r="AI133" s="1">
        <v>76.220545732106217</v>
      </c>
      <c r="AJ133" s="1">
        <v>75.913639441910973</v>
      </c>
      <c r="AK133" s="1">
        <v>75.607314955126554</v>
      </c>
      <c r="AL133" s="1">
        <v>75.300885645295793</v>
      </c>
      <c r="AM133" s="1">
        <v>74.994899265570439</v>
      </c>
      <c r="AN133" s="1">
        <v>74.735253516979157</v>
      </c>
      <c r="AO133" s="1">
        <v>74.436581883766053</v>
      </c>
      <c r="AP133" s="1">
        <v>74.084297632036183</v>
      </c>
      <c r="AQ133" s="1">
        <v>73.590717532418878</v>
      </c>
      <c r="AR133" s="1">
        <v>73.16209978626344</v>
      </c>
    </row>
    <row r="134" spans="1:44" x14ac:dyDescent="0.2">
      <c r="A134" s="13" t="s">
        <v>91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</row>
    <row r="135" spans="1:44" x14ac:dyDescent="0.2">
      <c r="A135" s="13" t="s">
        <v>91</v>
      </c>
      <c r="B135" s="1" t="s">
        <v>134</v>
      </c>
      <c r="C135" s="1" t="s">
        <v>3</v>
      </c>
      <c r="D135" s="1">
        <v>17.224868767129053</v>
      </c>
      <c r="E135" s="1">
        <v>20.636573218755498</v>
      </c>
      <c r="F135" s="1">
        <v>24.035148050534247</v>
      </c>
      <c r="G135" s="1">
        <v>27.384521633112712</v>
      </c>
      <c r="H135" s="1">
        <v>30.562469456114801</v>
      </c>
      <c r="I135" s="1">
        <v>33.544275466089836</v>
      </c>
      <c r="J135" s="1">
        <v>36.405820834846715</v>
      </c>
      <c r="K135" s="1">
        <v>39.849512988422241</v>
      </c>
      <c r="L135" s="1">
        <v>41.532422924486319</v>
      </c>
      <c r="M135" s="1">
        <v>42.51822283588367</v>
      </c>
      <c r="N135" s="1">
        <v>42.788628756283174</v>
      </c>
      <c r="O135" s="1">
        <v>48.236405406673896</v>
      </c>
      <c r="P135" s="1">
        <v>50.159235460760392</v>
      </c>
      <c r="Q135" s="1">
        <v>52.082753279748708</v>
      </c>
      <c r="R135" s="1">
        <v>54.015447196219995</v>
      </c>
      <c r="S135" s="1">
        <v>61.323608894000351</v>
      </c>
      <c r="T135" s="1">
        <v>64.285010654908234</v>
      </c>
      <c r="U135" s="1">
        <v>65.08437597689931</v>
      </c>
      <c r="V135" s="1">
        <v>67.181578821849925</v>
      </c>
      <c r="W135" s="1">
        <v>67.993473571779901</v>
      </c>
      <c r="X135" s="1">
        <v>68.931641273943669</v>
      </c>
      <c r="Y135" s="1">
        <v>69.589577934362353</v>
      </c>
      <c r="Z135" s="1">
        <v>70.818811083355811</v>
      </c>
      <c r="AA135" s="1">
        <v>72.443221035026696</v>
      </c>
      <c r="AB135" s="1">
        <v>73.258413887368988</v>
      </c>
      <c r="AC135" s="1">
        <v>73.475646953082659</v>
      </c>
      <c r="AD135" s="1">
        <v>73.518765601103354</v>
      </c>
      <c r="AE135" s="1">
        <v>74.160898427765332</v>
      </c>
      <c r="AF135" s="1">
        <v>75.509765053617187</v>
      </c>
      <c r="AG135" s="1">
        <v>76.016266202747389</v>
      </c>
      <c r="AH135" s="1">
        <v>76.527900037541826</v>
      </c>
      <c r="AI135" s="1">
        <v>76.220545732106217</v>
      </c>
      <c r="AJ135" s="1">
        <v>75.913639441910973</v>
      </c>
      <c r="AK135" s="1">
        <v>75.607314955126554</v>
      </c>
      <c r="AL135" s="1">
        <v>75.300885645295793</v>
      </c>
      <c r="AM135" s="1">
        <v>74.994899265570439</v>
      </c>
      <c r="AN135" s="1">
        <v>74.735253516979157</v>
      </c>
      <c r="AO135" s="1">
        <v>74.436581883766053</v>
      </c>
      <c r="AP135" s="1">
        <v>74.084297632036183</v>
      </c>
      <c r="AQ135" s="1">
        <v>73.590717532418878</v>
      </c>
      <c r="AR135" s="1">
        <v>73.16209978626344</v>
      </c>
    </row>
    <row r="136" spans="1:44" x14ac:dyDescent="0.2">
      <c r="A136" s="13" t="s">
        <v>91</v>
      </c>
      <c r="B136" s="1" t="s">
        <v>103</v>
      </c>
      <c r="C136" s="1" t="s">
        <v>3</v>
      </c>
      <c r="D136" s="1">
        <v>1.235544150528</v>
      </c>
      <c r="E136" s="1">
        <v>1.6790594485925068</v>
      </c>
      <c r="F136" s="1">
        <v>2.2149023109294399</v>
      </c>
      <c r="G136" s="1">
        <v>2.8100431835249777</v>
      </c>
      <c r="H136" s="1">
        <v>3.4645152207324941</v>
      </c>
      <c r="I136" s="1">
        <v>4.1786010749784825</v>
      </c>
      <c r="J136" s="1">
        <v>4.9516663156962917</v>
      </c>
      <c r="K136" s="1">
        <v>5.4965310747223404</v>
      </c>
      <c r="L136" s="1">
        <v>6.4875120910091102</v>
      </c>
      <c r="M136" s="1">
        <v>7.9959510630568005</v>
      </c>
      <c r="N136" s="1">
        <v>10.86700350265941</v>
      </c>
      <c r="O136" s="1">
        <v>12.92266240329832</v>
      </c>
      <c r="P136" s="1">
        <v>15.355036410655121</v>
      </c>
      <c r="Q136" s="1">
        <v>15.285043926278799</v>
      </c>
      <c r="R136" s="1">
        <v>15.615649880788471</v>
      </c>
      <c r="S136" s="1">
        <v>15.821067804268239</v>
      </c>
      <c r="T136" s="1">
        <v>15.697598147891899</v>
      </c>
      <c r="U136" s="1">
        <v>15.640338323515591</v>
      </c>
      <c r="V136" s="1">
        <v>14.53012500585309</v>
      </c>
      <c r="W136" s="1">
        <v>13.96139203208396</v>
      </c>
      <c r="X136" s="1">
        <v>14.51790566884911</v>
      </c>
      <c r="Y136" s="1">
        <v>13.62905425117474</v>
      </c>
      <c r="Z136" s="1">
        <v>12.75568877699112</v>
      </c>
      <c r="AA136" s="1">
        <v>11.888006066739239</v>
      </c>
      <c r="AB136" s="1">
        <v>11.086396220754398</v>
      </c>
      <c r="AC136" s="1">
        <v>10.241862615920375</v>
      </c>
      <c r="AD136" s="1">
        <v>9.2353259140196897</v>
      </c>
      <c r="AE136" s="1">
        <v>8.1544475417777296</v>
      </c>
      <c r="AF136" s="1">
        <v>7.0889215910351302</v>
      </c>
      <c r="AG136" s="1">
        <v>6.0457557496584897</v>
      </c>
      <c r="AH136" s="1">
        <v>5.0101035448242</v>
      </c>
      <c r="AI136" s="1">
        <v>3.76659476366205</v>
      </c>
      <c r="AJ136" s="1">
        <v>2.5421484605583897</v>
      </c>
      <c r="AK136" s="1">
        <v>1.32815803112149</v>
      </c>
      <c r="AL136" s="1">
        <v>1.0276744142533241</v>
      </c>
      <c r="AM136" s="1">
        <v>0.98296267345332</v>
      </c>
      <c r="AN136" s="1">
        <v>0.982962673453324</v>
      </c>
      <c r="AO136" s="1">
        <v>0.982962673453321</v>
      </c>
      <c r="AP136" s="1">
        <v>0.92566698286706295</v>
      </c>
      <c r="AQ136" s="1">
        <v>0.81329899809037398</v>
      </c>
      <c r="AR136" s="1">
        <v>0.55771658909014898</v>
      </c>
    </row>
    <row r="137" spans="1:44" x14ac:dyDescent="0.2">
      <c r="A137" s="13" t="s">
        <v>91</v>
      </c>
      <c r="B137" s="1" t="s">
        <v>101</v>
      </c>
      <c r="C137" s="1" t="s">
        <v>3</v>
      </c>
      <c r="D137" s="1">
        <v>12.561203813760001</v>
      </c>
      <c r="E137" s="1">
        <v>12.651722906457499</v>
      </c>
      <c r="F137" s="1">
        <v>12.734546584435099</v>
      </c>
      <c r="G137" s="1">
        <v>12.8125570741056</v>
      </c>
      <c r="H137" s="1">
        <v>12.884295028147099</v>
      </c>
      <c r="I137" s="1">
        <v>12.9497604465599</v>
      </c>
      <c r="J137" s="1">
        <v>13.006254680294299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12.164998124159899</v>
      </c>
      <c r="Q137" s="1">
        <v>11.985871121279899</v>
      </c>
      <c r="R137" s="1">
        <v>11.806744118400001</v>
      </c>
      <c r="S137" s="1">
        <v>11.629038758399899</v>
      </c>
      <c r="T137" s="1">
        <v>13.5823760755199</v>
      </c>
      <c r="U137" s="1">
        <v>15.535713392640002</v>
      </c>
      <c r="V137" s="1">
        <v>17.489050709759901</v>
      </c>
      <c r="W137" s="1">
        <v>19.4423880268799</v>
      </c>
      <c r="X137" s="1">
        <v>21.395725343999999</v>
      </c>
      <c r="Y137" s="1">
        <v>23.350484303999998</v>
      </c>
      <c r="Z137" s="1">
        <v>25.303821621120001</v>
      </c>
      <c r="AA137" s="1">
        <v>27.25715893824</v>
      </c>
      <c r="AB137" s="1">
        <v>27.211651780213099</v>
      </c>
      <c r="AC137" s="1">
        <v>27.396728081279999</v>
      </c>
      <c r="AD137" s="1">
        <v>27.385354938239999</v>
      </c>
      <c r="AE137" s="1">
        <v>27.375403438079999</v>
      </c>
      <c r="AF137" s="1">
        <v>27.364030295039999</v>
      </c>
      <c r="AG137" s="1">
        <v>27.352657151999999</v>
      </c>
      <c r="AH137" s="1">
        <v>27.341284008959999</v>
      </c>
      <c r="AI137" s="1">
        <v>27.329910865919999</v>
      </c>
      <c r="AJ137" s="1">
        <v>27.318537722879999</v>
      </c>
      <c r="AK137" s="1">
        <v>27.307164579839998</v>
      </c>
      <c r="AL137" s="1">
        <v>27.297213079679999</v>
      </c>
      <c r="AM137" s="1">
        <v>27.285839936639999</v>
      </c>
      <c r="AN137" s="1">
        <v>27.274466793599998</v>
      </c>
      <c r="AO137" s="1">
        <v>27.263093650559998</v>
      </c>
      <c r="AP137" s="1">
        <v>27.251720507519998</v>
      </c>
      <c r="AQ137" s="1">
        <v>27.240347364479998</v>
      </c>
      <c r="AR137" s="1">
        <v>27.230395864319998</v>
      </c>
    </row>
    <row r="138" spans="1:44" x14ac:dyDescent="0.2">
      <c r="A138" s="13" t="s">
        <v>91</v>
      </c>
      <c r="B138" s="1" t="s">
        <v>98</v>
      </c>
      <c r="C138" s="1" t="s">
        <v>3</v>
      </c>
      <c r="D138" s="1">
        <v>0.93297480523199905</v>
      </c>
      <c r="E138" s="1">
        <v>0.90586147694399999</v>
      </c>
      <c r="F138" s="1">
        <v>0.8765055921599989</v>
      </c>
      <c r="G138" s="1">
        <v>0.84714970737599904</v>
      </c>
      <c r="H138" s="1">
        <v>0.81757026388799903</v>
      </c>
      <c r="I138" s="1">
        <v>0.790680494304</v>
      </c>
      <c r="J138" s="1">
        <v>1.2205540089663871</v>
      </c>
      <c r="K138" s="1">
        <v>1.6009108487999999</v>
      </c>
      <c r="L138" s="1">
        <v>1.733124975925056</v>
      </c>
      <c r="M138" s="1">
        <v>1.90939371368433</v>
      </c>
      <c r="N138" s="1">
        <v>2.7466383280946802</v>
      </c>
      <c r="O138" s="1">
        <v>3.4713992545610601</v>
      </c>
      <c r="P138" s="1">
        <v>4.8765220009610601</v>
      </c>
      <c r="Q138" s="1">
        <v>5.9812807532073693</v>
      </c>
      <c r="R138" s="1">
        <v>7.2447486835448993</v>
      </c>
      <c r="S138" s="1">
        <v>8.6498714299449002</v>
      </c>
      <c r="T138" s="1">
        <v>9.0850640738026698</v>
      </c>
      <c r="U138" s="1">
        <v>9.2926259356927101</v>
      </c>
      <c r="V138" s="1">
        <v>9.5235672283330874</v>
      </c>
      <c r="W138" s="1">
        <v>10.446337605437899</v>
      </c>
      <c r="X138" s="1">
        <v>11.842565534381599</v>
      </c>
      <c r="Y138" s="1">
        <v>12.041430915838701</v>
      </c>
      <c r="Z138" s="1">
        <v>13.068956971023999</v>
      </c>
      <c r="AA138" s="1">
        <v>13.245901103014198</v>
      </c>
      <c r="AB138" s="1">
        <v>13.971743424744298</v>
      </c>
      <c r="AC138" s="1">
        <v>14.6481203094532</v>
      </c>
      <c r="AD138" s="1">
        <v>15.068234207754401</v>
      </c>
      <c r="AE138" s="1">
        <v>15.4433906297674</v>
      </c>
      <c r="AF138" s="1">
        <v>15.6437794679631</v>
      </c>
      <c r="AG138" s="1">
        <v>15.9361597998519</v>
      </c>
      <c r="AH138" s="1">
        <v>16.504056700043598</v>
      </c>
      <c r="AI138" s="1">
        <v>16.936579697129201</v>
      </c>
      <c r="AJ138" s="1">
        <v>17.160098515500799</v>
      </c>
      <c r="AK138" s="1">
        <v>17.1379034787008</v>
      </c>
      <c r="AL138" s="1">
        <v>17.2257892553902</v>
      </c>
      <c r="AM138" s="1">
        <v>17.615117689065901</v>
      </c>
      <c r="AN138" s="1">
        <v>17.693669671955899</v>
      </c>
      <c r="AO138" s="1">
        <v>17.7505779993026</v>
      </c>
      <c r="AP138" s="1">
        <v>17.827099714997001</v>
      </c>
      <c r="AQ138" s="1">
        <v>18.182885130448099</v>
      </c>
      <c r="AR138" s="1">
        <v>18.716120066726301</v>
      </c>
    </row>
    <row r="139" spans="1:44" x14ac:dyDescent="0.2">
      <c r="A139" s="13" t="s">
        <v>91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</row>
    <row r="140" spans="1:44" x14ac:dyDescent="0.2">
      <c r="A140" s="13" t="s">
        <v>91</v>
      </c>
      <c r="B140" s="1" t="s">
        <v>136</v>
      </c>
      <c r="C140" s="1" t="s">
        <v>3</v>
      </c>
      <c r="D140" s="1">
        <v>0.93297480523199905</v>
      </c>
      <c r="E140" s="1">
        <v>0.90586147694399999</v>
      </c>
      <c r="F140" s="1">
        <v>0.8765055921599989</v>
      </c>
      <c r="G140" s="1">
        <v>0.84714970737599904</v>
      </c>
      <c r="H140" s="1">
        <v>0.81757026388799903</v>
      </c>
      <c r="I140" s="1">
        <v>0.790680494304</v>
      </c>
      <c r="J140" s="1">
        <v>1.2205540089663871</v>
      </c>
      <c r="K140" s="1">
        <v>1.6009108487999999</v>
      </c>
      <c r="L140" s="1">
        <v>1.733124975925056</v>
      </c>
      <c r="M140" s="1">
        <v>1.90939371368433</v>
      </c>
      <c r="N140" s="1">
        <v>2.7466383280946802</v>
      </c>
      <c r="O140" s="1">
        <v>3.4713992545610601</v>
      </c>
      <c r="P140" s="1">
        <v>4.8765220009610601</v>
      </c>
      <c r="Q140" s="1">
        <v>5.9812807532073693</v>
      </c>
      <c r="R140" s="1">
        <v>7.2447486835448993</v>
      </c>
      <c r="S140" s="1">
        <v>8.6498714299449002</v>
      </c>
      <c r="T140" s="1">
        <v>9.0850640738026698</v>
      </c>
      <c r="U140" s="1">
        <v>9.2926259356927101</v>
      </c>
      <c r="V140" s="1">
        <v>9.5235672283330874</v>
      </c>
      <c r="W140" s="1">
        <v>10.446337605437899</v>
      </c>
      <c r="X140" s="1">
        <v>11.842565534381599</v>
      </c>
      <c r="Y140" s="1">
        <v>12.041430915838701</v>
      </c>
      <c r="Z140" s="1">
        <v>13.068956971023999</v>
      </c>
      <c r="AA140" s="1">
        <v>13.245901103014198</v>
      </c>
      <c r="AB140" s="1">
        <v>13.971743424744298</v>
      </c>
      <c r="AC140" s="1">
        <v>14.6481203094532</v>
      </c>
      <c r="AD140" s="1">
        <v>15.068234207754401</v>
      </c>
      <c r="AE140" s="1">
        <v>15.4433906297674</v>
      </c>
      <c r="AF140" s="1">
        <v>15.6437794679631</v>
      </c>
      <c r="AG140" s="1">
        <v>15.9361597998519</v>
      </c>
      <c r="AH140" s="1">
        <v>16.504056700043598</v>
      </c>
      <c r="AI140" s="1">
        <v>16.936579697129201</v>
      </c>
      <c r="AJ140" s="1">
        <v>17.160098515500799</v>
      </c>
      <c r="AK140" s="1">
        <v>17.1379034787008</v>
      </c>
      <c r="AL140" s="1">
        <v>17.2257892553902</v>
      </c>
      <c r="AM140" s="1">
        <v>17.615117689065901</v>
      </c>
      <c r="AN140" s="1">
        <v>17.693669671955899</v>
      </c>
      <c r="AO140" s="1">
        <v>17.7505779993026</v>
      </c>
      <c r="AP140" s="1">
        <v>17.827099714997001</v>
      </c>
      <c r="AQ140" s="1">
        <v>18.182885130448099</v>
      </c>
      <c r="AR140" s="1">
        <v>18.716120066726301</v>
      </c>
    </row>
    <row r="141" spans="1:44" x14ac:dyDescent="0.2">
      <c r="A141" s="13" t="s">
        <v>91</v>
      </c>
      <c r="B141" s="1" t="s">
        <v>102</v>
      </c>
      <c r="C141" s="1" t="s">
        <v>3</v>
      </c>
      <c r="D141" s="1">
        <v>10.7046644473377</v>
      </c>
      <c r="E141" s="1">
        <v>9.6730752987226296</v>
      </c>
      <c r="F141" s="1">
        <v>8.6106556317124898</v>
      </c>
      <c r="G141" s="1">
        <v>5.8319546634138302</v>
      </c>
      <c r="H141" s="1">
        <v>4.9090077487026997</v>
      </c>
      <c r="I141" s="1">
        <v>4.0399496852915204</v>
      </c>
      <c r="J141" s="1">
        <v>1.07692740772103</v>
      </c>
      <c r="K141" s="1">
        <v>0.81834058114560004</v>
      </c>
      <c r="L141" s="1">
        <v>1.75307083113871</v>
      </c>
      <c r="M141" s="1">
        <v>3.3828003706260499</v>
      </c>
      <c r="N141" s="1">
        <v>3.24682297951902</v>
      </c>
      <c r="O141" s="1">
        <v>2.6118847384174302</v>
      </c>
      <c r="P141" s="1">
        <v>5.8406377571850303</v>
      </c>
      <c r="Q141" s="1">
        <v>7.1985916225191504</v>
      </c>
      <c r="R141" s="1">
        <v>6.7077771827921797</v>
      </c>
      <c r="S141" s="1">
        <v>5.9468911928231201</v>
      </c>
      <c r="T141" s="1">
        <v>5.6054153117008703</v>
      </c>
      <c r="U141" s="1">
        <v>7.1552156543999903</v>
      </c>
      <c r="V141" s="1">
        <v>6.9374721887999904</v>
      </c>
      <c r="W141" s="1">
        <v>6.7197287231999896</v>
      </c>
      <c r="X141" s="1">
        <v>6.5047415040000001</v>
      </c>
      <c r="Y141" s="1">
        <v>6.2869980384000002</v>
      </c>
      <c r="Z141" s="1">
        <v>6.0720108191999902</v>
      </c>
      <c r="AA141" s="1">
        <v>5.8542673535999903</v>
      </c>
      <c r="AB141" s="1">
        <v>5.6365238879999904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4.5533190528</v>
      </c>
      <c r="AH141" s="1">
        <v>4.3355755872000001</v>
      </c>
      <c r="AI141" s="1">
        <v>4.1205883679999999</v>
      </c>
      <c r="AJ141" s="1">
        <v>3.9028449024</v>
      </c>
      <c r="AK141" s="1">
        <v>3.6851014368000001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91</v>
      </c>
      <c r="B142" s="1" t="s">
        <v>137</v>
      </c>
      <c r="C142" s="1" t="s">
        <v>3</v>
      </c>
      <c r="D142" s="1">
        <v>0.22452925593599893</v>
      </c>
      <c r="E142" s="1">
        <v>0.39292619788799898</v>
      </c>
      <c r="F142" s="1">
        <v>0.56132313983999804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0.52537323513599898</v>
      </c>
      <c r="K142" s="1">
        <v>0.51641728865279801</v>
      </c>
      <c r="L142" s="1">
        <v>0.50746134216959793</v>
      </c>
      <c r="M142" s="1">
        <v>0.49844233630079904</v>
      </c>
      <c r="N142" s="1">
        <v>0.517212926795519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0.46023560695296001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0.42589572851548696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0.51736717820156097</v>
      </c>
      <c r="AP142" s="1">
        <v>1.0347343564032101</v>
      </c>
      <c r="AQ142" s="1">
        <v>1.55210153460477</v>
      </c>
      <c r="AR142" s="1">
        <v>2.1194181038591999</v>
      </c>
    </row>
    <row r="143" spans="1:44" x14ac:dyDescent="0.2">
      <c r="A143" s="13" t="s">
        <v>91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0.99480312000000004</v>
      </c>
      <c r="Z143" s="1">
        <v>1.9881871200000001</v>
      </c>
      <c r="AA143" s="1">
        <v>2.9801519999999999</v>
      </c>
      <c r="AB143" s="1">
        <v>3.9735360000000002</v>
      </c>
      <c r="AC143" s="1">
        <v>4.96692</v>
      </c>
      <c r="AD143" s="1">
        <v>5.9603039999999998</v>
      </c>
      <c r="AE143" s="1">
        <v>6.9536879999999996</v>
      </c>
      <c r="AF143" s="1">
        <v>7.9470720000000004</v>
      </c>
      <c r="AG143" s="1">
        <v>8.9404559999999993</v>
      </c>
      <c r="AH143" s="1">
        <v>9.93384</v>
      </c>
      <c r="AI143" s="1">
        <v>10.927224000000001</v>
      </c>
      <c r="AJ143" s="1">
        <v>11.920608</v>
      </c>
      <c r="AK143" s="1">
        <v>12.913992</v>
      </c>
      <c r="AL143" s="1">
        <v>13.907375999999999</v>
      </c>
      <c r="AM143" s="1">
        <v>14.90076</v>
      </c>
      <c r="AN143" s="1">
        <v>15.894144000000001</v>
      </c>
      <c r="AO143" s="1">
        <v>16.887528</v>
      </c>
      <c r="AP143" s="1">
        <v>17.880911999999999</v>
      </c>
      <c r="AQ143" s="1">
        <v>18.874296000000001</v>
      </c>
      <c r="AR143" s="1">
        <v>19.86768</v>
      </c>
    </row>
    <row r="144" spans="1:44" x14ac:dyDescent="0.2">
      <c r="A144" s="13" t="s">
        <v>91</v>
      </c>
      <c r="B144" s="1" t="s">
        <v>105</v>
      </c>
      <c r="C144" s="1" t="s">
        <v>3</v>
      </c>
      <c r="D144" s="1">
        <v>0.23304397593599893</v>
      </c>
      <c r="E144" s="1">
        <v>0.40144091788799896</v>
      </c>
      <c r="F144" s="1">
        <v>0.56841873983999802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0.53104971513599897</v>
      </c>
      <c r="K144" s="1">
        <v>0.522093768652798</v>
      </c>
      <c r="L144" s="1">
        <v>0.51313782216959791</v>
      </c>
      <c r="M144" s="1">
        <v>0.50411881630079902</v>
      </c>
      <c r="N144" s="1">
        <v>0.52288940679551899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0.46307384695296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1.420698848515487</v>
      </c>
      <c r="Z144" s="1">
        <v>2.4043045292455671</v>
      </c>
      <c r="AA144" s="1">
        <v>3.386491089975646</v>
      </c>
      <c r="AB144" s="1">
        <v>4.3700650742190241</v>
      </c>
      <c r="AC144" s="1">
        <v>4.96692</v>
      </c>
      <c r="AD144" s="1">
        <v>5.9603039999999998</v>
      </c>
      <c r="AE144" s="1">
        <v>6.9536879999999996</v>
      </c>
      <c r="AF144" s="1">
        <v>7.9470720000000004</v>
      </c>
      <c r="AG144" s="1">
        <v>8.9404559999999993</v>
      </c>
      <c r="AH144" s="1">
        <v>9.93384</v>
      </c>
      <c r="AI144" s="1">
        <v>10.927224000000001</v>
      </c>
      <c r="AJ144" s="1">
        <v>11.920608</v>
      </c>
      <c r="AK144" s="1">
        <v>12.913992</v>
      </c>
      <c r="AL144" s="1">
        <v>13.907375999999999</v>
      </c>
      <c r="AM144" s="1">
        <v>14.90076</v>
      </c>
      <c r="AN144" s="1">
        <v>15.894144000000001</v>
      </c>
      <c r="AO144" s="1">
        <v>17.40489517820156</v>
      </c>
      <c r="AP144" s="1">
        <v>18.915646356403208</v>
      </c>
      <c r="AQ144" s="1">
        <v>20.426397534604771</v>
      </c>
      <c r="AR144" s="1">
        <v>21.9870981038592</v>
      </c>
    </row>
    <row r="145" spans="1:44" x14ac:dyDescent="0.2">
      <c r="A145" s="13" t="s">
        <v>91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0.62832326399999905</v>
      </c>
      <c r="S145" s="1">
        <v>0.57390789599999903</v>
      </c>
      <c r="T145" s="1">
        <v>1.2397369248000001</v>
      </c>
      <c r="U145" s="1">
        <v>1.9098611568000001</v>
      </c>
      <c r="V145" s="1">
        <v>2.5858826208000001</v>
      </c>
      <c r="W145" s="1">
        <v>3.2652942048</v>
      </c>
      <c r="X145" s="1">
        <v>3.9496947839999899</v>
      </c>
      <c r="Y145" s="1">
        <v>4.6396551600000002</v>
      </c>
      <c r="Z145" s="1">
        <v>5.3329961951999998</v>
      </c>
      <c r="AA145" s="1">
        <v>6.0322502303999901</v>
      </c>
      <c r="AB145" s="1">
        <v>6.7339514592</v>
      </c>
      <c r="AC145" s="1">
        <v>7.4424959999999896</v>
      </c>
      <c r="AD145" s="1">
        <v>8.2144972799999998</v>
      </c>
      <c r="AE145" s="1">
        <v>8.9915443199999903</v>
      </c>
      <c r="AF145" s="1">
        <v>9.7736371200000001</v>
      </c>
      <c r="AG145" s="1">
        <v>10.5607756799999</v>
      </c>
      <c r="AH145" s="1">
        <v>11.352959999999999</v>
      </c>
      <c r="AI145" s="1">
        <v>12.1501900799999</v>
      </c>
      <c r="AJ145" s="1">
        <v>12.95246592</v>
      </c>
      <c r="AK145" s="1">
        <v>13.75978752</v>
      </c>
      <c r="AL145" s="1">
        <v>14.5721548799999</v>
      </c>
      <c r="AM145" s="1">
        <v>15.389568000000001</v>
      </c>
      <c r="AN145" s="1">
        <v>16.21202688</v>
      </c>
      <c r="AO145" s="1">
        <v>17.039531520000001</v>
      </c>
      <c r="AP145" s="1">
        <v>17.8720819199999</v>
      </c>
      <c r="AQ145" s="1">
        <v>18.70967808</v>
      </c>
      <c r="AR145" s="1">
        <v>19.552320000000002</v>
      </c>
    </row>
    <row r="146" spans="1:44" x14ac:dyDescent="0.2">
      <c r="A146" s="13" t="s">
        <v>91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0.24295334399999899</v>
      </c>
      <c r="G146" s="1">
        <v>0.241389158399999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0.20193131519999899</v>
      </c>
      <c r="N146" s="1">
        <v>0.19728921599999999</v>
      </c>
      <c r="O146" s="1">
        <v>0.1903260672</v>
      </c>
      <c r="P146" s="1">
        <v>0.18336291839999899</v>
      </c>
      <c r="Q146" s="1">
        <v>0.17639976959999901</v>
      </c>
      <c r="R146" s="1">
        <v>0.16943662079999999</v>
      </c>
      <c r="S146" s="1">
        <v>0.16247347200000001</v>
      </c>
      <c r="T146" s="1">
        <v>0.15783137279999901</v>
      </c>
      <c r="U146" s="1">
        <v>0.150868224</v>
      </c>
      <c r="V146" s="1">
        <v>0.14390507520000001</v>
      </c>
      <c r="W146" s="1">
        <v>0.136941926399999</v>
      </c>
      <c r="X146" s="1">
        <v>1.1698089984</v>
      </c>
      <c r="Y146" s="1">
        <v>1.24408258559999</v>
      </c>
      <c r="Z146" s="1">
        <v>1.31835617279999</v>
      </c>
      <c r="AA146" s="1">
        <v>1.3949508096000001</v>
      </c>
      <c r="AB146" s="1">
        <v>1.4692243968000001</v>
      </c>
      <c r="AC146" s="1">
        <v>1.543497984</v>
      </c>
      <c r="AD146" s="1">
        <v>1.6340189184</v>
      </c>
      <c r="AE146" s="1">
        <v>1.7245398528</v>
      </c>
      <c r="AF146" s="1">
        <v>1.8150607872</v>
      </c>
      <c r="AG146" s="1">
        <v>1.9055817215999999</v>
      </c>
      <c r="AH146" s="1">
        <v>1.9961026559999899</v>
      </c>
      <c r="AI146" s="1">
        <v>2.13304458239999</v>
      </c>
      <c r="AJ146" s="1">
        <v>2.2699865088000002</v>
      </c>
      <c r="AK146" s="1">
        <v>2.40692843519999</v>
      </c>
      <c r="AL146" s="1">
        <v>2.54387036159999</v>
      </c>
      <c r="AM146" s="1">
        <v>2.6808122879999901</v>
      </c>
      <c r="AN146" s="1">
        <v>2.7899016191999899</v>
      </c>
      <c r="AO146" s="1">
        <v>2.8989909504</v>
      </c>
      <c r="AP146" s="1">
        <v>3.01040133119999</v>
      </c>
      <c r="AQ146" s="1">
        <v>3.1194906623999898</v>
      </c>
      <c r="AR146" s="1">
        <v>3.2285799935999901</v>
      </c>
    </row>
    <row r="147" spans="1:44" x14ac:dyDescent="0.2">
      <c r="A147" s="13" t="s">
        <v>91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91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0.24295334399999899</v>
      </c>
      <c r="G148" s="1">
        <v>0.241389158399999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0.20193131519999899</v>
      </c>
      <c r="N148" s="1">
        <v>0.19728921599999999</v>
      </c>
      <c r="O148" s="1">
        <v>0.1903260672</v>
      </c>
      <c r="P148" s="1">
        <v>0.18336291839999899</v>
      </c>
      <c r="Q148" s="1">
        <v>0.17639976959999901</v>
      </c>
      <c r="R148" s="1">
        <v>0.16943662079999999</v>
      </c>
      <c r="S148" s="1">
        <v>0.16247347200000001</v>
      </c>
      <c r="T148" s="1">
        <v>0.15783137279999901</v>
      </c>
      <c r="U148" s="1">
        <v>0.150868224</v>
      </c>
      <c r="V148" s="1">
        <v>0.14390507520000001</v>
      </c>
      <c r="W148" s="1">
        <v>0.136941926399999</v>
      </c>
      <c r="X148" s="1">
        <v>1.1698089984</v>
      </c>
      <c r="Y148" s="1">
        <v>1.24408258559999</v>
      </c>
      <c r="Z148" s="1">
        <v>1.31835617279999</v>
      </c>
      <c r="AA148" s="1">
        <v>1.3949508096000001</v>
      </c>
      <c r="AB148" s="1">
        <v>1.4692243968000001</v>
      </c>
      <c r="AC148" s="1">
        <v>1.543497984</v>
      </c>
      <c r="AD148" s="1">
        <v>1.6340189184</v>
      </c>
      <c r="AE148" s="1">
        <v>1.7245398528</v>
      </c>
      <c r="AF148" s="1">
        <v>1.8150607872</v>
      </c>
      <c r="AG148" s="1">
        <v>1.9055817215999999</v>
      </c>
      <c r="AH148" s="1">
        <v>1.9961026559999899</v>
      </c>
      <c r="AI148" s="1">
        <v>2.13304458239999</v>
      </c>
      <c r="AJ148" s="1">
        <v>2.2699865088000002</v>
      </c>
      <c r="AK148" s="1">
        <v>2.40692843519999</v>
      </c>
      <c r="AL148" s="1">
        <v>2.54387036159999</v>
      </c>
      <c r="AM148" s="1">
        <v>2.6808122879999901</v>
      </c>
      <c r="AN148" s="1">
        <v>2.7899016191999899</v>
      </c>
      <c r="AO148" s="1">
        <v>2.8989909504</v>
      </c>
      <c r="AP148" s="1">
        <v>3.01040133119999</v>
      </c>
      <c r="AQ148" s="1">
        <v>3.1194906623999898</v>
      </c>
      <c r="AR148" s="1">
        <v>3.2285799935999901</v>
      </c>
    </row>
    <row r="149" spans="1:44" x14ac:dyDescent="0.2">
      <c r="A149" s="13" t="s">
        <v>91</v>
      </c>
      <c r="B149" s="1" t="s">
        <v>142</v>
      </c>
      <c r="C149" s="1" t="s">
        <v>3</v>
      </c>
      <c r="D149" s="1">
        <v>74.48677558792275</v>
      </c>
      <c r="E149" s="1">
        <v>77.349391531464036</v>
      </c>
      <c r="F149" s="1">
        <v>80.172993848475173</v>
      </c>
      <c r="G149" s="1">
        <v>82.870130395585818</v>
      </c>
      <c r="H149" s="1">
        <v>85.46214729453699</v>
      </c>
      <c r="I149" s="1">
        <v>88.035643359668526</v>
      </c>
      <c r="J149" s="1">
        <v>91.073991245457435</v>
      </c>
      <c r="K149" s="1">
        <v>93.998465712927995</v>
      </c>
      <c r="L149" s="1">
        <v>97.278988126168784</v>
      </c>
      <c r="M149" s="1">
        <v>100.20332011570173</v>
      </c>
      <c r="N149" s="1">
        <v>103.03779302647162</v>
      </c>
      <c r="O149" s="1">
        <v>109.40708224471967</v>
      </c>
      <c r="P149" s="1">
        <v>117.16868623736939</v>
      </c>
      <c r="Q149" s="1">
        <v>120.26410245160085</v>
      </c>
      <c r="R149" s="1">
        <v>122.07259891344593</v>
      </c>
      <c r="S149" s="1">
        <v>128.5632566510433</v>
      </c>
      <c r="T149" s="1">
        <v>133.5663958451764</v>
      </c>
      <c r="U149" s="1">
        <v>137.70124786861959</v>
      </c>
      <c r="V149" s="1">
        <v>140.33778454578695</v>
      </c>
      <c r="W149" s="1">
        <v>142.92669661210601</v>
      </c>
      <c r="X149" s="1">
        <v>148.30056927744647</v>
      </c>
      <c r="Y149" s="1">
        <v>151.48933301122642</v>
      </c>
      <c r="Z149" s="1">
        <v>155.82430173573044</v>
      </c>
      <c r="AA149" s="1">
        <v>161.1173136033764</v>
      </c>
      <c r="AB149" s="1">
        <v>164.90110071648039</v>
      </c>
      <c r="AC149" s="1">
        <v>168.3050651934816</v>
      </c>
      <c r="AD149" s="1">
        <v>171.30929776821802</v>
      </c>
      <c r="AE149" s="1">
        <v>174.3017806733441</v>
      </c>
      <c r="AF149" s="1">
        <v>177.26422873904397</v>
      </c>
      <c r="AG149" s="1">
        <v>180.20746875764627</v>
      </c>
      <c r="AH149" s="1">
        <v>183.4463835419582</v>
      </c>
      <c r="AI149" s="1">
        <v>185.57483658980595</v>
      </c>
      <c r="AJ149" s="1">
        <v>187.51877513974287</v>
      </c>
      <c r="AK149" s="1">
        <v>188.98566856372025</v>
      </c>
      <c r="AL149" s="1">
        <v>191.71264061226412</v>
      </c>
      <c r="AM149" s="1">
        <v>194.38360566846791</v>
      </c>
      <c r="AN149" s="1">
        <v>197.03272943878787</v>
      </c>
      <c r="AO149" s="1">
        <v>199.57781330002223</v>
      </c>
      <c r="AP149" s="1">
        <v>202.08103987599873</v>
      </c>
      <c r="AQ149" s="1">
        <v>204.40579077200306</v>
      </c>
      <c r="AR149" s="1">
        <v>205.62449062132418</v>
      </c>
    </row>
    <row r="151" spans="1:44" x14ac:dyDescent="0.2">
      <c r="A151" s="13" t="s">
        <v>91</v>
      </c>
      <c r="B151" s="1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E136-9A27-3E46-A247-73FC7B7BC4AE}">
  <dimension ref="A1:AR153"/>
  <sheetViews>
    <sheetView topLeftCell="A92" workbookViewId="0">
      <selection activeCell="A113" sqref="A113:XFD113"/>
    </sheetView>
  </sheetViews>
  <sheetFormatPr baseColWidth="10" defaultRowHeight="16" x14ac:dyDescent="0.2"/>
  <cols>
    <col min="1" max="1" width="10.83203125" style="13"/>
    <col min="2" max="2" width="35.5" customWidth="1"/>
  </cols>
  <sheetData>
    <row r="1" spans="1:44" s="1" customFormat="1" ht="15" x14ac:dyDescent="0.2">
      <c r="A1" s="13"/>
      <c r="B1" s="2" t="s">
        <v>189</v>
      </c>
    </row>
    <row r="2" spans="1:44" s="2" customFormat="1" ht="15" x14ac:dyDescent="0.2">
      <c r="A2" s="13"/>
    </row>
    <row r="3" spans="1:44" s="45" customFormat="1" x14ac:dyDescent="0.2">
      <c r="A3" s="3" t="s">
        <v>90</v>
      </c>
      <c r="B3" s="14" t="s">
        <v>0</v>
      </c>
      <c r="C3" s="45" t="s">
        <v>1</v>
      </c>
      <c r="D3" s="45">
        <v>2010</v>
      </c>
      <c r="E3" s="45">
        <v>2011</v>
      </c>
      <c r="F3" s="45">
        <v>2012</v>
      </c>
      <c r="G3" s="45">
        <v>2013</v>
      </c>
      <c r="H3" s="45">
        <v>2014</v>
      </c>
      <c r="I3" s="45">
        <v>2015</v>
      </c>
      <c r="J3" s="45">
        <v>2016</v>
      </c>
      <c r="K3" s="45">
        <v>2017</v>
      </c>
      <c r="L3" s="45">
        <v>2018</v>
      </c>
      <c r="M3" s="45">
        <v>2019</v>
      </c>
      <c r="N3" s="45">
        <v>2020</v>
      </c>
      <c r="O3" s="45">
        <v>2021</v>
      </c>
      <c r="P3" s="45">
        <v>2022</v>
      </c>
      <c r="Q3" s="45">
        <v>2023</v>
      </c>
      <c r="R3" s="45">
        <v>2024</v>
      </c>
      <c r="S3" s="45">
        <v>2025</v>
      </c>
      <c r="T3" s="45">
        <v>2026</v>
      </c>
      <c r="U3" s="45">
        <v>2027</v>
      </c>
      <c r="V3" s="45">
        <v>2028</v>
      </c>
      <c r="W3" s="45">
        <v>2029</v>
      </c>
      <c r="X3" s="45">
        <v>2030</v>
      </c>
      <c r="Y3" s="45">
        <v>2031</v>
      </c>
      <c r="Z3" s="45">
        <v>2032</v>
      </c>
      <c r="AA3" s="45">
        <v>2033</v>
      </c>
      <c r="AB3" s="45">
        <v>2034</v>
      </c>
      <c r="AC3" s="45">
        <v>2035</v>
      </c>
      <c r="AD3" s="45">
        <v>2036</v>
      </c>
      <c r="AE3" s="45">
        <v>2037</v>
      </c>
      <c r="AF3" s="45">
        <v>2038</v>
      </c>
      <c r="AG3" s="45">
        <v>2039</v>
      </c>
      <c r="AH3" s="45">
        <v>2040</v>
      </c>
      <c r="AI3" s="45">
        <v>2041</v>
      </c>
      <c r="AJ3" s="45">
        <v>2042</v>
      </c>
      <c r="AK3" s="45">
        <v>2043</v>
      </c>
      <c r="AL3" s="45">
        <v>2044</v>
      </c>
      <c r="AM3" s="45">
        <v>2045</v>
      </c>
      <c r="AN3" s="45">
        <v>2046</v>
      </c>
      <c r="AO3" s="45">
        <v>2047</v>
      </c>
      <c r="AP3" s="45">
        <v>2048</v>
      </c>
      <c r="AQ3" s="45">
        <v>2049</v>
      </c>
      <c r="AR3" s="45">
        <v>2050</v>
      </c>
    </row>
    <row r="4" spans="1:44" x14ac:dyDescent="0.2">
      <c r="A4" s="13" t="s">
        <v>180</v>
      </c>
      <c r="B4" t="s">
        <v>2</v>
      </c>
      <c r="C4" t="s">
        <v>3</v>
      </c>
      <c r="D4">
        <v>83.894808424257803</v>
      </c>
      <c r="E4">
        <v>84.884404973356993</v>
      </c>
      <c r="F4">
        <v>85.879076376554096</v>
      </c>
      <c r="G4">
        <v>86.881360060898203</v>
      </c>
      <c r="H4">
        <v>87.888718599340194</v>
      </c>
      <c r="I4">
        <v>89.056729669480106</v>
      </c>
      <c r="J4">
        <v>90.296522987807393</v>
      </c>
      <c r="K4">
        <v>91.543928587281499</v>
      </c>
      <c r="L4">
        <v>92.796409040853604</v>
      </c>
      <c r="M4">
        <v>94.056501775572599</v>
      </c>
      <c r="N4">
        <v>95.321669364389592</v>
      </c>
      <c r="O4">
        <v>96.252106571517402</v>
      </c>
      <c r="P4">
        <v>97.182543778645098</v>
      </c>
      <c r="Q4">
        <v>98.118055839870891</v>
      </c>
      <c r="R4">
        <v>99.053567901096798</v>
      </c>
      <c r="S4">
        <v>99.994154816420405</v>
      </c>
      <c r="T4">
        <v>100.9307463200234</v>
      </c>
      <c r="U4">
        <v>101.8724126777245</v>
      </c>
      <c r="V4">
        <v>102.81407903542531</v>
      </c>
      <c r="W4">
        <v>103.7608202472243</v>
      </c>
      <c r="X4">
        <v>104.7075614590231</v>
      </c>
      <c r="Y4">
        <v>105.377288395683</v>
      </c>
      <c r="Z4">
        <v>106.0430199206221</v>
      </c>
      <c r="AA4">
        <v>106.7127468572821</v>
      </c>
      <c r="AB4">
        <v>107.3810158092702</v>
      </c>
      <c r="AC4">
        <v>108.04928476125829</v>
      </c>
      <c r="AD4">
        <v>108.7175537132466</v>
      </c>
      <c r="AE4">
        <v>109.3858226652346</v>
      </c>
      <c r="AF4">
        <v>110.0500962055021</v>
      </c>
      <c r="AG4">
        <v>110.7209025845392</v>
      </c>
      <c r="AH4">
        <v>111.3877135518555</v>
      </c>
      <c r="AI4">
        <v>111.8996852846782</v>
      </c>
      <c r="AJ4">
        <v>112.4116570175009</v>
      </c>
      <c r="AK4">
        <v>112.92616617737249</v>
      </c>
      <c r="AL4">
        <v>113.4406753372441</v>
      </c>
      <c r="AM4">
        <v>113.9551844971157</v>
      </c>
      <c r="AN4">
        <v>114.46969365698729</v>
      </c>
      <c r="AO4">
        <v>114.9867402439078</v>
      </c>
      <c r="AP4">
        <v>115.4972539920587</v>
      </c>
      <c r="AQ4">
        <v>116.0143005789792</v>
      </c>
      <c r="AR4">
        <v>116.5313471658999</v>
      </c>
    </row>
    <row r="5" spans="1:44" x14ac:dyDescent="0.2">
      <c r="A5" s="13" t="s">
        <v>180</v>
      </c>
      <c r="B5" t="s">
        <v>4</v>
      </c>
      <c r="C5" t="s">
        <v>3</v>
      </c>
      <c r="D5">
        <v>5.76</v>
      </c>
      <c r="E5">
        <v>5.76</v>
      </c>
      <c r="F5">
        <v>5.76</v>
      </c>
      <c r="G5">
        <v>5.76</v>
      </c>
      <c r="H5">
        <v>5.76</v>
      </c>
      <c r="I5">
        <v>5.8044310404825401</v>
      </c>
      <c r="J5">
        <v>5.8682287437652203</v>
      </c>
      <c r="K5">
        <v>5.9320264470478996</v>
      </c>
      <c r="L5">
        <v>5.9958241503305798</v>
      </c>
      <c r="M5">
        <v>6.0596218536132698</v>
      </c>
      <c r="N5">
        <v>6.12341955689595</v>
      </c>
      <c r="O5">
        <v>6.1651780535900702</v>
      </c>
      <c r="P5">
        <v>6.2069365502841896</v>
      </c>
      <c r="Q5">
        <v>6.2486950469783</v>
      </c>
      <c r="R5">
        <v>6.2904535436724203</v>
      </c>
      <c r="S5">
        <v>6.3322120403665396</v>
      </c>
      <c r="T5">
        <v>6.37281057881916</v>
      </c>
      <c r="U5">
        <v>6.4134091172717698</v>
      </c>
      <c r="V5">
        <v>6.4540076557243902</v>
      </c>
      <c r="W5">
        <v>6.4946061941770097</v>
      </c>
      <c r="X5">
        <v>6.5352047326296203</v>
      </c>
      <c r="Y5">
        <v>6.5653636469087102</v>
      </c>
      <c r="Z5">
        <v>6.5943626029462896</v>
      </c>
      <c r="AA5">
        <v>6.6245215172253697</v>
      </c>
      <c r="AB5">
        <v>6.6535204732629598</v>
      </c>
      <c r="AC5">
        <v>6.6825194293005401</v>
      </c>
      <c r="AD5">
        <v>6.7115183853381204</v>
      </c>
      <c r="AE5">
        <v>6.7405173413757096</v>
      </c>
      <c r="AF5">
        <v>6.76835633917179</v>
      </c>
      <c r="AG5">
        <v>6.7973552952093703</v>
      </c>
      <c r="AH5">
        <v>6.8251942930054499</v>
      </c>
      <c r="AI5">
        <v>6.8449135831110004</v>
      </c>
      <c r="AJ5">
        <v>6.8646328732165598</v>
      </c>
      <c r="AK5">
        <v>6.8843521633221201</v>
      </c>
      <c r="AL5">
        <v>6.9040714534276697</v>
      </c>
      <c r="AM5">
        <v>6.92379074353323</v>
      </c>
      <c r="AN5">
        <v>6.9435100336387796</v>
      </c>
      <c r="AO5">
        <v>6.9632293237443399</v>
      </c>
      <c r="AP5">
        <v>6.9817886556083897</v>
      </c>
      <c r="AQ5">
        <v>7.00150794571395</v>
      </c>
      <c r="AR5">
        <v>7.0212272358194996</v>
      </c>
    </row>
    <row r="7" spans="1:44" s="45" customFormat="1" x14ac:dyDescent="0.2">
      <c r="A7" s="3" t="s">
        <v>90</v>
      </c>
      <c r="B7" s="14" t="s">
        <v>5</v>
      </c>
      <c r="C7" s="45" t="s">
        <v>1</v>
      </c>
      <c r="D7" s="45">
        <v>2010</v>
      </c>
      <c r="E7" s="45">
        <v>2011</v>
      </c>
      <c r="F7" s="45">
        <v>2012</v>
      </c>
      <c r="G7" s="45">
        <v>2013</v>
      </c>
      <c r="H7" s="45">
        <v>2014</v>
      </c>
      <c r="I7" s="45">
        <v>2015</v>
      </c>
      <c r="J7" s="45">
        <v>2016</v>
      </c>
      <c r="K7" s="45">
        <v>2017</v>
      </c>
      <c r="L7" s="45">
        <v>2018</v>
      </c>
      <c r="M7" s="45">
        <v>2019</v>
      </c>
      <c r="N7" s="45">
        <v>2020</v>
      </c>
      <c r="O7" s="45">
        <v>2021</v>
      </c>
      <c r="P7" s="45">
        <v>2022</v>
      </c>
      <c r="Q7" s="45">
        <v>2023</v>
      </c>
      <c r="R7" s="45">
        <v>2024</v>
      </c>
      <c r="S7" s="45">
        <v>2025</v>
      </c>
      <c r="T7" s="45">
        <v>2026</v>
      </c>
      <c r="U7" s="45">
        <v>2027</v>
      </c>
      <c r="V7" s="45">
        <v>2028</v>
      </c>
      <c r="W7" s="45">
        <v>2029</v>
      </c>
      <c r="X7" s="45">
        <v>2030</v>
      </c>
      <c r="Y7" s="45">
        <v>2031</v>
      </c>
      <c r="Z7" s="45">
        <v>2032</v>
      </c>
      <c r="AA7" s="45">
        <v>2033</v>
      </c>
      <c r="AB7" s="45">
        <v>2034</v>
      </c>
      <c r="AC7" s="45">
        <v>2035</v>
      </c>
      <c r="AD7" s="45">
        <v>2036</v>
      </c>
      <c r="AE7" s="45">
        <v>2037</v>
      </c>
      <c r="AF7" s="45">
        <v>2038</v>
      </c>
      <c r="AG7" s="45">
        <v>2039</v>
      </c>
      <c r="AH7" s="45">
        <v>2040</v>
      </c>
      <c r="AI7" s="45">
        <v>2041</v>
      </c>
      <c r="AJ7" s="45">
        <v>2042</v>
      </c>
      <c r="AK7" s="45">
        <v>2043</v>
      </c>
      <c r="AL7" s="45">
        <v>2044</v>
      </c>
      <c r="AM7" s="45">
        <v>2045</v>
      </c>
      <c r="AN7" s="45">
        <v>2046</v>
      </c>
      <c r="AO7" s="45">
        <v>2047</v>
      </c>
      <c r="AP7" s="45">
        <v>2048</v>
      </c>
      <c r="AQ7" s="45">
        <v>2049</v>
      </c>
      <c r="AR7" s="45">
        <v>2050</v>
      </c>
    </row>
    <row r="8" spans="1:44" x14ac:dyDescent="0.2">
      <c r="A8" s="13" t="s">
        <v>180</v>
      </c>
      <c r="B8" t="s">
        <v>6</v>
      </c>
      <c r="C8" t="s">
        <v>7</v>
      </c>
      <c r="D8">
        <v>5143.7741192377725</v>
      </c>
      <c r="E8">
        <v>5244.0943046573775</v>
      </c>
      <c r="F8">
        <v>5299.4379855571442</v>
      </c>
      <c r="G8">
        <v>5298.4170214099804</v>
      </c>
      <c r="H8">
        <v>5287.317021409981</v>
      </c>
      <c r="I8">
        <v>5276.9170214099804</v>
      </c>
      <c r="J8">
        <v>5265.817021409981</v>
      </c>
      <c r="K8">
        <v>5255.0170214099808</v>
      </c>
      <c r="L8">
        <v>5349.5926572257249</v>
      </c>
      <c r="M8">
        <v>5246.138045278245</v>
      </c>
      <c r="N8">
        <v>5476.5806062848096</v>
      </c>
      <c r="O8">
        <v>5628.5683402527875</v>
      </c>
      <c r="P8">
        <v>5746.1905732654304</v>
      </c>
      <c r="Q8">
        <v>5756.0079560750837</v>
      </c>
      <c r="R8">
        <v>5792.4302195538312</v>
      </c>
      <c r="S8">
        <v>5893.6606240626998</v>
      </c>
      <c r="T8">
        <v>6196.0705294282643</v>
      </c>
      <c r="U8">
        <v>6396.9235662091232</v>
      </c>
      <c r="V8">
        <v>6634.7671474780154</v>
      </c>
      <c r="W8">
        <v>6884.1029731956751</v>
      </c>
      <c r="X8">
        <v>7191.8123104865317</v>
      </c>
      <c r="Y8">
        <v>7533.8551202689923</v>
      </c>
      <c r="Z8">
        <v>7907.255120268991</v>
      </c>
      <c r="AA8">
        <v>8188.1884955298801</v>
      </c>
      <c r="AB8">
        <v>8440.7514340508678</v>
      </c>
      <c r="AC8">
        <v>8578.3455565378063</v>
      </c>
      <c r="AD8">
        <v>8759.4462813564405</v>
      </c>
      <c r="AE8">
        <v>8978.3096848024707</v>
      </c>
      <c r="AF8">
        <v>9202.3306489496281</v>
      </c>
      <c r="AG8">
        <v>9439.662905788</v>
      </c>
      <c r="AH8">
        <v>9745.7111903529585</v>
      </c>
      <c r="AI8">
        <v>9950.1051633232964</v>
      </c>
      <c r="AJ8">
        <v>10136.905163323298</v>
      </c>
      <c r="AK8">
        <v>10323.605163323295</v>
      </c>
      <c r="AL8">
        <v>10510.505163323294</v>
      </c>
      <c r="AM8">
        <v>10684.625592646486</v>
      </c>
      <c r="AN8">
        <v>10804.239480590531</v>
      </c>
      <c r="AO8">
        <v>11077.410523322338</v>
      </c>
      <c r="AP8">
        <v>11348.792768529913</v>
      </c>
      <c r="AQ8">
        <v>11660.529971335645</v>
      </c>
      <c r="AR8">
        <v>11890.323706443949</v>
      </c>
    </row>
    <row r="9" spans="1:44" x14ac:dyDescent="0.2">
      <c r="A9" s="13" t="s">
        <v>180</v>
      </c>
      <c r="B9" t="s">
        <v>8</v>
      </c>
      <c r="C9" t="s">
        <v>7</v>
      </c>
      <c r="D9">
        <v>86.3</v>
      </c>
      <c r="E9">
        <v>83.2</v>
      </c>
      <c r="F9">
        <v>80.100000000000009</v>
      </c>
      <c r="G9">
        <v>77</v>
      </c>
      <c r="H9">
        <v>73.800000000000011</v>
      </c>
      <c r="I9">
        <v>70.8</v>
      </c>
      <c r="J9">
        <v>67.7</v>
      </c>
      <c r="K9">
        <v>64.5</v>
      </c>
      <c r="L9">
        <v>90.347067569682991</v>
      </c>
      <c r="M9">
        <v>63.321023868265698</v>
      </c>
      <c r="N9">
        <v>124.8350166287677</v>
      </c>
      <c r="O9">
        <v>135.03541094944899</v>
      </c>
      <c r="P9">
        <v>161.87364224430999</v>
      </c>
      <c r="Q9">
        <v>196.63103536511801</v>
      </c>
      <c r="R9">
        <v>231.61670714762801</v>
      </c>
      <c r="S9">
        <v>263.81456489826002</v>
      </c>
      <c r="T9">
        <v>266.224470263824</v>
      </c>
      <c r="U9">
        <v>264.07750704468702</v>
      </c>
      <c r="V9">
        <v>299.32108831357999</v>
      </c>
      <c r="W9">
        <v>315.20754748316301</v>
      </c>
      <c r="X9">
        <v>315.14202083559201</v>
      </c>
      <c r="Y9">
        <v>314.494134128849</v>
      </c>
      <c r="Z9">
        <v>311.494134128849</v>
      </c>
      <c r="AA9">
        <v>308.39413412884903</v>
      </c>
      <c r="AB9">
        <v>334.75707264984203</v>
      </c>
      <c r="AC9">
        <v>332.64106832674202</v>
      </c>
      <c r="AD9">
        <v>331.74106832674198</v>
      </c>
      <c r="AE9">
        <v>350.24815267254098</v>
      </c>
      <c r="AF9">
        <v>349.24815267254098</v>
      </c>
      <c r="AG9">
        <v>352.08040951091203</v>
      </c>
      <c r="AH9">
        <v>357.99490287834999</v>
      </c>
      <c r="AI9">
        <v>356.99490287834999</v>
      </c>
      <c r="AJ9">
        <v>355.99490287834999</v>
      </c>
      <c r="AK9">
        <v>355.09490287835001</v>
      </c>
      <c r="AL9">
        <v>354.09490287835001</v>
      </c>
      <c r="AM9">
        <v>354.09490287835001</v>
      </c>
      <c r="AN9">
        <v>354.09490287835001</v>
      </c>
      <c r="AO9">
        <v>354.09490287835001</v>
      </c>
      <c r="AP9">
        <v>354.09490287835001</v>
      </c>
      <c r="AQ9">
        <v>354.09490287835001</v>
      </c>
      <c r="AR9">
        <v>373.682681863384</v>
      </c>
    </row>
    <row r="10" spans="1:44" x14ac:dyDescent="0.2">
      <c r="A10" s="13" t="s">
        <v>180</v>
      </c>
      <c r="B10" t="s">
        <v>9</v>
      </c>
      <c r="C10" t="s">
        <v>7</v>
      </c>
      <c r="D10">
        <v>1580.8000000000002</v>
      </c>
      <c r="E10">
        <v>1543.7</v>
      </c>
      <c r="F10">
        <v>1504.3</v>
      </c>
      <c r="G10">
        <v>1464.6999999999998</v>
      </c>
      <c r="H10">
        <v>1425.2</v>
      </c>
      <c r="I10">
        <v>1385.7</v>
      </c>
      <c r="J10">
        <v>1346.1999999999998</v>
      </c>
      <c r="K10">
        <v>1306.7</v>
      </c>
      <c r="L10">
        <v>1227.7</v>
      </c>
      <c r="M10">
        <v>1267.1000000000001</v>
      </c>
      <c r="N10">
        <v>1188.1000000000001</v>
      </c>
      <c r="O10">
        <v>1148.5999999999999</v>
      </c>
      <c r="P10">
        <v>1109</v>
      </c>
      <c r="Q10">
        <v>1069.5999999999999</v>
      </c>
      <c r="R10">
        <v>1030</v>
      </c>
      <c r="S10">
        <v>990.5</v>
      </c>
      <c r="T10">
        <v>950.9</v>
      </c>
      <c r="U10">
        <v>911.5</v>
      </c>
      <c r="V10">
        <v>871.89999999999986</v>
      </c>
      <c r="W10">
        <v>832.4</v>
      </c>
      <c r="X10">
        <v>883.52423048650405</v>
      </c>
      <c r="Y10">
        <v>910.41492697570607</v>
      </c>
      <c r="Z10">
        <v>970.91492697570607</v>
      </c>
      <c r="AA10">
        <v>1031.3149269757059</v>
      </c>
      <c r="AB10">
        <v>1091.8149269756998</v>
      </c>
      <c r="AC10">
        <v>1152.3149269757</v>
      </c>
      <c r="AD10">
        <v>1212.8149269757</v>
      </c>
      <c r="AE10">
        <v>1273.2149269757001</v>
      </c>
      <c r="AF10">
        <v>1333.8149269756998</v>
      </c>
      <c r="AG10">
        <v>1394.2149269757001</v>
      </c>
      <c r="AH10">
        <v>1454.7149269757001</v>
      </c>
      <c r="AI10">
        <v>1515.1149269757</v>
      </c>
      <c r="AJ10">
        <v>1575.7149269757001</v>
      </c>
      <c r="AK10">
        <v>1636.1149269756997</v>
      </c>
      <c r="AL10">
        <v>1696.6149269757</v>
      </c>
      <c r="AM10">
        <v>1743.5353562988901</v>
      </c>
      <c r="AN10">
        <v>1784.6535356641602</v>
      </c>
      <c r="AO10">
        <v>1805.71858854986</v>
      </c>
      <c r="AP10">
        <v>1829.85542911585</v>
      </c>
      <c r="AQ10">
        <v>1849.14249415412</v>
      </c>
      <c r="AR10">
        <v>1809.7424941541201</v>
      </c>
    </row>
    <row r="11" spans="1:44" x14ac:dyDescent="0.2">
      <c r="A11" s="13" t="s">
        <v>180</v>
      </c>
      <c r="B11" t="s">
        <v>10</v>
      </c>
      <c r="C11" t="s">
        <v>7</v>
      </c>
      <c r="D11">
        <v>1403.7741192377712</v>
      </c>
      <c r="E11">
        <v>1556.4943046573769</v>
      </c>
      <c r="F11">
        <v>1646.3379855571441</v>
      </c>
      <c r="G11">
        <v>1711.6170214099807</v>
      </c>
      <c r="H11">
        <v>1766.9170214099804</v>
      </c>
      <c r="I11">
        <v>1822.5170214099805</v>
      </c>
      <c r="J11">
        <v>1877.7170214099806</v>
      </c>
      <c r="K11">
        <v>1933.2170214099804</v>
      </c>
      <c r="L11">
        <v>2044.0170214099805</v>
      </c>
      <c r="M11">
        <v>1988.7170214099806</v>
      </c>
      <c r="N11">
        <v>2099.6170214099807</v>
      </c>
      <c r="O11">
        <v>2224.5043610572752</v>
      </c>
      <c r="P11">
        <v>2298.688362775059</v>
      </c>
      <c r="Q11">
        <v>2356.7483524639024</v>
      </c>
      <c r="R11">
        <v>2423.4021767462764</v>
      </c>
      <c r="S11">
        <v>2555.396220623008</v>
      </c>
      <c r="T11">
        <v>2710.6962206230082</v>
      </c>
      <c r="U11">
        <v>2766.1962206230087</v>
      </c>
      <c r="V11">
        <v>2821.496220623008</v>
      </c>
      <c r="W11">
        <v>2876.9962206230075</v>
      </c>
      <c r="X11">
        <v>2932.4962206230084</v>
      </c>
      <c r="Y11">
        <v>2987.7962206230081</v>
      </c>
      <c r="Z11">
        <v>3043.2962206230081</v>
      </c>
      <c r="AA11">
        <v>3098.5962206230074</v>
      </c>
      <c r="AB11">
        <v>3154.0962206230079</v>
      </c>
      <c r="AC11">
        <v>3103.8221013852371</v>
      </c>
      <c r="AD11">
        <v>3069.801915965631</v>
      </c>
      <c r="AE11">
        <v>3098.6582350658641</v>
      </c>
      <c r="AF11">
        <v>3152.1791992130279</v>
      </c>
      <c r="AG11">
        <v>3215.4791992130276</v>
      </c>
      <c r="AH11">
        <v>3278.7791992130278</v>
      </c>
      <c r="AI11">
        <v>3278.7791992130278</v>
      </c>
      <c r="AJ11">
        <v>3278.7791992130278</v>
      </c>
      <c r="AK11">
        <v>3278.7791992130278</v>
      </c>
      <c r="AL11">
        <v>3278.7791992130278</v>
      </c>
      <c r="AM11">
        <v>3278.7791992130278</v>
      </c>
      <c r="AN11">
        <v>3211.2749077918002</v>
      </c>
      <c r="AO11">
        <v>3237.2808976379083</v>
      </c>
      <c r="AP11">
        <v>3258.4263022794958</v>
      </c>
      <c r="AQ11">
        <v>3409.105008293021</v>
      </c>
      <c r="AR11">
        <v>3532.510964416289</v>
      </c>
    </row>
    <row r="12" spans="1:44" x14ac:dyDescent="0.2">
      <c r="A12" s="13" t="s">
        <v>180</v>
      </c>
      <c r="B12" t="s">
        <v>11</v>
      </c>
      <c r="C12" t="s">
        <v>7</v>
      </c>
      <c r="D12">
        <v>1006.6999999999999</v>
      </c>
      <c r="E12">
        <v>994.1</v>
      </c>
      <c r="F12">
        <v>981.6</v>
      </c>
      <c r="G12">
        <v>969</v>
      </c>
      <c r="H12">
        <v>956.4</v>
      </c>
      <c r="I12">
        <v>943.8</v>
      </c>
      <c r="J12">
        <v>931.2</v>
      </c>
      <c r="K12">
        <v>918.60000000000014</v>
      </c>
      <c r="L12">
        <v>893.5</v>
      </c>
      <c r="M12">
        <v>906</v>
      </c>
      <c r="N12">
        <v>880.89999999999986</v>
      </c>
      <c r="O12">
        <v>868.30000000000007</v>
      </c>
      <c r="P12">
        <v>855.7</v>
      </c>
      <c r="Q12">
        <v>843.09999999999991</v>
      </c>
      <c r="R12">
        <v>830.5</v>
      </c>
      <c r="S12">
        <v>818.17892296315404</v>
      </c>
      <c r="T12">
        <v>955.57892296315401</v>
      </c>
      <c r="U12">
        <v>1092.9789229631499</v>
      </c>
      <c r="V12">
        <v>1230.37892296315</v>
      </c>
      <c r="W12">
        <v>1367.7789229631501</v>
      </c>
      <c r="X12">
        <v>1505.1789229631499</v>
      </c>
      <c r="Y12">
        <v>1642.6789229631499</v>
      </c>
      <c r="Z12">
        <v>1780.0789229631503</v>
      </c>
      <c r="AA12">
        <v>1825.4122982240399</v>
      </c>
      <c r="AB12">
        <v>1812.81229822404</v>
      </c>
      <c r="AC12">
        <v>1902.39654427185</v>
      </c>
      <c r="AD12">
        <v>1926.3174545100901</v>
      </c>
      <c r="AE12">
        <v>1925.6174545100901</v>
      </c>
      <c r="AF12">
        <v>1924.8174545100901</v>
      </c>
      <c r="AG12">
        <v>1924.0174545100901</v>
      </c>
      <c r="AH12">
        <v>1923.21745451009</v>
      </c>
      <c r="AI12">
        <v>1922.41745451009</v>
      </c>
      <c r="AJ12">
        <v>1921.6174545100901</v>
      </c>
      <c r="AK12">
        <v>1920.8174545100901</v>
      </c>
      <c r="AL12">
        <v>1920.1174545100901</v>
      </c>
      <c r="AM12">
        <v>1919.3174545100899</v>
      </c>
      <c r="AN12">
        <v>1918.5174545100901</v>
      </c>
      <c r="AO12">
        <v>1917.7174545100902</v>
      </c>
      <c r="AP12">
        <v>1916.91745451009</v>
      </c>
      <c r="AQ12">
        <v>1916.1174545100901</v>
      </c>
      <c r="AR12">
        <v>1915.4174545100902</v>
      </c>
    </row>
    <row r="13" spans="1:44" x14ac:dyDescent="0.2">
      <c r="A13" s="13" t="s">
        <v>180</v>
      </c>
      <c r="B13" t="s">
        <v>12</v>
      </c>
      <c r="C13" t="s">
        <v>7</v>
      </c>
      <c r="D13">
        <v>393.29999999999995</v>
      </c>
      <c r="E13">
        <v>385.40000000000003</v>
      </c>
      <c r="F13">
        <v>377.59999999999997</v>
      </c>
      <c r="G13">
        <v>369.7</v>
      </c>
      <c r="H13">
        <v>361.8</v>
      </c>
      <c r="I13">
        <v>354</v>
      </c>
      <c r="J13">
        <v>346.1</v>
      </c>
      <c r="K13">
        <v>338.2</v>
      </c>
      <c r="L13">
        <v>322.5</v>
      </c>
      <c r="M13">
        <v>330.40000000000003</v>
      </c>
      <c r="N13">
        <v>314.59999999999997</v>
      </c>
      <c r="O13">
        <v>306.8</v>
      </c>
      <c r="P13">
        <v>298.89999999999998</v>
      </c>
      <c r="Q13">
        <v>291</v>
      </c>
      <c r="R13">
        <v>283.2</v>
      </c>
      <c r="S13">
        <v>275.3</v>
      </c>
      <c r="T13">
        <v>267.40000000000003</v>
      </c>
      <c r="U13">
        <v>259.60000000000002</v>
      </c>
      <c r="V13">
        <v>251.7</v>
      </c>
      <c r="W13">
        <v>243.79999999999998</v>
      </c>
      <c r="X13">
        <v>236</v>
      </c>
      <c r="Y13">
        <v>228.1</v>
      </c>
      <c r="Z13">
        <v>220.29999999999998</v>
      </c>
      <c r="AA13">
        <v>212.4</v>
      </c>
      <c r="AB13">
        <v>204.5</v>
      </c>
      <c r="AC13">
        <v>196.70000000000002</v>
      </c>
      <c r="AD13">
        <v>188.79999999999998</v>
      </c>
      <c r="AE13">
        <v>180.9</v>
      </c>
      <c r="AF13">
        <v>173.1</v>
      </c>
      <c r="AG13">
        <v>165.20000000000002</v>
      </c>
      <c r="AH13">
        <v>157.29999999999998</v>
      </c>
      <c r="AI13">
        <v>149.5</v>
      </c>
      <c r="AJ13">
        <v>141.6</v>
      </c>
      <c r="AK13">
        <v>133.70000000000002</v>
      </c>
      <c r="AL13">
        <v>125.9</v>
      </c>
      <c r="AM13">
        <v>118</v>
      </c>
      <c r="AN13">
        <v>110.10000000000001</v>
      </c>
      <c r="AO13">
        <v>102.3</v>
      </c>
      <c r="AP13">
        <v>94.399999999999991</v>
      </c>
      <c r="AQ13">
        <v>86.5</v>
      </c>
      <c r="AR13">
        <v>78.7</v>
      </c>
    </row>
    <row r="14" spans="1:44" x14ac:dyDescent="0.2">
      <c r="A14" s="13" t="s">
        <v>180</v>
      </c>
      <c r="B14" t="s">
        <v>13</v>
      </c>
      <c r="C14" t="s">
        <v>7</v>
      </c>
      <c r="D14">
        <v>461.80000000000007</v>
      </c>
      <c r="E14">
        <v>446.79999999999995</v>
      </c>
      <c r="F14">
        <v>451.9</v>
      </c>
      <c r="G14">
        <v>457</v>
      </c>
      <c r="H14">
        <v>462.09999999999997</v>
      </c>
      <c r="I14">
        <v>467.2</v>
      </c>
      <c r="J14">
        <v>472.3</v>
      </c>
      <c r="K14">
        <v>477.50000000000006</v>
      </c>
      <c r="L14">
        <v>571.82856824606199</v>
      </c>
      <c r="M14">
        <v>482.49999999999898</v>
      </c>
      <c r="N14">
        <v>676.92856824606201</v>
      </c>
      <c r="O14">
        <v>762.02856824606215</v>
      </c>
      <c r="P14">
        <v>847.12856824606297</v>
      </c>
      <c r="Q14">
        <v>832.22856824606311</v>
      </c>
      <c r="R14">
        <v>835.31133565992604</v>
      </c>
      <c r="S14">
        <v>840.37091557827807</v>
      </c>
      <c r="T14">
        <v>823.37091557827807</v>
      </c>
      <c r="U14">
        <v>808.9709155782781</v>
      </c>
      <c r="V14">
        <v>794.57091557827812</v>
      </c>
      <c r="W14">
        <v>780.17091557827803</v>
      </c>
      <c r="X14">
        <v>765.97091557827787</v>
      </c>
      <c r="Y14">
        <v>751.57091557827789</v>
      </c>
      <c r="Z14">
        <v>737.17091557827791</v>
      </c>
      <c r="AA14">
        <v>722.77091557827805</v>
      </c>
      <c r="AB14">
        <v>708.37091557827807</v>
      </c>
      <c r="AC14">
        <v>673.97091557827889</v>
      </c>
      <c r="AD14">
        <v>659.57091557827891</v>
      </c>
      <c r="AE14">
        <v>625.37091557827898</v>
      </c>
      <c r="AF14">
        <v>590.970915578279</v>
      </c>
      <c r="AG14">
        <v>556.57091557827903</v>
      </c>
      <c r="AH14">
        <v>522.17091557827894</v>
      </c>
      <c r="AI14">
        <v>502.17091557827899</v>
      </c>
      <c r="AJ14">
        <v>482.17091557827899</v>
      </c>
      <c r="AK14">
        <v>462.17091557827899</v>
      </c>
      <c r="AL14">
        <v>442.17091557827905</v>
      </c>
      <c r="AM14">
        <v>422.17091557827899</v>
      </c>
      <c r="AN14">
        <v>422.17091557827899</v>
      </c>
      <c r="AO14">
        <v>422.17091557827899</v>
      </c>
      <c r="AP14">
        <v>422.17091557827899</v>
      </c>
      <c r="AQ14">
        <v>337.942347332216</v>
      </c>
      <c r="AR14">
        <v>237.942347332216</v>
      </c>
    </row>
    <row r="15" spans="1:44" x14ac:dyDescent="0.2">
      <c r="A15" s="13" t="s">
        <v>180</v>
      </c>
      <c r="B15" t="s">
        <v>14</v>
      </c>
      <c r="C15" t="s">
        <v>7</v>
      </c>
      <c r="D15">
        <v>11.299999999999999</v>
      </c>
      <c r="E15">
        <v>11</v>
      </c>
      <c r="F15">
        <v>10.7</v>
      </c>
      <c r="G15">
        <v>10.4</v>
      </c>
      <c r="H15">
        <v>10.1</v>
      </c>
      <c r="I15">
        <v>9.9</v>
      </c>
      <c r="J15">
        <v>9.6</v>
      </c>
      <c r="K15">
        <v>9.2999999999999989</v>
      </c>
      <c r="L15">
        <v>8.6999999999999993</v>
      </c>
      <c r="M15">
        <v>9</v>
      </c>
      <c r="N15">
        <v>8.5</v>
      </c>
      <c r="O15">
        <v>8.2000000000000011</v>
      </c>
      <c r="P15">
        <v>7.9</v>
      </c>
      <c r="Q15">
        <v>7.6</v>
      </c>
      <c r="R15">
        <v>7.3</v>
      </c>
      <c r="S15">
        <v>7</v>
      </c>
      <c r="T15">
        <v>6.8</v>
      </c>
      <c r="U15">
        <v>6.5</v>
      </c>
      <c r="V15">
        <v>6.2</v>
      </c>
      <c r="W15">
        <v>36.649366548076401</v>
      </c>
      <c r="X15">
        <v>50.4</v>
      </c>
      <c r="Y15">
        <v>53.6</v>
      </c>
      <c r="Z15">
        <v>56.800000000000004</v>
      </c>
      <c r="AA15">
        <v>60.1</v>
      </c>
      <c r="AB15">
        <v>63.3</v>
      </c>
      <c r="AC15">
        <v>66.5</v>
      </c>
      <c r="AD15">
        <v>70.400000000000006</v>
      </c>
      <c r="AE15">
        <v>74.300000000000011</v>
      </c>
      <c r="AF15">
        <v>78.2</v>
      </c>
      <c r="AG15">
        <v>82.100000000000009</v>
      </c>
      <c r="AH15">
        <v>86</v>
      </c>
      <c r="AI15">
        <v>91.899999999999892</v>
      </c>
      <c r="AJ15">
        <v>97.8</v>
      </c>
      <c r="AK15">
        <v>103.69999999999901</v>
      </c>
      <c r="AL15">
        <v>109.599999999999</v>
      </c>
      <c r="AM15">
        <v>115.49999999999901</v>
      </c>
      <c r="AN15">
        <v>120.2</v>
      </c>
      <c r="AO15">
        <v>124.899999999999</v>
      </c>
      <c r="AP15">
        <v>129.69999999999902</v>
      </c>
      <c r="AQ15">
        <v>134.39999999999898</v>
      </c>
      <c r="AR15">
        <v>139.1</v>
      </c>
    </row>
    <row r="16" spans="1:44" x14ac:dyDescent="0.2">
      <c r="A16" s="13" t="s">
        <v>180</v>
      </c>
      <c r="B16" t="s">
        <v>15</v>
      </c>
      <c r="C16" t="s">
        <v>7</v>
      </c>
      <c r="D16">
        <v>40.6</v>
      </c>
      <c r="E16">
        <v>70.599999999999994</v>
      </c>
      <c r="F16">
        <v>100.5</v>
      </c>
      <c r="G16">
        <v>98.899999999999991</v>
      </c>
      <c r="H16">
        <v>97.3</v>
      </c>
      <c r="I16">
        <v>95.7</v>
      </c>
      <c r="J16">
        <v>94.000000000000014</v>
      </c>
      <c r="K16">
        <v>92.4</v>
      </c>
      <c r="L16">
        <v>89.199999999999989</v>
      </c>
      <c r="M16">
        <v>90.800000000000011</v>
      </c>
      <c r="N16">
        <v>87.600000000000009</v>
      </c>
      <c r="O16">
        <v>85.9</v>
      </c>
      <c r="P16">
        <v>84.299999999999983</v>
      </c>
      <c r="Q16">
        <v>82.7</v>
      </c>
      <c r="R16">
        <v>81.100000000000009</v>
      </c>
      <c r="S16">
        <v>79.399999999999991</v>
      </c>
      <c r="T16">
        <v>77.800000000000011</v>
      </c>
      <c r="U16">
        <v>76.2</v>
      </c>
      <c r="V16">
        <v>74.599999999999994</v>
      </c>
      <c r="W16">
        <v>72.899999999999991</v>
      </c>
      <c r="X16">
        <v>71.3</v>
      </c>
      <c r="Y16">
        <v>139.69999999999999</v>
      </c>
      <c r="Z16">
        <v>208.1</v>
      </c>
      <c r="AA16">
        <v>276.39999999999998</v>
      </c>
      <c r="AB16">
        <v>344.8</v>
      </c>
      <c r="AC16">
        <v>350</v>
      </c>
      <c r="AD16">
        <v>420</v>
      </c>
      <c r="AE16">
        <v>490</v>
      </c>
      <c r="AF16">
        <v>560</v>
      </c>
      <c r="AG16">
        <v>630</v>
      </c>
      <c r="AH16">
        <v>765.53379119751003</v>
      </c>
      <c r="AI16">
        <v>853.22776416785052</v>
      </c>
      <c r="AJ16">
        <v>923.22776416785052</v>
      </c>
      <c r="AK16">
        <v>993.22776416785052</v>
      </c>
      <c r="AL16">
        <v>1063.2277641678504</v>
      </c>
      <c r="AM16">
        <v>1133.2277641678504</v>
      </c>
      <c r="AN16">
        <v>1203.2277641678504</v>
      </c>
      <c r="AO16">
        <v>1353.22776416785</v>
      </c>
      <c r="AP16">
        <v>1503.22776416785</v>
      </c>
      <c r="AQ16">
        <v>1653.22776416785</v>
      </c>
      <c r="AR16">
        <v>1803.22776416785</v>
      </c>
    </row>
    <row r="17" spans="1:44" x14ac:dyDescent="0.2">
      <c r="A17" s="13" t="s">
        <v>180</v>
      </c>
      <c r="B17" t="s">
        <v>16</v>
      </c>
      <c r="C17" t="s">
        <v>7</v>
      </c>
      <c r="D17">
        <v>159.20000000000002</v>
      </c>
      <c r="E17">
        <v>152.79999999999998</v>
      </c>
      <c r="F17">
        <v>146.4</v>
      </c>
      <c r="G17">
        <v>140.1</v>
      </c>
      <c r="H17">
        <v>133.69999999999999</v>
      </c>
      <c r="I17">
        <v>127.3</v>
      </c>
      <c r="J17">
        <v>121</v>
      </c>
      <c r="K17">
        <v>114.60000000000001</v>
      </c>
      <c r="L17">
        <v>101.8</v>
      </c>
      <c r="M17">
        <v>108.30000000000001</v>
      </c>
      <c r="N17">
        <v>95.5</v>
      </c>
      <c r="O17">
        <v>89.2</v>
      </c>
      <c r="P17">
        <v>82.699999999999989</v>
      </c>
      <c r="Q17">
        <v>76.399999999999991</v>
      </c>
      <c r="R17">
        <v>69.999999999999986</v>
      </c>
      <c r="S17">
        <v>63.699999999999996</v>
      </c>
      <c r="T17">
        <v>137.30000000000001</v>
      </c>
      <c r="U17">
        <v>210.9</v>
      </c>
      <c r="V17">
        <v>284.60000000000002</v>
      </c>
      <c r="W17">
        <v>358.2</v>
      </c>
      <c r="X17">
        <v>431.79999999999995</v>
      </c>
      <c r="Y17">
        <v>505.49999999999994</v>
      </c>
      <c r="Z17">
        <v>579.09999999999991</v>
      </c>
      <c r="AA17">
        <v>652.79999999999995</v>
      </c>
      <c r="AB17">
        <v>726.3</v>
      </c>
      <c r="AC17">
        <v>799.99999999999909</v>
      </c>
      <c r="AD17">
        <v>879.99999999999898</v>
      </c>
      <c r="AE17">
        <v>959.99999999999898</v>
      </c>
      <c r="AF17">
        <v>1039.99999999999</v>
      </c>
      <c r="AG17">
        <v>1119.99999999999</v>
      </c>
      <c r="AH17">
        <v>1200</v>
      </c>
      <c r="AI17">
        <v>1280</v>
      </c>
      <c r="AJ17">
        <v>1360</v>
      </c>
      <c r="AK17">
        <v>1440</v>
      </c>
      <c r="AL17">
        <v>1520</v>
      </c>
      <c r="AM17">
        <v>1600</v>
      </c>
      <c r="AN17">
        <v>1680</v>
      </c>
      <c r="AO17">
        <v>1760</v>
      </c>
      <c r="AP17">
        <v>1840</v>
      </c>
      <c r="AQ17">
        <v>1920</v>
      </c>
      <c r="AR17">
        <v>2000</v>
      </c>
    </row>
    <row r="19" spans="1:44" s="45" customFormat="1" x14ac:dyDescent="0.2">
      <c r="A19" s="3" t="s">
        <v>90</v>
      </c>
      <c r="B19" s="14" t="s">
        <v>17</v>
      </c>
      <c r="C19" s="45" t="s">
        <v>1</v>
      </c>
      <c r="D19" s="45">
        <v>2010</v>
      </c>
      <c r="E19" s="45">
        <v>2011</v>
      </c>
      <c r="F19" s="45">
        <v>2012</v>
      </c>
      <c r="G19" s="45">
        <v>2013</v>
      </c>
      <c r="H19" s="45">
        <v>2014</v>
      </c>
      <c r="I19" s="45">
        <v>2015</v>
      </c>
      <c r="J19" s="45">
        <v>2016</v>
      </c>
      <c r="K19" s="45">
        <v>2017</v>
      </c>
      <c r="L19" s="45">
        <v>2018</v>
      </c>
      <c r="M19" s="45">
        <v>2019</v>
      </c>
      <c r="N19" s="45">
        <v>2020</v>
      </c>
      <c r="O19" s="45">
        <v>2021</v>
      </c>
      <c r="P19" s="45">
        <v>2022</v>
      </c>
      <c r="Q19" s="45">
        <v>2023</v>
      </c>
      <c r="R19" s="45">
        <v>2024</v>
      </c>
      <c r="S19" s="45">
        <v>2025</v>
      </c>
      <c r="T19" s="45">
        <v>2026</v>
      </c>
      <c r="U19" s="45">
        <v>2027</v>
      </c>
      <c r="V19" s="45">
        <v>2028</v>
      </c>
      <c r="W19" s="45">
        <v>2029</v>
      </c>
      <c r="X19" s="45">
        <v>2030</v>
      </c>
      <c r="Y19" s="45">
        <v>2031</v>
      </c>
      <c r="Z19" s="45">
        <v>2032</v>
      </c>
      <c r="AA19" s="45">
        <v>2033</v>
      </c>
      <c r="AB19" s="45">
        <v>2034</v>
      </c>
      <c r="AC19" s="45">
        <v>2035</v>
      </c>
      <c r="AD19" s="45">
        <v>2036</v>
      </c>
      <c r="AE19" s="45">
        <v>2037</v>
      </c>
      <c r="AF19" s="45">
        <v>2038</v>
      </c>
      <c r="AG19" s="45">
        <v>2039</v>
      </c>
      <c r="AH19" s="45">
        <v>2040</v>
      </c>
      <c r="AI19" s="45">
        <v>2041</v>
      </c>
      <c r="AJ19" s="45">
        <v>2042</v>
      </c>
      <c r="AK19" s="45">
        <v>2043</v>
      </c>
      <c r="AL19" s="45">
        <v>2044</v>
      </c>
      <c r="AM19" s="45">
        <v>2045</v>
      </c>
      <c r="AN19" s="45">
        <v>2046</v>
      </c>
      <c r="AO19" s="45">
        <v>2047</v>
      </c>
      <c r="AP19" s="45">
        <v>2048</v>
      </c>
      <c r="AQ19" s="45">
        <v>2049</v>
      </c>
      <c r="AR19" s="45">
        <v>2050</v>
      </c>
    </row>
    <row r="20" spans="1:44" x14ac:dyDescent="0.2">
      <c r="A20" s="13" t="s">
        <v>180</v>
      </c>
      <c r="B20" t="s">
        <v>18</v>
      </c>
      <c r="C20" t="s">
        <v>19</v>
      </c>
      <c r="D20">
        <v>35767.862747946194</v>
      </c>
      <c r="E20">
        <v>36026.700580784702</v>
      </c>
      <c r="F20">
        <v>36285.656824241298</v>
      </c>
      <c r="G20">
        <v>36543.8149658943</v>
      </c>
      <c r="H20">
        <v>36799.345321562396</v>
      </c>
      <c r="I20">
        <v>37083.082699429295</v>
      </c>
      <c r="J20">
        <v>37378.667613843099</v>
      </c>
      <c r="K20">
        <v>37674.423295776302</v>
      </c>
      <c r="L20">
        <v>37970.281150619303</v>
      </c>
      <c r="M20">
        <v>38266.298520282297</v>
      </c>
      <c r="N20">
        <v>38576.321221511098</v>
      </c>
      <c r="O20">
        <v>38074.095978670994</v>
      </c>
      <c r="P20">
        <v>37572.583502404595</v>
      </c>
      <c r="Q20">
        <v>37070.830449854002</v>
      </c>
      <c r="R20">
        <v>36568.778570055598</v>
      </c>
      <c r="S20">
        <v>36066.542364482302</v>
      </c>
      <c r="T20">
        <v>35526.373486890501</v>
      </c>
      <c r="U20">
        <v>35671.317793955801</v>
      </c>
      <c r="V20">
        <v>35787.8356023999</v>
      </c>
      <c r="W20">
        <v>35809.565419437298</v>
      </c>
      <c r="X20">
        <v>35244.062913235699</v>
      </c>
      <c r="Y20">
        <v>35120.912673196901</v>
      </c>
      <c r="Z20">
        <v>34723.346413895299</v>
      </c>
      <c r="AA20">
        <v>34947.478300630799</v>
      </c>
      <c r="AB20">
        <v>35091.265882082196</v>
      </c>
      <c r="AC20">
        <v>35307.844686707394</v>
      </c>
      <c r="AD20">
        <v>35585.288802210998</v>
      </c>
      <c r="AE20">
        <v>35852.707677584003</v>
      </c>
      <c r="AF20">
        <v>36190.6201100611</v>
      </c>
      <c r="AG20">
        <v>36503.410352600396</v>
      </c>
      <c r="AH20">
        <v>36759.386304800995</v>
      </c>
      <c r="AI20">
        <v>37238.006114992699</v>
      </c>
      <c r="AJ20">
        <v>37720.721700637099</v>
      </c>
      <c r="AK20">
        <v>37187.863060049698</v>
      </c>
      <c r="AL20">
        <v>37444.224168590401</v>
      </c>
      <c r="AM20">
        <v>37808.095826374498</v>
      </c>
      <c r="AN20">
        <v>38140.970367538299</v>
      </c>
      <c r="AO20">
        <v>38396.028358564501</v>
      </c>
      <c r="AP20">
        <v>38686.400136590499</v>
      </c>
      <c r="AQ20">
        <v>38984.435144894102</v>
      </c>
      <c r="AR20">
        <v>39406.749880067902</v>
      </c>
    </row>
    <row r="21" spans="1:44" x14ac:dyDescent="0.2">
      <c r="A21" s="13" t="s">
        <v>180</v>
      </c>
      <c r="B21" t="s">
        <v>20</v>
      </c>
      <c r="C21" t="s">
        <v>19</v>
      </c>
      <c r="D21">
        <v>5564.2293816707506</v>
      </c>
      <c r="E21">
        <v>5587.4321143577199</v>
      </c>
      <c r="F21">
        <v>5610.7538354174403</v>
      </c>
      <c r="G21">
        <v>5633.3590099895682</v>
      </c>
      <c r="H21">
        <v>5654.4295966885047</v>
      </c>
      <c r="I21">
        <v>5702.6087918721996</v>
      </c>
      <c r="J21">
        <v>5762.6408709239595</v>
      </c>
      <c r="K21">
        <v>5822.8321735528025</v>
      </c>
      <c r="L21">
        <v>5883.1296252330085</v>
      </c>
      <c r="M21">
        <v>5943.5863004902958</v>
      </c>
      <c r="N21">
        <v>6004.1491247989707</v>
      </c>
      <c r="O21">
        <v>6040.5877033638217</v>
      </c>
      <c r="P21">
        <v>6076.7591372450161</v>
      </c>
      <c r="Q21">
        <v>6112.7562182597467</v>
      </c>
      <c r="R21">
        <v>6148.4587722462174</v>
      </c>
      <c r="S21">
        <v>6183.9582219450713</v>
      </c>
      <c r="T21">
        <v>6218.429389797202</v>
      </c>
      <c r="U21">
        <v>6252.665754836421</v>
      </c>
      <c r="V21">
        <v>6286.5441204907929</v>
      </c>
      <c r="W21">
        <v>6320.152735781433</v>
      </c>
      <c r="X21">
        <v>6353.3666566992633</v>
      </c>
      <c r="Y21">
        <v>6374.7919762709216</v>
      </c>
      <c r="Z21">
        <v>6395.0785794923331</v>
      </c>
      <c r="AA21">
        <v>6415.6118404717035</v>
      </c>
      <c r="AB21">
        <v>6435.0148566620401</v>
      </c>
      <c r="AC21">
        <v>6453.9141317338463</v>
      </c>
      <c r="AD21">
        <v>6472.2844786065134</v>
      </c>
      <c r="AE21">
        <v>6490.099450856992</v>
      </c>
      <c r="AF21">
        <v>6506.6277139482763</v>
      </c>
      <c r="AG21">
        <v>6523.300316882528</v>
      </c>
      <c r="AH21">
        <v>6538.626438465486</v>
      </c>
      <c r="AI21">
        <v>6545.6988117044393</v>
      </c>
      <c r="AJ21">
        <v>6552.0623706369806</v>
      </c>
      <c r="AK21">
        <v>6557.7347491751725</v>
      </c>
      <c r="AL21">
        <v>6562.6256596405801</v>
      </c>
      <c r="AM21">
        <v>6566.696028891045</v>
      </c>
      <c r="AN21">
        <v>6569.9048296624533</v>
      </c>
      <c r="AO21">
        <v>6572.2620586375997</v>
      </c>
      <c r="AP21">
        <v>6572.9127679385474</v>
      </c>
      <c r="AQ21">
        <v>6573.3227445958601</v>
      </c>
      <c r="AR21">
        <v>6572.6854795198497</v>
      </c>
    </row>
    <row r="22" spans="1:44" x14ac:dyDescent="0.2">
      <c r="A22" s="13" t="s">
        <v>180</v>
      </c>
      <c r="B22" t="s">
        <v>21</v>
      </c>
      <c r="C22" t="s">
        <v>19</v>
      </c>
      <c r="D22">
        <v>29761.899099999988</v>
      </c>
      <c r="E22">
        <v>29987.735050000003</v>
      </c>
      <c r="F22">
        <v>30213.571000000004</v>
      </c>
      <c r="G22">
        <v>30439.398009999997</v>
      </c>
      <c r="H22">
        <v>30665.226869999999</v>
      </c>
      <c r="I22">
        <v>30891.057789999999</v>
      </c>
      <c r="J22">
        <v>31116.8848</v>
      </c>
      <c r="K22">
        <v>31342.720749999989</v>
      </c>
      <c r="L22">
        <v>31568.549609999998</v>
      </c>
      <c r="M22">
        <v>31794.376620000003</v>
      </c>
      <c r="N22">
        <v>32034.099999999897</v>
      </c>
      <c r="O22">
        <v>31506.440000000002</v>
      </c>
      <c r="P22">
        <v>30978.78</v>
      </c>
      <c r="Q22">
        <v>30451.119999999999</v>
      </c>
      <c r="R22">
        <v>29923.46</v>
      </c>
      <c r="S22">
        <v>29395.799999999897</v>
      </c>
      <c r="T22">
        <v>28831.239999999791</v>
      </c>
      <c r="U22">
        <v>28953.045276729001</v>
      </c>
      <c r="V22">
        <v>29045.770445470091</v>
      </c>
      <c r="W22">
        <v>29043.982115238898</v>
      </c>
      <c r="X22">
        <v>28455.3604028878</v>
      </c>
      <c r="Y22">
        <v>28320.884106339101</v>
      </c>
      <c r="Z22">
        <v>27913.135471110898</v>
      </c>
      <c r="AA22">
        <v>28126.842743399102</v>
      </c>
      <c r="AB22">
        <v>28262.624760955398</v>
      </c>
      <c r="AC22">
        <v>28470.393758910886</v>
      </c>
      <c r="AD22">
        <v>28739.561056089398</v>
      </c>
      <c r="AE22">
        <v>28999.263175279495</v>
      </c>
      <c r="AF22">
        <v>29330.749442538301</v>
      </c>
      <c r="AG22">
        <v>29636.973728714391</v>
      </c>
      <c r="AH22">
        <v>29887.733932024501</v>
      </c>
      <c r="AI22">
        <v>30370.21660682969</v>
      </c>
      <c r="AJ22">
        <v>30856.674614658132</v>
      </c>
      <c r="AK22">
        <v>30328.25394988749</v>
      </c>
      <c r="AL22">
        <v>30589.838165964087</v>
      </c>
      <c r="AM22">
        <v>30959.757759307002</v>
      </c>
      <c r="AN22">
        <v>31299.545386565689</v>
      </c>
      <c r="AO22">
        <v>31563.119277722002</v>
      </c>
      <c r="AP22">
        <v>31862.957995331592</v>
      </c>
      <c r="AQ22">
        <v>32170.704866700697</v>
      </c>
      <c r="AR22">
        <v>32603.782183875963</v>
      </c>
    </row>
    <row r="23" spans="1:44" x14ac:dyDescent="0.2">
      <c r="A23" s="13" t="s">
        <v>180</v>
      </c>
      <c r="B23" t="s">
        <v>22</v>
      </c>
      <c r="C23" t="s">
        <v>19</v>
      </c>
      <c r="D23">
        <v>1104.1238937562985</v>
      </c>
      <c r="E23">
        <v>1113.9015426637918</v>
      </c>
      <c r="F23">
        <v>1123.6788984139571</v>
      </c>
      <c r="G23">
        <v>1133.4551391726995</v>
      </c>
      <c r="H23">
        <v>1142.1335129780934</v>
      </c>
      <c r="I23">
        <v>1151.9054710131243</v>
      </c>
      <c r="J23">
        <v>1161.6772409535047</v>
      </c>
      <c r="K23">
        <v>1171.4480065687721</v>
      </c>
      <c r="L23">
        <v>1181.2186734983466</v>
      </c>
      <c r="M23">
        <v>1190.988331472375</v>
      </c>
      <c r="N23">
        <v>1200.75792770064</v>
      </c>
      <c r="O23">
        <v>1189.5915189554466</v>
      </c>
      <c r="P23">
        <v>1179.5352747496431</v>
      </c>
      <c r="Q23">
        <v>1169.4736064958756</v>
      </c>
      <c r="R23">
        <v>1159.4073430342719</v>
      </c>
      <c r="S23">
        <v>1149.3357882490404</v>
      </c>
      <c r="T23">
        <v>1139.2598432920897</v>
      </c>
      <c r="U23">
        <v>1128.1696719803708</v>
      </c>
      <c r="V23">
        <v>1118.0983460289713</v>
      </c>
      <c r="W23">
        <v>1108.0222780069473</v>
      </c>
      <c r="X23">
        <v>1097.9419632387107</v>
      </c>
      <c r="Y23">
        <v>1087.8571001768946</v>
      </c>
      <c r="Z23">
        <v>1077.7672728821444</v>
      </c>
      <c r="AA23">
        <v>1067.673026349966</v>
      </c>
      <c r="AB23">
        <v>1056.6631344647744</v>
      </c>
      <c r="AC23">
        <v>1046.5736660626349</v>
      </c>
      <c r="AD23">
        <v>1036.4801375150028</v>
      </c>
      <c r="AE23">
        <v>1026.3819214474972</v>
      </c>
      <c r="AF23">
        <v>1016.2798235745051</v>
      </c>
      <c r="AG23">
        <v>1006.1731770033844</v>
      </c>
      <c r="AH23">
        <v>996.06280431103346</v>
      </c>
      <c r="AI23">
        <v>985.12756645854233</v>
      </c>
      <c r="AJ23">
        <v>975.02158534198861</v>
      </c>
      <c r="AK23">
        <v>964.91123098699018</v>
      </c>
      <c r="AL23">
        <v>954.79721298568734</v>
      </c>
      <c r="AM23">
        <v>944.67890817642046</v>
      </c>
      <c r="AN23">
        <v>934.5570213101538</v>
      </c>
      <c r="AO23">
        <v>923.68389220490678</v>
      </c>
      <c r="AP23">
        <v>913.5662433204252</v>
      </c>
      <c r="AQ23">
        <v>903.44440359756823</v>
      </c>
      <c r="AR23">
        <v>893.31908667207188</v>
      </c>
    </row>
    <row r="25" spans="1:44" s="45" customFormat="1" x14ac:dyDescent="0.2">
      <c r="A25" s="3" t="s">
        <v>90</v>
      </c>
      <c r="B25" s="14" t="s">
        <v>23</v>
      </c>
      <c r="C25" s="45" t="s">
        <v>1</v>
      </c>
      <c r="D25" s="45">
        <v>2010</v>
      </c>
      <c r="E25" s="45">
        <v>2011</v>
      </c>
      <c r="F25" s="45">
        <v>2012</v>
      </c>
      <c r="G25" s="45">
        <v>2013</v>
      </c>
      <c r="H25" s="45">
        <v>2014</v>
      </c>
      <c r="I25" s="45">
        <v>2015</v>
      </c>
      <c r="J25" s="45">
        <v>2016</v>
      </c>
      <c r="K25" s="45">
        <v>2017</v>
      </c>
      <c r="L25" s="45">
        <v>2018</v>
      </c>
      <c r="M25" s="45">
        <v>2019</v>
      </c>
      <c r="N25" s="45">
        <v>2020</v>
      </c>
      <c r="O25" s="45">
        <v>2021</v>
      </c>
      <c r="P25" s="45">
        <v>2022</v>
      </c>
      <c r="Q25" s="45">
        <v>2023</v>
      </c>
      <c r="R25" s="45">
        <v>2024</v>
      </c>
      <c r="S25" s="45">
        <v>2025</v>
      </c>
      <c r="T25" s="45">
        <v>2026</v>
      </c>
      <c r="U25" s="45">
        <v>2027</v>
      </c>
      <c r="V25" s="45">
        <v>2028</v>
      </c>
      <c r="W25" s="45">
        <v>2029</v>
      </c>
      <c r="X25" s="45">
        <v>2030</v>
      </c>
      <c r="Y25" s="45">
        <v>2031</v>
      </c>
      <c r="Z25" s="45">
        <v>2032</v>
      </c>
      <c r="AA25" s="45">
        <v>2033</v>
      </c>
      <c r="AB25" s="45">
        <v>2034</v>
      </c>
      <c r="AC25" s="45">
        <v>2035</v>
      </c>
      <c r="AD25" s="45">
        <v>2036</v>
      </c>
      <c r="AE25" s="45">
        <v>2037</v>
      </c>
      <c r="AF25" s="45">
        <v>2038</v>
      </c>
      <c r="AG25" s="45">
        <v>2039</v>
      </c>
      <c r="AH25" s="45">
        <v>2040</v>
      </c>
      <c r="AI25" s="45">
        <v>2041</v>
      </c>
      <c r="AJ25" s="45">
        <v>2042</v>
      </c>
      <c r="AK25" s="45">
        <v>2043</v>
      </c>
      <c r="AL25" s="45">
        <v>2044</v>
      </c>
      <c r="AM25" s="45">
        <v>2045</v>
      </c>
      <c r="AN25" s="45">
        <v>2046</v>
      </c>
      <c r="AO25" s="45">
        <v>2047</v>
      </c>
      <c r="AP25" s="45">
        <v>2048</v>
      </c>
      <c r="AQ25" s="45">
        <v>2049</v>
      </c>
      <c r="AR25" s="45">
        <v>2050</v>
      </c>
    </row>
    <row r="26" spans="1:44" x14ac:dyDescent="0.2">
      <c r="A26" s="13" t="s">
        <v>180</v>
      </c>
      <c r="B26" t="s">
        <v>24</v>
      </c>
      <c r="C26" t="s">
        <v>3</v>
      </c>
      <c r="D26">
        <v>343.55347773541678</v>
      </c>
      <c r="E26">
        <v>348.43860267456569</v>
      </c>
      <c r="F26">
        <v>355.80152941106167</v>
      </c>
      <c r="G26">
        <v>362.99033404496674</v>
      </c>
      <c r="H26">
        <v>370.01984671432683</v>
      </c>
      <c r="I26">
        <v>376.94686170913542</v>
      </c>
      <c r="J26">
        <v>383.3399677442643</v>
      </c>
      <c r="K26">
        <v>390.04891677621356</v>
      </c>
      <c r="L26">
        <v>396.56482377755282</v>
      </c>
      <c r="M26">
        <v>402.67305091252319</v>
      </c>
      <c r="N26">
        <v>408.88161105410848</v>
      </c>
      <c r="O26">
        <v>418.1060029966718</v>
      </c>
      <c r="P26">
        <v>415.33297422973527</v>
      </c>
      <c r="Q26">
        <v>423.48813942402182</v>
      </c>
      <c r="R26">
        <v>431.10875382120582</v>
      </c>
      <c r="S26">
        <v>438.72553065678227</v>
      </c>
      <c r="T26">
        <v>444.93460136497367</v>
      </c>
      <c r="U26">
        <v>449.26612852152806</v>
      </c>
      <c r="V26">
        <v>453.2545071878323</v>
      </c>
      <c r="W26">
        <v>457.21697751359733</v>
      </c>
      <c r="X26">
        <v>460.1816677719068</v>
      </c>
      <c r="Y26">
        <v>465.30821541592718</v>
      </c>
      <c r="Z26">
        <v>471.3473081829585</v>
      </c>
      <c r="AA26">
        <v>476.1775686830199</v>
      </c>
      <c r="AB26">
        <v>479.95065969628013</v>
      </c>
      <c r="AC26">
        <v>484.47711787364966</v>
      </c>
      <c r="AD26">
        <v>488.62044913240345</v>
      </c>
      <c r="AE26">
        <v>492.70916403311662</v>
      </c>
      <c r="AF26">
        <v>496.75271862421982</v>
      </c>
      <c r="AG26">
        <v>500.75107698997238</v>
      </c>
      <c r="AH26">
        <v>504.70827533019155</v>
      </c>
      <c r="AI26">
        <v>507.59058165351655</v>
      </c>
      <c r="AJ26">
        <v>510.40099006061348</v>
      </c>
      <c r="AK26">
        <v>514.5938859367518</v>
      </c>
      <c r="AL26">
        <v>517.37119487234293</v>
      </c>
      <c r="AM26">
        <v>520.37217359943202</v>
      </c>
      <c r="AN26">
        <v>523.56202427793539</v>
      </c>
      <c r="AO26">
        <v>526.70845678170645</v>
      </c>
      <c r="AP26">
        <v>529.8444813564106</v>
      </c>
      <c r="AQ26">
        <v>532.82573024002147</v>
      </c>
      <c r="AR26">
        <v>534.20508122100864</v>
      </c>
    </row>
    <row r="27" spans="1:44" x14ac:dyDescent="0.2">
      <c r="A27" s="13" t="s">
        <v>180</v>
      </c>
      <c r="B27" t="s">
        <v>25</v>
      </c>
      <c r="C27" t="s">
        <v>3</v>
      </c>
      <c r="D27">
        <v>12.938010363412401</v>
      </c>
      <c r="E27">
        <v>13.20974719432772</v>
      </c>
      <c r="F27">
        <v>13.474692437142849</v>
      </c>
      <c r="G27">
        <v>13.732683271120619</v>
      </c>
      <c r="H27">
        <v>13.98398884844595</v>
      </c>
      <c r="I27">
        <v>14.228903230185109</v>
      </c>
      <c r="J27">
        <v>14.467671075133492</v>
      </c>
      <c r="K27">
        <v>14.700527425822639</v>
      </c>
      <c r="L27">
        <v>14.92771351635586</v>
      </c>
      <c r="M27">
        <v>15.149474273557049</v>
      </c>
      <c r="N27">
        <v>15.365980050359509</v>
      </c>
      <c r="O27">
        <v>15.454832568467079</v>
      </c>
      <c r="P27">
        <v>15.538484995960978</v>
      </c>
      <c r="Q27">
        <v>15.617187681256759</v>
      </c>
      <c r="R27">
        <v>15.69100644040315</v>
      </c>
      <c r="S27">
        <v>15.76019379044358</v>
      </c>
      <c r="T27">
        <v>15.824776628759942</v>
      </c>
      <c r="U27">
        <v>15.88498379955962</v>
      </c>
      <c r="V27">
        <v>15.94090576815865</v>
      </c>
      <c r="W27">
        <v>15.99267939826618</v>
      </c>
      <c r="X27">
        <v>16.040415802282382</v>
      </c>
      <c r="Y27">
        <v>16.084255341142789</v>
      </c>
      <c r="Z27">
        <v>16.124241817226718</v>
      </c>
      <c r="AA27">
        <v>16.160573331796513</v>
      </c>
      <c r="AB27">
        <v>16.193246268459312</v>
      </c>
      <c r="AC27">
        <v>16.222466664168309</v>
      </c>
      <c r="AD27">
        <v>16.24822468368561</v>
      </c>
      <c r="AE27">
        <v>16.270674237553898</v>
      </c>
      <c r="AF27">
        <v>16.289865798664728</v>
      </c>
      <c r="AG27">
        <v>16.305913156214729</v>
      </c>
      <c r="AH27">
        <v>16.318854176126429</v>
      </c>
      <c r="AI27">
        <v>16.328810248096381</v>
      </c>
      <c r="AJ27">
        <v>16.33579051225674</v>
      </c>
      <c r="AK27">
        <v>16.339944450826401</v>
      </c>
      <c r="AL27">
        <v>16.341237541193291</v>
      </c>
      <c r="AM27">
        <v>16.339857975384788</v>
      </c>
      <c r="AN27">
        <v>16.335749127103298</v>
      </c>
      <c r="AO27">
        <v>16.32906523027355</v>
      </c>
      <c r="AP27">
        <v>16.319776929994049</v>
      </c>
      <c r="AQ27">
        <v>16.308021659085</v>
      </c>
      <c r="AR27">
        <v>16.29377449822865</v>
      </c>
    </row>
    <row r="28" spans="1:44" x14ac:dyDescent="0.2">
      <c r="A28" s="13" t="s">
        <v>180</v>
      </c>
      <c r="B28" t="s">
        <v>26</v>
      </c>
      <c r="C28" t="s">
        <v>3</v>
      </c>
      <c r="D28">
        <v>118.40359817200448</v>
      </c>
      <c r="E28">
        <v>119.91576881903814</v>
      </c>
      <c r="F28">
        <v>121.40100819291935</v>
      </c>
      <c r="G28">
        <v>122.85995934124634</v>
      </c>
      <c r="H28">
        <v>124.29407042368103</v>
      </c>
      <c r="I28">
        <v>125.70364171655055</v>
      </c>
      <c r="J28">
        <v>127.090115350731</v>
      </c>
      <c r="K28">
        <v>128.45381667168297</v>
      </c>
      <c r="L28">
        <v>129.79606712119713</v>
      </c>
      <c r="M28">
        <v>131.11701054896633</v>
      </c>
      <c r="N28">
        <v>132.41789825374917</v>
      </c>
      <c r="O28">
        <v>132.86545844556687</v>
      </c>
      <c r="P28">
        <v>133.30000551568315</v>
      </c>
      <c r="Q28">
        <v>133.72175483738692</v>
      </c>
      <c r="R28">
        <v>134.13162911495871</v>
      </c>
      <c r="S28">
        <v>134.52999059744934</v>
      </c>
      <c r="T28">
        <v>134.91705048826168</v>
      </c>
      <c r="U28">
        <v>135.29336417285577</v>
      </c>
      <c r="V28">
        <v>135.65980109973987</v>
      </c>
      <c r="W28">
        <v>136.01609313535593</v>
      </c>
      <c r="X28">
        <v>136.36317240428809</v>
      </c>
      <c r="Y28">
        <v>136.72286251373032</v>
      </c>
      <c r="Z28">
        <v>137.07403450915248</v>
      </c>
      <c r="AA28">
        <v>137.41672559307747</v>
      </c>
      <c r="AB28">
        <v>137.75144824377054</v>
      </c>
      <c r="AC28">
        <v>138.07836085930796</v>
      </c>
      <c r="AD28">
        <v>138.39797265860369</v>
      </c>
      <c r="AE28">
        <v>138.71026700940587</v>
      </c>
      <c r="AF28">
        <v>139.01582047047214</v>
      </c>
      <c r="AG28">
        <v>139.31462775689332</v>
      </c>
      <c r="AH28">
        <v>139.60719428580097</v>
      </c>
      <c r="AI28">
        <v>139.84770501673586</v>
      </c>
      <c r="AJ28">
        <v>140.0824140862166</v>
      </c>
      <c r="AK28">
        <v>140.31121791628854</v>
      </c>
      <c r="AL28">
        <v>140.53479027479108</v>
      </c>
      <c r="AM28">
        <v>140.75296197837611</v>
      </c>
      <c r="AN28">
        <v>140.96605275223996</v>
      </c>
      <c r="AO28">
        <v>141.17424430160241</v>
      </c>
      <c r="AP28">
        <v>141.37787082715926</v>
      </c>
      <c r="AQ28">
        <v>141.57679476390865</v>
      </c>
      <c r="AR28">
        <v>141.77138189778708</v>
      </c>
    </row>
    <row r="29" spans="1:44" x14ac:dyDescent="0.2">
      <c r="A29" s="13" t="s">
        <v>180</v>
      </c>
      <c r="B29" t="s">
        <v>27</v>
      </c>
      <c r="C29" t="s">
        <v>3</v>
      </c>
      <c r="D29">
        <v>47.76347049999994</v>
      </c>
      <c r="E29">
        <v>49.853523571200014</v>
      </c>
      <c r="F29">
        <v>51.916501670999985</v>
      </c>
      <c r="G29">
        <v>53.883178392600001</v>
      </c>
      <c r="H29">
        <v>55.769179762199954</v>
      </c>
      <c r="I29">
        <v>57.643775437400009</v>
      </c>
      <c r="J29">
        <v>59.8346624084</v>
      </c>
      <c r="K29">
        <v>62.208685778708201</v>
      </c>
      <c r="L29">
        <v>64.487816000000038</v>
      </c>
      <c r="M29">
        <v>66.597075999999987</v>
      </c>
      <c r="N29">
        <v>68.713391999999985</v>
      </c>
      <c r="O29">
        <v>74.060601855798751</v>
      </c>
      <c r="P29">
        <v>77.25275173201392</v>
      </c>
      <c r="Q29">
        <v>80.088433889296041</v>
      </c>
      <c r="R29">
        <v>82.950459629757006</v>
      </c>
      <c r="S29">
        <v>88.04342482779758</v>
      </c>
      <c r="T29">
        <v>91.798428301855353</v>
      </c>
      <c r="U29">
        <v>93.731278514496793</v>
      </c>
      <c r="V29">
        <v>95.366780812810134</v>
      </c>
      <c r="W29">
        <v>97.034914990343864</v>
      </c>
      <c r="X29">
        <v>100.24842469319707</v>
      </c>
      <c r="Y29">
        <v>103.01763467640717</v>
      </c>
      <c r="Z29">
        <v>106.74439305942468</v>
      </c>
      <c r="AA29">
        <v>109.30706956848339</v>
      </c>
      <c r="AB29">
        <v>111.57630474405043</v>
      </c>
      <c r="AC29">
        <v>113.89532055017345</v>
      </c>
      <c r="AD29">
        <v>115.85389685011424</v>
      </c>
      <c r="AE29">
        <v>117.79285173615767</v>
      </c>
      <c r="AF29">
        <v>119.73644959508312</v>
      </c>
      <c r="AG29">
        <v>121.67668958686465</v>
      </c>
      <c r="AH29">
        <v>123.61710786826477</v>
      </c>
      <c r="AI29">
        <v>124.73287417868458</v>
      </c>
      <c r="AJ29">
        <v>125.81678950214041</v>
      </c>
      <c r="AK29">
        <v>128.67318468945123</v>
      </c>
      <c r="AL29">
        <v>130.52944493276891</v>
      </c>
      <c r="AM29">
        <v>132.2659812095055</v>
      </c>
      <c r="AN29">
        <v>134.03632171931011</v>
      </c>
      <c r="AO29">
        <v>135.78218674834173</v>
      </c>
      <c r="AP29">
        <v>137.42773099999954</v>
      </c>
      <c r="AQ29">
        <v>138.95579699999996</v>
      </c>
      <c r="AR29">
        <v>139.62996577936329</v>
      </c>
    </row>
    <row r="30" spans="1:44" x14ac:dyDescent="0.2">
      <c r="A30" s="13" t="s">
        <v>180</v>
      </c>
      <c r="B30" t="s">
        <v>28</v>
      </c>
      <c r="C30" t="s">
        <v>3</v>
      </c>
      <c r="D30">
        <v>77.894399999999905</v>
      </c>
      <c r="E30">
        <v>78.979799999999784</v>
      </c>
      <c r="F30">
        <v>80.065099999999688</v>
      </c>
      <c r="G30">
        <v>81.150499999999781</v>
      </c>
      <c r="H30">
        <v>82.235899999999901</v>
      </c>
      <c r="I30">
        <v>83.321299999999752</v>
      </c>
      <c r="J30">
        <v>84.40669999999983</v>
      </c>
      <c r="K30">
        <v>85.492099999999738</v>
      </c>
      <c r="L30">
        <v>86.577499999999787</v>
      </c>
      <c r="M30">
        <v>87.662899999999823</v>
      </c>
      <c r="N30">
        <v>88.748299999999787</v>
      </c>
      <c r="O30">
        <v>89.972999999999843</v>
      </c>
      <c r="P30">
        <v>91.197699999999813</v>
      </c>
      <c r="Q30">
        <v>92.422399999999925</v>
      </c>
      <c r="R30">
        <v>93.64709999999981</v>
      </c>
      <c r="S30">
        <v>94.871799999999865</v>
      </c>
      <c r="T30">
        <v>96.096499999999907</v>
      </c>
      <c r="U30">
        <v>97.321199999999891</v>
      </c>
      <c r="V30">
        <v>98.545899999999861</v>
      </c>
      <c r="W30">
        <v>99.770599999999888</v>
      </c>
      <c r="X30">
        <v>100.9952999999999</v>
      </c>
      <c r="Y30">
        <v>102.28389999999989</v>
      </c>
      <c r="Z30">
        <v>103.57249999999995</v>
      </c>
      <c r="AA30">
        <v>104.86109999999995</v>
      </c>
      <c r="AB30">
        <v>106.14959999999991</v>
      </c>
      <c r="AC30">
        <v>107.43819999999994</v>
      </c>
      <c r="AD30">
        <v>108.7267999999999</v>
      </c>
      <c r="AE30">
        <v>110.0153999999993</v>
      </c>
      <c r="AF30">
        <v>111.30399999999999</v>
      </c>
      <c r="AG30">
        <v>112.59259999999969</v>
      </c>
      <c r="AH30">
        <v>113.88109999999938</v>
      </c>
      <c r="AI30">
        <v>115.0358999999998</v>
      </c>
      <c r="AJ30">
        <v>116.19059999999988</v>
      </c>
      <c r="AK30">
        <v>117.3453999999991</v>
      </c>
      <c r="AL30">
        <v>118.50009999999985</v>
      </c>
      <c r="AM30">
        <v>119.65479999999926</v>
      </c>
      <c r="AN30">
        <v>120.80959999999973</v>
      </c>
      <c r="AO30">
        <v>121.96429999999991</v>
      </c>
      <c r="AP30">
        <v>123.11899999999903</v>
      </c>
      <c r="AQ30">
        <v>124.27379999999901</v>
      </c>
      <c r="AR30">
        <v>125.4284999999999</v>
      </c>
    </row>
    <row r="31" spans="1:44" x14ac:dyDescent="0.2">
      <c r="A31" s="13" t="s">
        <v>180</v>
      </c>
      <c r="B31" t="s">
        <v>29</v>
      </c>
      <c r="C31" t="s">
        <v>3</v>
      </c>
      <c r="D31">
        <v>86.553998700000093</v>
      </c>
      <c r="E31">
        <v>86.479763089999992</v>
      </c>
      <c r="F31">
        <v>88.944227109999815</v>
      </c>
      <c r="G31">
        <v>91.364013040000017</v>
      </c>
      <c r="H31">
        <v>93.736707679999995</v>
      </c>
      <c r="I31">
        <v>96.049241324999997</v>
      </c>
      <c r="J31">
        <v>97.540818909999984</v>
      </c>
      <c r="K31">
        <v>99.193786900000006</v>
      </c>
      <c r="L31">
        <v>100.77572714</v>
      </c>
      <c r="M31">
        <v>102.14659009</v>
      </c>
      <c r="N31">
        <v>103.63604075000001</v>
      </c>
      <c r="O31">
        <v>105.7521101268393</v>
      </c>
      <c r="P31">
        <v>98.0440319860774</v>
      </c>
      <c r="Q31">
        <v>101.63836301608217</v>
      </c>
      <c r="R31">
        <v>104.68855863608711</v>
      </c>
      <c r="S31">
        <v>105.52012144109194</v>
      </c>
      <c r="T31">
        <v>106.29784594609683</v>
      </c>
      <c r="U31">
        <v>107.035302034616</v>
      </c>
      <c r="V31">
        <v>107.74111950712383</v>
      </c>
      <c r="W31">
        <v>108.40268998963147</v>
      </c>
      <c r="X31">
        <v>106.53435487213932</v>
      </c>
      <c r="Y31">
        <v>107.19956288464707</v>
      </c>
      <c r="Z31">
        <v>107.83213879715468</v>
      </c>
      <c r="AA31">
        <v>108.43210018966253</v>
      </c>
      <c r="AB31">
        <v>108.28006043999997</v>
      </c>
      <c r="AC31">
        <v>108.8427698</v>
      </c>
      <c r="AD31">
        <v>109.39355493999999</v>
      </c>
      <c r="AE31">
        <v>109.91997104999987</v>
      </c>
      <c r="AF31">
        <v>110.40658275999988</v>
      </c>
      <c r="AG31">
        <v>110.86124648999998</v>
      </c>
      <c r="AH31">
        <v>111.284019</v>
      </c>
      <c r="AI31">
        <v>111.64529220999991</v>
      </c>
      <c r="AJ31">
        <v>111.97539595999979</v>
      </c>
      <c r="AK31">
        <v>111.92413888018659</v>
      </c>
      <c r="AL31">
        <v>111.46562212358978</v>
      </c>
      <c r="AM31">
        <v>111.3585724361664</v>
      </c>
      <c r="AN31">
        <v>111.41430067928229</v>
      </c>
      <c r="AO31">
        <v>111.45866050148879</v>
      </c>
      <c r="AP31">
        <v>111.60010259925879</v>
      </c>
      <c r="AQ31">
        <v>111.71131681702887</v>
      </c>
      <c r="AR31">
        <v>111.0814590456297</v>
      </c>
    </row>
    <row r="33" spans="1:44" s="45" customFormat="1" x14ac:dyDescent="0.2">
      <c r="A33" s="3" t="s">
        <v>90</v>
      </c>
      <c r="B33" s="14" t="s">
        <v>30</v>
      </c>
      <c r="C33" s="45" t="s">
        <v>1</v>
      </c>
      <c r="D33" s="45">
        <v>2010</v>
      </c>
      <c r="E33" s="45">
        <v>2011</v>
      </c>
      <c r="F33" s="45">
        <v>2012</v>
      </c>
      <c r="G33" s="45">
        <v>2013</v>
      </c>
      <c r="H33" s="45">
        <v>2014</v>
      </c>
      <c r="I33" s="45">
        <v>2015</v>
      </c>
      <c r="J33" s="45">
        <v>2016</v>
      </c>
      <c r="K33" s="45">
        <v>2017</v>
      </c>
      <c r="L33" s="45">
        <v>2018</v>
      </c>
      <c r="M33" s="45">
        <v>2019</v>
      </c>
      <c r="N33" s="45">
        <v>2020</v>
      </c>
      <c r="O33" s="45">
        <v>2021</v>
      </c>
      <c r="P33" s="45">
        <v>2022</v>
      </c>
      <c r="Q33" s="45">
        <v>2023</v>
      </c>
      <c r="R33" s="45">
        <v>2024</v>
      </c>
      <c r="S33" s="45">
        <v>2025</v>
      </c>
      <c r="T33" s="45">
        <v>2026</v>
      </c>
      <c r="U33" s="45">
        <v>2027</v>
      </c>
      <c r="V33" s="45">
        <v>2028</v>
      </c>
      <c r="W33" s="45">
        <v>2029</v>
      </c>
      <c r="X33" s="45">
        <v>2030</v>
      </c>
      <c r="Y33" s="45">
        <v>2031</v>
      </c>
      <c r="Z33" s="45">
        <v>2032</v>
      </c>
      <c r="AA33" s="45">
        <v>2033</v>
      </c>
      <c r="AB33" s="45">
        <v>2034</v>
      </c>
      <c r="AC33" s="45">
        <v>2035</v>
      </c>
      <c r="AD33" s="45">
        <v>2036</v>
      </c>
      <c r="AE33" s="45">
        <v>2037</v>
      </c>
      <c r="AF33" s="45">
        <v>2038</v>
      </c>
      <c r="AG33" s="45">
        <v>2039</v>
      </c>
      <c r="AH33" s="45">
        <v>2040</v>
      </c>
      <c r="AI33" s="45">
        <v>2041</v>
      </c>
      <c r="AJ33" s="45">
        <v>2042</v>
      </c>
      <c r="AK33" s="45">
        <v>2043</v>
      </c>
      <c r="AL33" s="45">
        <v>2044</v>
      </c>
      <c r="AM33" s="45">
        <v>2045</v>
      </c>
      <c r="AN33" s="45">
        <v>2046</v>
      </c>
      <c r="AO33" s="45">
        <v>2047</v>
      </c>
      <c r="AP33" s="45">
        <v>2048</v>
      </c>
      <c r="AQ33" s="45">
        <v>2049</v>
      </c>
      <c r="AR33" s="45">
        <v>2050</v>
      </c>
    </row>
    <row r="34" spans="1:44" x14ac:dyDescent="0.2">
      <c r="A34" s="13" t="s">
        <v>180</v>
      </c>
      <c r="B34" t="s">
        <v>31</v>
      </c>
      <c r="C34" t="s">
        <v>32</v>
      </c>
      <c r="D34">
        <v>2856.3201850944711</v>
      </c>
      <c r="E34">
        <v>2867.5667417364225</v>
      </c>
      <c r="F34">
        <v>2878.8546235695385</v>
      </c>
      <c r="G34">
        <v>2890.0902420072202</v>
      </c>
      <c r="H34">
        <v>2901.366554683596</v>
      </c>
      <c r="I34">
        <v>2912.5919157585263</v>
      </c>
      <c r="J34">
        <v>2923.857351939399</v>
      </c>
      <c r="K34">
        <v>2935.1616527540828</v>
      </c>
      <c r="L34">
        <v>2946.4159676525992</v>
      </c>
      <c r="M34">
        <v>2957.7085995521347</v>
      </c>
      <c r="N34">
        <v>2968.9524506611479</v>
      </c>
      <c r="O34">
        <v>2973.2788979422326</v>
      </c>
      <c r="P34">
        <v>2977.532609205774</v>
      </c>
      <c r="Q34">
        <v>2981.8830520822089</v>
      </c>
      <c r="R34">
        <v>2986.1615648143638</v>
      </c>
      <c r="S34">
        <v>2990.5348162093296</v>
      </c>
      <c r="T34">
        <v>2994.7551572028124</v>
      </c>
      <c r="U34">
        <v>2999.0696468939491</v>
      </c>
      <c r="V34">
        <v>3003.3150843083304</v>
      </c>
      <c r="W34">
        <v>3007.6527770846656</v>
      </c>
      <c r="X34">
        <v>3011.9221398291975</v>
      </c>
      <c r="Y34">
        <v>3012.4962740211085</v>
      </c>
      <c r="Z34">
        <v>3012.9849928944454</v>
      </c>
      <c r="AA34">
        <v>3013.5453362174553</v>
      </c>
      <c r="AB34">
        <v>3014.0987330903863</v>
      </c>
      <c r="AC34">
        <v>3014.6453118877721</v>
      </c>
      <c r="AD34">
        <v>3015.1851978403797</v>
      </c>
      <c r="AE34">
        <v>3015.7185131307433</v>
      </c>
      <c r="AF34">
        <v>3016.1700066519329</v>
      </c>
      <c r="AG34">
        <v>3016.7659057636115</v>
      </c>
      <c r="AH34">
        <v>3017.2802130431955</v>
      </c>
      <c r="AI34">
        <v>3018.4566462882512</v>
      </c>
      <c r="AJ34">
        <v>3019.6229394120746</v>
      </c>
      <c r="AK34">
        <v>3020.8527337524033</v>
      </c>
      <c r="AL34">
        <v>3022.0720186172498</v>
      </c>
      <c r="AM34">
        <v>3023.2809281499572</v>
      </c>
      <c r="AN34">
        <v>3024.4795942205928</v>
      </c>
      <c r="AO34">
        <v>3025.7404167683458</v>
      </c>
      <c r="AP34">
        <v>3026.8467123761629</v>
      </c>
      <c r="AQ34">
        <v>3028.0870828718225</v>
      </c>
      <c r="AR34">
        <v>3029.3171184685521</v>
      </c>
    </row>
    <row r="35" spans="1:44" x14ac:dyDescent="0.2">
      <c r="A35" s="13" t="s">
        <v>180</v>
      </c>
      <c r="B35" t="s">
        <v>33</v>
      </c>
      <c r="C35" t="s">
        <v>32</v>
      </c>
      <c r="D35">
        <v>2405.4225637268787</v>
      </c>
      <c r="E35">
        <v>2416.410449563055</v>
      </c>
      <c r="F35">
        <v>2427.351879073035</v>
      </c>
      <c r="G35">
        <v>2438.3406023338757</v>
      </c>
      <c r="H35">
        <v>2449.2838164950012</v>
      </c>
      <c r="I35">
        <v>2460.2733158188853</v>
      </c>
      <c r="J35">
        <v>2471.2182159816443</v>
      </c>
      <c r="K35">
        <v>2482.2084353248665</v>
      </c>
      <c r="L35">
        <v>2493.1549302817612</v>
      </c>
      <c r="M35">
        <v>2504.1458183727127</v>
      </c>
      <c r="N35">
        <v>2515.0938236570328</v>
      </c>
      <c r="O35">
        <v>2520.1988978942854</v>
      </c>
      <c r="P35">
        <v>2525.2181458761474</v>
      </c>
      <c r="Q35">
        <v>2530.321362589948</v>
      </c>
      <c r="R35">
        <v>2535.3402028103797</v>
      </c>
      <c r="S35">
        <v>2540.4416414951565</v>
      </c>
      <c r="T35">
        <v>2545.460104994685</v>
      </c>
      <c r="U35">
        <v>2550.5598404055368</v>
      </c>
      <c r="V35">
        <v>2555.5779558876875</v>
      </c>
      <c r="W35">
        <v>2560.6760583975597</v>
      </c>
      <c r="X35">
        <v>2565.6938524290322</v>
      </c>
      <c r="Y35">
        <v>2567.0400238369416</v>
      </c>
      <c r="Z35">
        <v>2568.3692975840518</v>
      </c>
      <c r="AA35">
        <v>2569.6819898448848</v>
      </c>
      <c r="AB35">
        <v>2571.0556479865722</v>
      </c>
      <c r="AC35">
        <v>2572.4123820987952</v>
      </c>
      <c r="AD35">
        <v>2573.7525030330798</v>
      </c>
      <c r="AE35">
        <v>2575.0763140745389</v>
      </c>
      <c r="AF35">
        <v>2576.3841111706934</v>
      </c>
      <c r="AG35">
        <v>2577.7511003544519</v>
      </c>
      <c r="AH35">
        <v>2579.1017509191847</v>
      </c>
      <c r="AI35">
        <v>2580.9142687797321</v>
      </c>
      <c r="AJ35">
        <v>2582.7111638661718</v>
      </c>
      <c r="AK35">
        <v>2584.5661480976319</v>
      </c>
      <c r="AL35">
        <v>2586.4052801571788</v>
      </c>
      <c r="AM35">
        <v>2588.2287623825364</v>
      </c>
      <c r="AN35">
        <v>2590.0367936824869</v>
      </c>
      <c r="AO35">
        <v>2591.9018399036486</v>
      </c>
      <c r="AP35">
        <v>2593.6792491115903</v>
      </c>
      <c r="AQ35">
        <v>2595.5134524129007</v>
      </c>
      <c r="AR35">
        <v>2597.3323729371682</v>
      </c>
    </row>
    <row r="36" spans="1:44" x14ac:dyDescent="0.2">
      <c r="A36" s="13" t="s">
        <v>180</v>
      </c>
      <c r="B36" t="s">
        <v>34</v>
      </c>
      <c r="C36" t="s">
        <v>32</v>
      </c>
      <c r="D36">
        <v>450.89762136759254</v>
      </c>
      <c r="E36">
        <v>451.15629217336738</v>
      </c>
      <c r="F36">
        <v>451.5027444965034</v>
      </c>
      <c r="G36">
        <v>451.74963967334469</v>
      </c>
      <c r="H36">
        <v>452.08273818859482</v>
      </c>
      <c r="I36">
        <v>452.31859993964082</v>
      </c>
      <c r="J36">
        <v>452.63913595775477</v>
      </c>
      <c r="K36">
        <v>452.95321742921618</v>
      </c>
      <c r="L36">
        <v>453.26103737083821</v>
      </c>
      <c r="M36">
        <v>453.56278117942219</v>
      </c>
      <c r="N36">
        <v>453.85862700411514</v>
      </c>
      <c r="O36">
        <v>453.08000004794712</v>
      </c>
      <c r="P36">
        <v>452.31446332962639</v>
      </c>
      <c r="Q36">
        <v>451.56168949226094</v>
      </c>
      <c r="R36">
        <v>450.82136200398429</v>
      </c>
      <c r="S36">
        <v>450.09317471417313</v>
      </c>
      <c r="T36">
        <v>449.29505220812729</v>
      </c>
      <c r="U36">
        <v>448.50980648841244</v>
      </c>
      <c r="V36">
        <v>447.73712842064276</v>
      </c>
      <c r="W36">
        <v>446.97671868710574</v>
      </c>
      <c r="X36">
        <v>446.22828740016553</v>
      </c>
      <c r="Y36">
        <v>445.45625018416672</v>
      </c>
      <c r="Z36">
        <v>444.61569531039385</v>
      </c>
      <c r="AA36">
        <v>443.86334637257045</v>
      </c>
      <c r="AB36">
        <v>443.04308510381406</v>
      </c>
      <c r="AC36">
        <v>442.23292978897689</v>
      </c>
      <c r="AD36">
        <v>441.4326948072997</v>
      </c>
      <c r="AE36">
        <v>440.64219905620456</v>
      </c>
      <c r="AF36">
        <v>439.78589548123966</v>
      </c>
      <c r="AG36">
        <v>439.01480540915958</v>
      </c>
      <c r="AH36">
        <v>438.17846212401105</v>
      </c>
      <c r="AI36">
        <v>437.542377508519</v>
      </c>
      <c r="AJ36">
        <v>436.91177554590297</v>
      </c>
      <c r="AK36">
        <v>436.28658565477161</v>
      </c>
      <c r="AL36">
        <v>435.66673846007086</v>
      </c>
      <c r="AM36">
        <v>435.05216576742089</v>
      </c>
      <c r="AN36">
        <v>434.44280053810604</v>
      </c>
      <c r="AO36">
        <v>433.83857686469713</v>
      </c>
      <c r="AP36">
        <v>433.16746326457246</v>
      </c>
      <c r="AQ36">
        <v>432.57363045892163</v>
      </c>
      <c r="AR36">
        <v>431.98474553138396</v>
      </c>
    </row>
    <row r="38" spans="1:44" s="45" customFormat="1" x14ac:dyDescent="0.2">
      <c r="A38" s="3" t="s">
        <v>90</v>
      </c>
      <c r="B38" s="14" t="s">
        <v>35</v>
      </c>
      <c r="C38" s="45" t="s">
        <v>1</v>
      </c>
      <c r="D38" s="45">
        <v>2010</v>
      </c>
      <c r="E38" s="45">
        <v>2011</v>
      </c>
      <c r="F38" s="45">
        <v>2012</v>
      </c>
      <c r="G38" s="45">
        <v>2013</v>
      </c>
      <c r="H38" s="45">
        <v>2014</v>
      </c>
      <c r="I38" s="45">
        <v>2015</v>
      </c>
      <c r="J38" s="45">
        <v>2016</v>
      </c>
      <c r="K38" s="45">
        <v>2017</v>
      </c>
      <c r="L38" s="45">
        <v>2018</v>
      </c>
      <c r="M38" s="45">
        <v>2019</v>
      </c>
      <c r="N38" s="45">
        <v>2020</v>
      </c>
      <c r="O38" s="45">
        <v>2021</v>
      </c>
      <c r="P38" s="45">
        <v>2022</v>
      </c>
      <c r="Q38" s="45">
        <v>2023</v>
      </c>
      <c r="R38" s="45">
        <v>2024</v>
      </c>
      <c r="S38" s="45">
        <v>2025</v>
      </c>
      <c r="T38" s="45">
        <v>2026</v>
      </c>
      <c r="U38" s="45">
        <v>2027</v>
      </c>
      <c r="V38" s="45">
        <v>2028</v>
      </c>
      <c r="W38" s="45">
        <v>2029</v>
      </c>
      <c r="X38" s="45">
        <v>2030</v>
      </c>
      <c r="Y38" s="45">
        <v>2031</v>
      </c>
      <c r="Z38" s="45">
        <v>2032</v>
      </c>
      <c r="AA38" s="45">
        <v>2033</v>
      </c>
      <c r="AB38" s="45">
        <v>2034</v>
      </c>
      <c r="AC38" s="45">
        <v>2035</v>
      </c>
      <c r="AD38" s="45">
        <v>2036</v>
      </c>
      <c r="AE38" s="45">
        <v>2037</v>
      </c>
      <c r="AF38" s="45">
        <v>2038</v>
      </c>
      <c r="AG38" s="45">
        <v>2039</v>
      </c>
      <c r="AH38" s="45">
        <v>2040</v>
      </c>
      <c r="AI38" s="45">
        <v>2041</v>
      </c>
      <c r="AJ38" s="45">
        <v>2042</v>
      </c>
      <c r="AK38" s="45">
        <v>2043</v>
      </c>
      <c r="AL38" s="45">
        <v>2044</v>
      </c>
      <c r="AM38" s="45">
        <v>2045</v>
      </c>
      <c r="AN38" s="45">
        <v>2046</v>
      </c>
      <c r="AO38" s="45">
        <v>2047</v>
      </c>
      <c r="AP38" s="45">
        <v>2048</v>
      </c>
      <c r="AQ38" s="45">
        <v>2049</v>
      </c>
      <c r="AR38" s="45">
        <v>2050</v>
      </c>
    </row>
    <row r="39" spans="1:44" x14ac:dyDescent="0.2">
      <c r="A39" s="13" t="s">
        <v>180</v>
      </c>
      <c r="B39" t="s">
        <v>36</v>
      </c>
      <c r="C39" t="s">
        <v>3</v>
      </c>
      <c r="D39">
        <v>537.57000000000005</v>
      </c>
      <c r="E39">
        <v>537.57000000000005</v>
      </c>
      <c r="F39">
        <v>537.56999999999903</v>
      </c>
      <c r="G39">
        <v>535.92765355081303</v>
      </c>
      <c r="H39">
        <v>531.25105353647405</v>
      </c>
      <c r="I39">
        <v>520.94121957840696</v>
      </c>
      <c r="J39">
        <v>508.16780804313203</v>
      </c>
      <c r="K39">
        <v>495.35905696114901</v>
      </c>
      <c r="L39">
        <v>482.52674618136001</v>
      </c>
      <c r="M39">
        <v>469.65909585486298</v>
      </c>
      <c r="N39">
        <v>456.76788583056202</v>
      </c>
      <c r="O39">
        <v>449.04080474142302</v>
      </c>
      <c r="P39">
        <v>441.37301620304697</v>
      </c>
      <c r="Q39">
        <v>433.74392514516501</v>
      </c>
      <c r="R39">
        <v>426.18020412772199</v>
      </c>
      <c r="S39">
        <v>418.66156194590798</v>
      </c>
      <c r="T39">
        <v>411.36113408989598</v>
      </c>
      <c r="U39">
        <v>404.11282053206997</v>
      </c>
      <c r="V39">
        <v>396.94396465391401</v>
      </c>
      <c r="W39">
        <v>389.83497965514698</v>
      </c>
      <c r="X39">
        <v>382.81359675953399</v>
      </c>
      <c r="Y39">
        <v>378.31857645315301</v>
      </c>
      <c r="Z39">
        <v>374.06628132308799</v>
      </c>
      <c r="AA39">
        <v>369.76925271409698</v>
      </c>
      <c r="AB39">
        <v>365.71306902512498</v>
      </c>
      <c r="AC39">
        <v>361.76869027807402</v>
      </c>
      <c r="AD39">
        <v>357.94170672552201</v>
      </c>
      <c r="AE39">
        <v>354.237988130095</v>
      </c>
      <c r="AF39">
        <v>350.80984159760902</v>
      </c>
      <c r="AG39">
        <v>347.35967096631799</v>
      </c>
      <c r="AH39">
        <v>344.19833878861903</v>
      </c>
      <c r="AI39">
        <v>342.79883540838</v>
      </c>
      <c r="AJ39">
        <v>341.55665280154102</v>
      </c>
      <c r="AK39">
        <v>340.46787713530199</v>
      </c>
      <c r="AL39">
        <v>339.552547688316</v>
      </c>
      <c r="AM39">
        <v>338.81933671351101</v>
      </c>
      <c r="AN39">
        <v>338.27735017963403</v>
      </c>
      <c r="AO39">
        <v>337.92436933086299</v>
      </c>
      <c r="AP39">
        <v>337.94013715603501</v>
      </c>
      <c r="AQ39">
        <v>338.019347415543</v>
      </c>
      <c r="AR39">
        <v>338.33099214757101</v>
      </c>
    </row>
    <row r="41" spans="1:44" s="45" customFormat="1" x14ac:dyDescent="0.2">
      <c r="A41" s="3" t="s">
        <v>90</v>
      </c>
      <c r="B41" s="14" t="s">
        <v>37</v>
      </c>
      <c r="C41" s="45" t="s">
        <v>1</v>
      </c>
      <c r="D41" s="45">
        <v>2010</v>
      </c>
      <c r="E41" s="45">
        <v>2011</v>
      </c>
      <c r="F41" s="45">
        <v>2012</v>
      </c>
      <c r="G41" s="45">
        <v>2013</v>
      </c>
      <c r="H41" s="45">
        <v>2014</v>
      </c>
      <c r="I41" s="45">
        <v>2015</v>
      </c>
      <c r="J41" s="45">
        <v>2016</v>
      </c>
      <c r="K41" s="45">
        <v>2017</v>
      </c>
      <c r="L41" s="45">
        <v>2018</v>
      </c>
      <c r="M41" s="45">
        <v>2019</v>
      </c>
      <c r="N41" s="45">
        <v>2020</v>
      </c>
      <c r="O41" s="45">
        <v>2021</v>
      </c>
      <c r="P41" s="45">
        <v>2022</v>
      </c>
      <c r="Q41" s="45">
        <v>2023</v>
      </c>
      <c r="R41" s="45">
        <v>2024</v>
      </c>
      <c r="S41" s="45">
        <v>2025</v>
      </c>
      <c r="T41" s="45">
        <v>2026</v>
      </c>
      <c r="U41" s="45">
        <v>2027</v>
      </c>
      <c r="V41" s="45">
        <v>2028</v>
      </c>
      <c r="W41" s="45">
        <v>2029</v>
      </c>
      <c r="X41" s="45">
        <v>2030</v>
      </c>
      <c r="Y41" s="45">
        <v>2031</v>
      </c>
      <c r="Z41" s="45">
        <v>2032</v>
      </c>
      <c r="AA41" s="45">
        <v>2033</v>
      </c>
      <c r="AB41" s="45">
        <v>2034</v>
      </c>
      <c r="AC41" s="45">
        <v>2035</v>
      </c>
      <c r="AD41" s="45">
        <v>2036</v>
      </c>
      <c r="AE41" s="45">
        <v>2037</v>
      </c>
      <c r="AF41" s="45">
        <v>2038</v>
      </c>
      <c r="AG41" s="45">
        <v>2039</v>
      </c>
      <c r="AH41" s="45">
        <v>2040</v>
      </c>
      <c r="AI41" s="45">
        <v>2041</v>
      </c>
      <c r="AJ41" s="45">
        <v>2042</v>
      </c>
      <c r="AK41" s="45">
        <v>2043</v>
      </c>
      <c r="AL41" s="45">
        <v>2044</v>
      </c>
      <c r="AM41" s="45">
        <v>2045</v>
      </c>
      <c r="AN41" s="45">
        <v>2046</v>
      </c>
      <c r="AO41" s="45">
        <v>2047</v>
      </c>
      <c r="AP41" s="45">
        <v>2048</v>
      </c>
      <c r="AQ41" s="45">
        <v>2049</v>
      </c>
      <c r="AR41" s="45">
        <v>2050</v>
      </c>
    </row>
    <row r="42" spans="1:44" x14ac:dyDescent="0.2">
      <c r="A42" s="13" t="s">
        <v>180</v>
      </c>
      <c r="B42" t="s">
        <v>38</v>
      </c>
      <c r="C42" t="s">
        <v>39</v>
      </c>
      <c r="D42">
        <v>13008</v>
      </c>
      <c r="E42">
        <v>13008</v>
      </c>
      <c r="F42">
        <v>13008</v>
      </c>
      <c r="G42">
        <v>13009</v>
      </c>
      <c r="H42">
        <v>13009</v>
      </c>
      <c r="I42">
        <v>13009</v>
      </c>
      <c r="J42">
        <v>13009</v>
      </c>
      <c r="K42">
        <v>13009</v>
      </c>
      <c r="L42">
        <v>13008.9999999999</v>
      </c>
      <c r="M42">
        <v>13008.9999999999</v>
      </c>
      <c r="N42">
        <v>13008.9999999999</v>
      </c>
      <c r="O42">
        <v>13009</v>
      </c>
      <c r="P42">
        <v>13009</v>
      </c>
      <c r="Q42">
        <v>13009</v>
      </c>
      <c r="R42">
        <v>13009</v>
      </c>
      <c r="S42">
        <v>13009</v>
      </c>
      <c r="T42">
        <v>13008.9999999999</v>
      </c>
      <c r="U42">
        <v>13009</v>
      </c>
      <c r="V42">
        <v>13009</v>
      </c>
      <c r="W42">
        <v>13009</v>
      </c>
      <c r="X42">
        <v>13009</v>
      </c>
      <c r="Y42">
        <v>13009</v>
      </c>
      <c r="Z42">
        <v>13009</v>
      </c>
      <c r="AA42">
        <v>13009</v>
      </c>
      <c r="AB42">
        <v>13009</v>
      </c>
      <c r="AC42">
        <v>13009</v>
      </c>
      <c r="AD42">
        <v>13008.9999999999</v>
      </c>
      <c r="AE42">
        <v>13009</v>
      </c>
      <c r="AF42">
        <v>13009</v>
      </c>
      <c r="AG42">
        <v>13009</v>
      </c>
      <c r="AH42">
        <v>13009</v>
      </c>
      <c r="AI42">
        <v>13009</v>
      </c>
      <c r="AJ42">
        <v>13009</v>
      </c>
      <c r="AK42">
        <v>13009</v>
      </c>
      <c r="AL42">
        <v>13009</v>
      </c>
      <c r="AM42">
        <v>13009</v>
      </c>
      <c r="AN42">
        <v>13009</v>
      </c>
      <c r="AO42">
        <v>13009</v>
      </c>
      <c r="AP42">
        <v>13009</v>
      </c>
      <c r="AQ42">
        <v>13009</v>
      </c>
      <c r="AR42">
        <v>13009</v>
      </c>
    </row>
    <row r="43" spans="1:44" x14ac:dyDescent="0.2">
      <c r="A43" s="13" t="s">
        <v>180</v>
      </c>
      <c r="B43" t="s">
        <v>40</v>
      </c>
      <c r="C43" t="s">
        <v>39</v>
      </c>
      <c r="D43">
        <v>1847.2700216707499</v>
      </c>
      <c r="E43">
        <v>1870.4727543577199</v>
      </c>
      <c r="F43">
        <v>1893.79447541744</v>
      </c>
      <c r="G43">
        <v>1917.2946790363001</v>
      </c>
      <c r="H43">
        <v>1940.9138710278999</v>
      </c>
      <c r="I43">
        <v>1968.2998281237999</v>
      </c>
      <c r="J43">
        <v>1997.36883910451</v>
      </c>
      <c r="K43">
        <v>2026.61633264435</v>
      </c>
      <c r="L43">
        <v>2055.98281455694</v>
      </c>
      <c r="M43">
        <v>2085.52777902866</v>
      </c>
      <c r="N43">
        <v>2115.1917318731403</v>
      </c>
      <c r="O43">
        <v>2131.0182291094297</v>
      </c>
      <c r="P43">
        <v>2146.5452690186398</v>
      </c>
      <c r="Q43">
        <v>2161.8768671071703</v>
      </c>
      <c r="R43">
        <v>2176.8783134763098</v>
      </c>
      <c r="S43">
        <v>2191.6520889584399</v>
      </c>
      <c r="T43">
        <v>2205.9681931312889</v>
      </c>
      <c r="U43">
        <v>2220.0210937779402</v>
      </c>
      <c r="V43">
        <v>2233.672693012129</v>
      </c>
      <c r="W43">
        <v>2247.021914067579</v>
      </c>
      <c r="X43">
        <v>2259.9287002586198</v>
      </c>
      <c r="Y43">
        <v>2265.8758706408398</v>
      </c>
      <c r="Z43">
        <v>2271.2415775394888</v>
      </c>
      <c r="AA43">
        <v>2276.1887898540899</v>
      </c>
      <c r="AB43">
        <v>2280.5640349290297</v>
      </c>
      <c r="AC43">
        <v>2284.374608580119</v>
      </c>
      <c r="AD43">
        <v>2287.5922772085</v>
      </c>
      <c r="AE43">
        <v>2290.1873955483588</v>
      </c>
      <c r="AF43">
        <v>2292.0351570378398</v>
      </c>
      <c r="AG43">
        <v>2293.3497301042898</v>
      </c>
      <c r="AH43">
        <v>2293.8499443473693</v>
      </c>
      <c r="AI43">
        <v>2289.9629820677201</v>
      </c>
      <c r="AJ43">
        <v>2285.2814704274497</v>
      </c>
      <c r="AK43">
        <v>2279.8251762589098</v>
      </c>
      <c r="AL43">
        <v>2273.4928910840299</v>
      </c>
      <c r="AM43">
        <v>2266.2408156456199</v>
      </c>
      <c r="AN43">
        <v>2258.022960202507</v>
      </c>
      <c r="AO43">
        <v>2248.850530592214</v>
      </c>
      <c r="AP43">
        <v>2238.4601551870751</v>
      </c>
      <c r="AQ43">
        <v>2227.1049422016172</v>
      </c>
      <c r="AR43">
        <v>2214.575817738802</v>
      </c>
    </row>
    <row r="44" spans="1:44" x14ac:dyDescent="0.2">
      <c r="A44" s="13" t="s">
        <v>180</v>
      </c>
      <c r="B44" t="s">
        <v>41</v>
      </c>
      <c r="C44" t="s">
        <v>39</v>
      </c>
      <c r="D44">
        <v>1479.4700216707499</v>
      </c>
      <c r="E44">
        <v>1502.6727543577199</v>
      </c>
      <c r="F44">
        <v>1525.9944754174401</v>
      </c>
      <c r="G44">
        <v>1549.4946790363001</v>
      </c>
      <c r="H44">
        <v>1573.1138710278999</v>
      </c>
      <c r="I44">
        <v>1600.4998281237999</v>
      </c>
      <c r="J44">
        <v>1629.5688391045101</v>
      </c>
      <c r="K44">
        <v>1658.81633264435</v>
      </c>
      <c r="L44">
        <v>1688.18281455694</v>
      </c>
      <c r="M44">
        <v>1717.7277790286601</v>
      </c>
      <c r="N44">
        <v>1747.3917318731401</v>
      </c>
      <c r="O44">
        <v>1744.8282291094299</v>
      </c>
      <c r="P44">
        <v>1741.0457690186399</v>
      </c>
      <c r="Q44">
        <v>1736.1023921071701</v>
      </c>
      <c r="R44">
        <v>1729.81511467631</v>
      </c>
      <c r="S44">
        <v>1722.2357302584401</v>
      </c>
      <c r="T44">
        <v>1713.0810165312901</v>
      </c>
      <c r="U44">
        <v>1702.48955827794</v>
      </c>
      <c r="V44">
        <v>1690.2645808121299</v>
      </c>
      <c r="W44">
        <v>1676.4433962675801</v>
      </c>
      <c r="X44">
        <v>1660.82125655862</v>
      </c>
      <c r="Y44">
        <v>1636.81305474084</v>
      </c>
      <c r="Z44">
        <v>1610.7256208394899</v>
      </c>
      <c r="AA44">
        <v>1582.6470353540899</v>
      </c>
      <c r="AB44">
        <v>1552.34519262903</v>
      </c>
      <c r="AC44">
        <v>1519.7448241801201</v>
      </c>
      <c r="AD44">
        <v>1484.7310036085</v>
      </c>
      <c r="AE44">
        <v>1447.1830582483601</v>
      </c>
      <c r="AF44">
        <v>1406.8806028378399</v>
      </c>
      <c r="AG44">
        <v>1363.9374482042899</v>
      </c>
      <c r="AH44">
        <v>1317.9670483473701</v>
      </c>
      <c r="AI44">
        <v>1265.2859410677199</v>
      </c>
      <c r="AJ44">
        <v>1209.3705774274499</v>
      </c>
      <c r="AK44">
        <v>1150.11873925891</v>
      </c>
      <c r="AL44">
        <v>1087.3011320840301</v>
      </c>
      <c r="AM44">
        <v>1020.73946864562</v>
      </c>
      <c r="AN44">
        <v>950.24654520251704</v>
      </c>
      <c r="AO44">
        <v>875.68529559221395</v>
      </c>
      <c r="AP44">
        <v>796.636658187075</v>
      </c>
      <c r="AQ44">
        <v>713.19027020162696</v>
      </c>
      <c r="AR44">
        <v>624.965411738802</v>
      </c>
    </row>
    <row r="45" spans="1:44" x14ac:dyDescent="0.2">
      <c r="A45" s="13" t="s">
        <v>180</v>
      </c>
      <c r="B45" t="s">
        <v>42</v>
      </c>
      <c r="C45" t="s">
        <v>39</v>
      </c>
      <c r="D45">
        <v>367.8</v>
      </c>
      <c r="E45">
        <v>367.8</v>
      </c>
      <c r="F45">
        <v>367.8</v>
      </c>
      <c r="G45">
        <v>367.8</v>
      </c>
      <c r="H45">
        <v>367.8</v>
      </c>
      <c r="I45">
        <v>367.8</v>
      </c>
      <c r="J45">
        <v>367.8</v>
      </c>
      <c r="K45">
        <v>367.8</v>
      </c>
      <c r="L45">
        <v>367.8</v>
      </c>
      <c r="M45">
        <v>367.8</v>
      </c>
      <c r="N45">
        <v>367.8</v>
      </c>
      <c r="O45">
        <v>386.19</v>
      </c>
      <c r="P45">
        <v>405.49950000000001</v>
      </c>
      <c r="Q45">
        <v>425.774475</v>
      </c>
      <c r="R45">
        <v>447.06319880000001</v>
      </c>
      <c r="S45">
        <v>469.41635869999999</v>
      </c>
      <c r="T45">
        <v>492.88717659999901</v>
      </c>
      <c r="U45">
        <v>517.53153550000002</v>
      </c>
      <c r="V45">
        <v>543.40811219999898</v>
      </c>
      <c r="W45">
        <v>570.57851779999896</v>
      </c>
      <c r="X45">
        <v>599.10744369999998</v>
      </c>
      <c r="Y45">
        <v>629.06281590000003</v>
      </c>
      <c r="Z45">
        <v>660.51595669999904</v>
      </c>
      <c r="AA45">
        <v>693.54175450000002</v>
      </c>
      <c r="AB45">
        <v>728.21884230000001</v>
      </c>
      <c r="AC45">
        <v>764.62978439999904</v>
      </c>
      <c r="AD45">
        <v>802.8612736</v>
      </c>
      <c r="AE45">
        <v>843.00433729999895</v>
      </c>
      <c r="AF45">
        <v>885.15455420000001</v>
      </c>
      <c r="AG45">
        <v>929.41228190000004</v>
      </c>
      <c r="AH45">
        <v>975.88289599999905</v>
      </c>
      <c r="AI45">
        <v>1024.6770409999999</v>
      </c>
      <c r="AJ45">
        <v>1075.910893</v>
      </c>
      <c r="AK45">
        <v>1129.7064370000001</v>
      </c>
      <c r="AL45">
        <v>1186.191759</v>
      </c>
      <c r="AM45">
        <v>1245.5013469999999</v>
      </c>
      <c r="AN45">
        <v>1307.77641499999</v>
      </c>
      <c r="AO45">
        <v>1373.1652349999999</v>
      </c>
      <c r="AP45">
        <v>1441.8234970000001</v>
      </c>
      <c r="AQ45">
        <v>1513.9146719999901</v>
      </c>
      <c r="AR45">
        <v>1589.610406</v>
      </c>
    </row>
    <row r="46" spans="1:44" x14ac:dyDescent="0.2">
      <c r="A46" s="13" t="s">
        <v>180</v>
      </c>
      <c r="B46" t="s">
        <v>43</v>
      </c>
      <c r="C46" t="s">
        <v>39</v>
      </c>
      <c r="D46">
        <v>4000</v>
      </c>
      <c r="E46">
        <v>4000</v>
      </c>
      <c r="F46">
        <v>4000</v>
      </c>
      <c r="G46">
        <v>3991.7053209637002</v>
      </c>
      <c r="H46">
        <v>3968.0861289720901</v>
      </c>
      <c r="I46">
        <v>3916.0162604970001</v>
      </c>
      <c r="J46">
        <v>3851.5040810259202</v>
      </c>
      <c r="K46">
        <v>3786.8134189957</v>
      </c>
      <c r="L46">
        <v>3722.00376859272</v>
      </c>
      <c r="M46">
        <v>3657.0156356306202</v>
      </c>
      <c r="N46">
        <v>3591.9085142957601</v>
      </c>
      <c r="O46">
        <v>3552.8828522294102</v>
      </c>
      <c r="P46">
        <v>3514.1566474901401</v>
      </c>
      <c r="Q46">
        <v>3475.6258845715402</v>
      </c>
      <c r="R46">
        <v>3437.4252733723301</v>
      </c>
      <c r="S46">
        <v>3399.4523330601401</v>
      </c>
      <c r="T46">
        <v>3362.5814853024999</v>
      </c>
      <c r="U46">
        <v>3325.9738410710602</v>
      </c>
      <c r="V46">
        <v>3289.7674982520898</v>
      </c>
      <c r="W46">
        <v>3253.86353361185</v>
      </c>
      <c r="X46">
        <v>3218.40200383603</v>
      </c>
      <c r="Y46">
        <v>3195.6998810765299</v>
      </c>
      <c r="Z46">
        <v>3174.2236430459002</v>
      </c>
      <c r="AA46">
        <v>3152.52147835402</v>
      </c>
      <c r="AB46">
        <v>3132.03570214709</v>
      </c>
      <c r="AC46">
        <v>3112.11459736401</v>
      </c>
      <c r="AD46">
        <v>3092.7863976036401</v>
      </c>
      <c r="AE46">
        <v>3074.0807481317902</v>
      </c>
      <c r="AF46">
        <v>3056.7668767556002</v>
      </c>
      <c r="AG46">
        <v>3039.3417725571599</v>
      </c>
      <c r="AH46">
        <v>3023.37544842737</v>
      </c>
      <c r="AI46">
        <v>3016.3072495372699</v>
      </c>
      <c r="AJ46">
        <v>3010.03360000778</v>
      </c>
      <c r="AK46">
        <v>3004.5347330065802</v>
      </c>
      <c r="AL46">
        <v>2999.9118570116998</v>
      </c>
      <c r="AM46">
        <v>2996.20877128035</v>
      </c>
      <c r="AN46">
        <v>2993.47146555371</v>
      </c>
      <c r="AO46">
        <v>2991.68873399426</v>
      </c>
      <c r="AP46">
        <v>2991.7683694749198</v>
      </c>
      <c r="AQ46">
        <v>2992.1684212906198</v>
      </c>
      <c r="AR46">
        <v>2993.7423845836902</v>
      </c>
    </row>
    <row r="47" spans="1:44" x14ac:dyDescent="0.2">
      <c r="A47" s="13" t="s">
        <v>180</v>
      </c>
      <c r="B47" t="s">
        <v>44</v>
      </c>
      <c r="C47" t="s">
        <v>39</v>
      </c>
      <c r="D47">
        <v>2715</v>
      </c>
      <c r="E47">
        <v>2715</v>
      </c>
      <c r="F47">
        <v>2715</v>
      </c>
      <c r="G47">
        <v>2706.7053209637002</v>
      </c>
      <c r="H47">
        <v>2683.0861289720901</v>
      </c>
      <c r="I47">
        <v>2631.0162604970001</v>
      </c>
      <c r="J47">
        <v>2566.5040810259202</v>
      </c>
      <c r="K47">
        <v>2501.8134189957</v>
      </c>
      <c r="L47">
        <v>2437.00376859272</v>
      </c>
      <c r="M47">
        <v>2372.0156356306202</v>
      </c>
      <c r="N47">
        <v>2306.9085142957601</v>
      </c>
      <c r="O47">
        <v>2267.8828522294102</v>
      </c>
      <c r="P47">
        <v>2229.1566474901401</v>
      </c>
      <c r="Q47">
        <v>2190.6258845715402</v>
      </c>
      <c r="R47">
        <v>2152.4252733723301</v>
      </c>
      <c r="S47">
        <v>2114.4523330601401</v>
      </c>
      <c r="T47">
        <v>2077.5814853024999</v>
      </c>
      <c r="U47">
        <v>2040.97384107106</v>
      </c>
      <c r="V47">
        <v>2004.76749825209</v>
      </c>
      <c r="W47">
        <v>1968.86353361185</v>
      </c>
      <c r="X47">
        <v>1933.40200383603</v>
      </c>
      <c r="Y47">
        <v>1910.6998810765299</v>
      </c>
      <c r="Z47">
        <v>1889.2236430459</v>
      </c>
      <c r="AA47">
        <v>1867.52147835402</v>
      </c>
      <c r="AB47">
        <v>1847.03570214709</v>
      </c>
      <c r="AC47">
        <v>1827.11459736401</v>
      </c>
      <c r="AD47">
        <v>1807.7863976036399</v>
      </c>
      <c r="AE47">
        <v>1789.08074813179</v>
      </c>
      <c r="AF47">
        <v>1771.7668767555999</v>
      </c>
      <c r="AG47">
        <v>1754.3417725571601</v>
      </c>
      <c r="AH47">
        <v>1738.37544842737</v>
      </c>
      <c r="AI47">
        <v>1731.3072495372701</v>
      </c>
      <c r="AJ47">
        <v>1725.03360000778</v>
      </c>
      <c r="AK47">
        <v>1719.5347330065799</v>
      </c>
      <c r="AL47">
        <v>1714.9118570117</v>
      </c>
      <c r="AM47">
        <v>1711.20877128035</v>
      </c>
      <c r="AN47">
        <v>1708.47146555371</v>
      </c>
      <c r="AO47">
        <v>1706.68873399426</v>
      </c>
      <c r="AP47">
        <v>1706.7683694749201</v>
      </c>
      <c r="AQ47">
        <v>1707.16842129062</v>
      </c>
      <c r="AR47">
        <v>1708.74238458369</v>
      </c>
    </row>
    <row r="48" spans="1:44" x14ac:dyDescent="0.2">
      <c r="A48" s="13" t="s">
        <v>180</v>
      </c>
      <c r="B48" t="s">
        <v>45</v>
      </c>
      <c r="C48" t="s">
        <v>39</v>
      </c>
      <c r="D48">
        <v>3899.99999999999</v>
      </c>
      <c r="E48">
        <v>3899.99999999999</v>
      </c>
      <c r="F48">
        <v>3899.99999999999</v>
      </c>
      <c r="G48">
        <v>3899.99999999999</v>
      </c>
      <c r="H48">
        <v>3899.99999999999</v>
      </c>
      <c r="I48">
        <v>3900</v>
      </c>
      <c r="J48">
        <v>3900</v>
      </c>
      <c r="K48">
        <v>3900</v>
      </c>
      <c r="L48">
        <v>3900</v>
      </c>
      <c r="M48">
        <v>3900</v>
      </c>
      <c r="N48">
        <v>3900</v>
      </c>
      <c r="O48">
        <v>3900</v>
      </c>
      <c r="P48">
        <v>3900</v>
      </c>
      <c r="Q48">
        <v>3900</v>
      </c>
      <c r="R48">
        <v>3900</v>
      </c>
      <c r="S48">
        <v>3900</v>
      </c>
      <c r="T48">
        <v>3900</v>
      </c>
      <c r="U48">
        <v>3900</v>
      </c>
      <c r="V48">
        <v>3900</v>
      </c>
      <c r="W48">
        <v>3900</v>
      </c>
      <c r="X48">
        <v>3900</v>
      </c>
      <c r="Y48">
        <v>3900</v>
      </c>
      <c r="Z48">
        <v>3900</v>
      </c>
      <c r="AA48">
        <v>3900</v>
      </c>
      <c r="AB48">
        <v>3900</v>
      </c>
      <c r="AC48">
        <v>3900</v>
      </c>
      <c r="AD48">
        <v>3900</v>
      </c>
      <c r="AE48">
        <v>3900</v>
      </c>
      <c r="AF48">
        <v>3900</v>
      </c>
      <c r="AG48">
        <v>3900</v>
      </c>
      <c r="AH48">
        <v>3900</v>
      </c>
      <c r="AI48">
        <v>3900</v>
      </c>
      <c r="AJ48">
        <v>3900</v>
      </c>
      <c r="AK48">
        <v>3900</v>
      </c>
      <c r="AL48">
        <v>3900</v>
      </c>
      <c r="AM48">
        <v>3900</v>
      </c>
      <c r="AN48">
        <v>3900</v>
      </c>
      <c r="AO48">
        <v>3900</v>
      </c>
      <c r="AP48">
        <v>3900</v>
      </c>
      <c r="AQ48">
        <v>3900</v>
      </c>
      <c r="AR48">
        <v>3900</v>
      </c>
    </row>
    <row r="49" spans="1:44" x14ac:dyDescent="0.2">
      <c r="A49" s="13" t="s">
        <v>180</v>
      </c>
      <c r="B49" t="s">
        <v>46</v>
      </c>
      <c r="C49" t="s">
        <v>39</v>
      </c>
      <c r="D49">
        <v>3200</v>
      </c>
      <c r="E49">
        <v>3200</v>
      </c>
      <c r="F49">
        <v>3200</v>
      </c>
      <c r="G49">
        <v>3200</v>
      </c>
      <c r="H49">
        <v>3200</v>
      </c>
      <c r="I49">
        <v>3224.6839113791898</v>
      </c>
      <c r="J49">
        <v>3260.12707986956</v>
      </c>
      <c r="K49">
        <v>3295.5702483599398</v>
      </c>
      <c r="L49">
        <v>3331.01341685032</v>
      </c>
      <c r="M49">
        <v>3366.4565853406998</v>
      </c>
      <c r="N49">
        <v>3401.89975383108</v>
      </c>
      <c r="O49">
        <v>3425.09891866115</v>
      </c>
      <c r="P49">
        <v>3448.29808349121</v>
      </c>
      <c r="Q49">
        <v>3471.49724832128</v>
      </c>
      <c r="R49">
        <v>3494.69641315134</v>
      </c>
      <c r="S49">
        <v>3517.89557798141</v>
      </c>
      <c r="T49">
        <v>3540.4503215661998</v>
      </c>
      <c r="U49">
        <v>3563.00506515098</v>
      </c>
      <c r="V49">
        <v>3585.5598087357698</v>
      </c>
      <c r="W49">
        <v>3608.1145523205601</v>
      </c>
      <c r="X49">
        <v>3630.6692959053398</v>
      </c>
      <c r="Y49">
        <v>3647.4242482826098</v>
      </c>
      <c r="Z49">
        <v>3663.5347794146001</v>
      </c>
      <c r="AA49">
        <v>3680.2897317918701</v>
      </c>
      <c r="AB49">
        <v>3696.4002629238598</v>
      </c>
      <c r="AC49">
        <v>3712.5107940558501</v>
      </c>
      <c r="AD49">
        <v>3728.6213251878398</v>
      </c>
      <c r="AE49">
        <v>3744.7318563198301</v>
      </c>
      <c r="AF49">
        <v>3760.1979662065401</v>
      </c>
      <c r="AG49">
        <v>3776.3084973385398</v>
      </c>
      <c r="AH49">
        <v>3791.7746072252498</v>
      </c>
      <c r="AI49">
        <v>3802.7297683950001</v>
      </c>
      <c r="AJ49">
        <v>3813.6849295647498</v>
      </c>
      <c r="AK49">
        <v>3824.6400907345101</v>
      </c>
      <c r="AL49">
        <v>3835.5952519042598</v>
      </c>
      <c r="AM49">
        <v>3846.5504130740101</v>
      </c>
      <c r="AN49">
        <v>3857.5055742437698</v>
      </c>
      <c r="AO49">
        <v>3868.4607354135201</v>
      </c>
      <c r="AP49">
        <v>3878.7714753379901</v>
      </c>
      <c r="AQ49">
        <v>3889.7266365077498</v>
      </c>
      <c r="AR49">
        <v>3900.6817976775001</v>
      </c>
    </row>
    <row r="50" spans="1:44" x14ac:dyDescent="0.2">
      <c r="A50" s="13" t="s">
        <v>180</v>
      </c>
      <c r="B50" t="s">
        <v>47</v>
      </c>
      <c r="C50" t="s">
        <v>39</v>
      </c>
      <c r="D50">
        <v>7762.2700216707499</v>
      </c>
      <c r="E50">
        <v>7785.4727543577201</v>
      </c>
      <c r="F50">
        <v>7808.7944754174405</v>
      </c>
      <c r="G50">
        <v>7824</v>
      </c>
      <c r="H50">
        <v>7823.99999999999</v>
      </c>
      <c r="I50">
        <v>7823.9999999999891</v>
      </c>
      <c r="J50">
        <v>7823.9999999999909</v>
      </c>
      <c r="K50">
        <v>7823.99999999999</v>
      </c>
      <c r="L50">
        <v>7823.99999999998</v>
      </c>
      <c r="M50">
        <v>7823.99999999998</v>
      </c>
      <c r="N50">
        <v>7823.99999999998</v>
      </c>
      <c r="O50">
        <v>7823.9999999999891</v>
      </c>
      <c r="P50">
        <v>7823.9999999999909</v>
      </c>
      <c r="Q50">
        <v>7823.9999999999909</v>
      </c>
      <c r="R50">
        <v>7823.99999999998</v>
      </c>
      <c r="S50">
        <v>7823.9999999999891</v>
      </c>
      <c r="T50">
        <v>7823.9999999999882</v>
      </c>
      <c r="U50">
        <v>7823.99999999998</v>
      </c>
      <c r="V50">
        <v>7823.9999999999891</v>
      </c>
      <c r="W50">
        <v>7823.9999999999891</v>
      </c>
      <c r="X50">
        <v>7823.9999999999891</v>
      </c>
      <c r="Y50">
        <v>7823.99999999998</v>
      </c>
      <c r="Z50">
        <v>7823.9999999999891</v>
      </c>
      <c r="AA50">
        <v>7823.99999999998</v>
      </c>
      <c r="AB50">
        <v>7823.99999999998</v>
      </c>
      <c r="AC50">
        <v>7823.9999999999791</v>
      </c>
      <c r="AD50">
        <v>7823.99999999998</v>
      </c>
      <c r="AE50">
        <v>7823.9999999999782</v>
      </c>
      <c r="AF50">
        <v>7823.99999999998</v>
      </c>
      <c r="AG50">
        <v>7823.9999999999891</v>
      </c>
      <c r="AH50">
        <v>7823.9999999999891</v>
      </c>
      <c r="AI50">
        <v>7823.99999999999</v>
      </c>
      <c r="AJ50">
        <v>7823.99999999998</v>
      </c>
      <c r="AK50">
        <v>7824</v>
      </c>
      <c r="AL50">
        <v>7823.9999999999891</v>
      </c>
      <c r="AM50">
        <v>7823.99999999998</v>
      </c>
      <c r="AN50">
        <v>7823.9999999999873</v>
      </c>
      <c r="AO50">
        <v>7823.9999999999945</v>
      </c>
      <c r="AP50">
        <v>7823.9999999999854</v>
      </c>
      <c r="AQ50">
        <v>7823.9999999999873</v>
      </c>
      <c r="AR50">
        <v>7823.9999999999918</v>
      </c>
    </row>
    <row r="52" spans="1:44" s="45" customFormat="1" x14ac:dyDescent="0.2">
      <c r="A52" s="3" t="s">
        <v>90</v>
      </c>
      <c r="B52" s="14" t="s">
        <v>48</v>
      </c>
      <c r="C52" s="45" t="s">
        <v>1</v>
      </c>
      <c r="D52" s="45">
        <v>2010</v>
      </c>
      <c r="E52" s="45">
        <v>2011</v>
      </c>
      <c r="F52" s="45">
        <v>2012</v>
      </c>
      <c r="G52" s="45">
        <v>2013</v>
      </c>
      <c r="H52" s="45">
        <v>2014</v>
      </c>
      <c r="I52" s="45">
        <v>2015</v>
      </c>
      <c r="J52" s="45">
        <v>2016</v>
      </c>
      <c r="K52" s="45">
        <v>2017</v>
      </c>
      <c r="L52" s="45">
        <v>2018</v>
      </c>
      <c r="M52" s="45">
        <v>2019</v>
      </c>
      <c r="N52" s="45">
        <v>2020</v>
      </c>
      <c r="O52" s="45">
        <v>2021</v>
      </c>
      <c r="P52" s="45">
        <v>2022</v>
      </c>
      <c r="Q52" s="45">
        <v>2023</v>
      </c>
      <c r="R52" s="45">
        <v>2024</v>
      </c>
      <c r="S52" s="45">
        <v>2025</v>
      </c>
      <c r="T52" s="45">
        <v>2026</v>
      </c>
      <c r="U52" s="45">
        <v>2027</v>
      </c>
      <c r="V52" s="45">
        <v>2028</v>
      </c>
      <c r="W52" s="45">
        <v>2029</v>
      </c>
      <c r="X52" s="45">
        <v>2030</v>
      </c>
      <c r="Y52" s="45">
        <v>2031</v>
      </c>
      <c r="Z52" s="45">
        <v>2032</v>
      </c>
      <c r="AA52" s="45">
        <v>2033</v>
      </c>
      <c r="AB52" s="45">
        <v>2034</v>
      </c>
      <c r="AC52" s="45">
        <v>2035</v>
      </c>
      <c r="AD52" s="45">
        <v>2036</v>
      </c>
      <c r="AE52" s="45">
        <v>2037</v>
      </c>
      <c r="AF52" s="45">
        <v>2038</v>
      </c>
      <c r="AG52" s="45">
        <v>2039</v>
      </c>
      <c r="AH52" s="45">
        <v>2040</v>
      </c>
      <c r="AI52" s="45">
        <v>2041</v>
      </c>
      <c r="AJ52" s="45">
        <v>2042</v>
      </c>
      <c r="AK52" s="45">
        <v>2043</v>
      </c>
      <c r="AL52" s="45">
        <v>2044</v>
      </c>
      <c r="AM52" s="45">
        <v>2045</v>
      </c>
      <c r="AN52" s="45">
        <v>2046</v>
      </c>
      <c r="AO52" s="45">
        <v>2047</v>
      </c>
      <c r="AP52" s="45">
        <v>2048</v>
      </c>
      <c r="AQ52" s="45">
        <v>2049</v>
      </c>
      <c r="AR52" s="45">
        <v>2050</v>
      </c>
    </row>
    <row r="53" spans="1:44" x14ac:dyDescent="0.2">
      <c r="A53" s="13" t="s">
        <v>180</v>
      </c>
      <c r="B53" t="s">
        <v>49</v>
      </c>
      <c r="C53" t="s">
        <v>3</v>
      </c>
      <c r="D53">
        <v>495.24658954672151</v>
      </c>
      <c r="E53">
        <v>496.24854180305221</v>
      </c>
      <c r="F53">
        <v>498.02795243160773</v>
      </c>
      <c r="G53">
        <v>493.6382027205396</v>
      </c>
      <c r="H53">
        <v>494.48108289863933</v>
      </c>
      <c r="I53">
        <v>495.21451635128642</v>
      </c>
      <c r="J53">
        <v>489.39619667977558</v>
      </c>
      <c r="K53">
        <v>490.62975029736498</v>
      </c>
      <c r="L53">
        <v>499.68617722256619</v>
      </c>
      <c r="M53">
        <v>503.43011702475729</v>
      </c>
      <c r="N53">
        <v>505.69490821347989</v>
      </c>
      <c r="O53">
        <v>497.15975131665175</v>
      </c>
      <c r="P53">
        <v>502.11861741792012</v>
      </c>
      <c r="Q53">
        <v>500.4879573305945</v>
      </c>
      <c r="R53">
        <v>493.91611904603451</v>
      </c>
      <c r="S53">
        <v>487.34497270432996</v>
      </c>
      <c r="T53">
        <v>482.43514389732189</v>
      </c>
      <c r="U53">
        <v>485.22625787261148</v>
      </c>
      <c r="V53">
        <v>487.69204095383492</v>
      </c>
      <c r="W53">
        <v>489.82178622042613</v>
      </c>
      <c r="X53">
        <v>485.03350632972871</v>
      </c>
      <c r="Y53">
        <v>486.06165280560282</v>
      </c>
      <c r="Z53">
        <v>484.05536608009572</v>
      </c>
      <c r="AA53">
        <v>487.68862993498658</v>
      </c>
      <c r="AB53">
        <v>489.64124021327405</v>
      </c>
      <c r="AC53">
        <v>493.48526421314642</v>
      </c>
      <c r="AD53">
        <v>497.16161558893157</v>
      </c>
      <c r="AE53">
        <v>500.39365361120872</v>
      </c>
      <c r="AF53">
        <v>504.4543259622755</v>
      </c>
      <c r="AG53">
        <v>508.2291753940786</v>
      </c>
      <c r="AH53">
        <v>511.82779707298465</v>
      </c>
      <c r="AI53">
        <v>517.85036392866323</v>
      </c>
      <c r="AJ53">
        <v>523.84979462361707</v>
      </c>
      <c r="AK53">
        <v>518.42885173981597</v>
      </c>
      <c r="AL53">
        <v>521.90863853814199</v>
      </c>
      <c r="AM53">
        <v>526.60607050091255</v>
      </c>
      <c r="AN53">
        <v>531.03656376725439</v>
      </c>
      <c r="AO53">
        <v>535.15474585084962</v>
      </c>
      <c r="AP53">
        <v>539.6977409350385</v>
      </c>
      <c r="AQ53">
        <v>544.33559682287682</v>
      </c>
      <c r="AR53">
        <v>550.72900988610024</v>
      </c>
    </row>
    <row r="54" spans="1:44" x14ac:dyDescent="0.2">
      <c r="A54" s="13" t="s">
        <v>180</v>
      </c>
      <c r="B54" t="s">
        <v>50</v>
      </c>
      <c r="C54" t="s">
        <v>3</v>
      </c>
      <c r="D54">
        <v>36.424674321238214</v>
      </c>
      <c r="E54">
        <v>36.546988454706842</v>
      </c>
      <c r="F54">
        <v>36.669929840142053</v>
      </c>
      <c r="G54">
        <v>36.70671797364583</v>
      </c>
      <c r="H54">
        <v>36.583225973085405</v>
      </c>
      <c r="I54">
        <v>36.161942747398136</v>
      </c>
      <c r="J54">
        <v>35.610642508219499</v>
      </c>
      <c r="K54">
        <v>35.058409080119645</v>
      </c>
      <c r="L54">
        <v>34.505553526072319</v>
      </c>
      <c r="M54">
        <v>33.951764783104082</v>
      </c>
      <c r="N54">
        <v>33.397353914188201</v>
      </c>
      <c r="O54">
        <v>33.084808517299983</v>
      </c>
      <c r="P54">
        <v>32.775407422345957</v>
      </c>
      <c r="Q54">
        <v>32.468685718475626</v>
      </c>
      <c r="R54">
        <v>32.165430607658884</v>
      </c>
      <c r="S54">
        <v>31.865193293122289</v>
      </c>
      <c r="T54">
        <v>31.576527950408632</v>
      </c>
      <c r="U54">
        <v>31.291253496686359</v>
      </c>
      <c r="V54">
        <v>31.010192707795149</v>
      </c>
      <c r="W54">
        <v>30.732934141747052</v>
      </c>
      <c r="X54">
        <v>30.46032114177536</v>
      </c>
      <c r="Y54">
        <v>30.291887447066063</v>
      </c>
      <c r="Z54">
        <v>30.136325542009832</v>
      </c>
      <c r="AA54">
        <v>29.97839140701058</v>
      </c>
      <c r="AB54">
        <v>29.833542977086491</v>
      </c>
      <c r="AC54">
        <v>29.694623597112702</v>
      </c>
      <c r="AD54">
        <v>29.561929719877561</v>
      </c>
      <c r="AE54">
        <v>29.435772620671841</v>
      </c>
      <c r="AF54">
        <v>29.324229191470508</v>
      </c>
      <c r="AG54">
        <v>29.211831443618728</v>
      </c>
      <c r="AH54">
        <v>29.114750886487858</v>
      </c>
      <c r="AI54">
        <v>29.09541934521112</v>
      </c>
      <c r="AJ54">
        <v>29.084430572220789</v>
      </c>
      <c r="AK54">
        <v>29.081890641760609</v>
      </c>
      <c r="AL54">
        <v>29.088548616866902</v>
      </c>
      <c r="AM54">
        <v>29.104864389740342</v>
      </c>
      <c r="AN54">
        <v>29.131320852663048</v>
      </c>
      <c r="AO54">
        <v>29.168113970324608</v>
      </c>
      <c r="AP54">
        <v>29.224148315924111</v>
      </c>
      <c r="AQ54">
        <v>29.2838606590247</v>
      </c>
      <c r="AR54">
        <v>29.355899072637701</v>
      </c>
    </row>
    <row r="55" spans="1:44" x14ac:dyDescent="0.2">
      <c r="A55" s="13" t="s">
        <v>180</v>
      </c>
      <c r="B55" t="s">
        <v>51</v>
      </c>
      <c r="C55" t="s">
        <v>3</v>
      </c>
      <c r="D55">
        <v>7.9171743212382601</v>
      </c>
      <c r="E55">
        <v>8.0394884547069196</v>
      </c>
      <c r="F55">
        <v>8.1624298401420905</v>
      </c>
      <c r="G55">
        <v>8.2863121035270204</v>
      </c>
      <c r="H55">
        <v>8.4108216188784493</v>
      </c>
      <c r="I55">
        <v>8.5362720121796496</v>
      </c>
      <c r="J55">
        <v>8.66234965744734</v>
      </c>
      <c r="K55">
        <v>8.7893681806648001</v>
      </c>
      <c r="L55">
        <v>8.9170139558487698</v>
      </c>
      <c r="M55">
        <v>9.0456006089824896</v>
      </c>
      <c r="N55">
        <v>9.1748145140827209</v>
      </c>
      <c r="O55">
        <v>9.2720385688911406</v>
      </c>
      <c r="P55">
        <v>9.3692626236995604</v>
      </c>
      <c r="Q55">
        <v>9.4671139304744898</v>
      </c>
      <c r="R55">
        <v>9.5649652372494298</v>
      </c>
      <c r="S55">
        <v>9.6634437959908599</v>
      </c>
      <c r="T55">
        <v>9.7619223547323006</v>
      </c>
      <c r="U55">
        <v>9.8610281654402403</v>
      </c>
      <c r="V55">
        <v>9.96013397614818</v>
      </c>
      <c r="W55">
        <v>10.059867038822601</v>
      </c>
      <c r="X55">
        <v>10.159600101497</v>
      </c>
      <c r="Y55">
        <v>10.2295386957624</v>
      </c>
      <c r="Z55">
        <v>10.2994772900279</v>
      </c>
      <c r="AA55">
        <v>10.3694158842933</v>
      </c>
      <c r="AB55">
        <v>10.4396681045419</v>
      </c>
      <c r="AC55">
        <v>10.509920324790601</v>
      </c>
      <c r="AD55">
        <v>10.5801725450393</v>
      </c>
      <c r="AE55">
        <v>10.650424765287999</v>
      </c>
      <c r="AF55">
        <v>10.720676985536601</v>
      </c>
      <c r="AG55">
        <v>10.7912428317685</v>
      </c>
      <c r="AH55">
        <v>10.8618086780005</v>
      </c>
      <c r="AI55">
        <v>10.9166932250697</v>
      </c>
      <c r="AJ55">
        <v>10.971577772139</v>
      </c>
      <c r="AK55">
        <v>11.026775945191501</v>
      </c>
      <c r="AL55">
        <v>11.0819741182441</v>
      </c>
      <c r="AM55">
        <v>11.137172291296601</v>
      </c>
      <c r="AN55">
        <v>11.1923704643491</v>
      </c>
      <c r="AO55">
        <v>11.2478822633849</v>
      </c>
      <c r="AP55">
        <v>11.3030804364374</v>
      </c>
      <c r="AQ55">
        <v>11.3585922354732</v>
      </c>
      <c r="AR55">
        <v>11.414104034509</v>
      </c>
    </row>
    <row r="56" spans="1:44" x14ac:dyDescent="0.2">
      <c r="A56" s="13" t="s">
        <v>180</v>
      </c>
      <c r="B56" t="s">
        <v>52</v>
      </c>
      <c r="C56" t="s">
        <v>3</v>
      </c>
      <c r="D56">
        <v>139.24760000000001</v>
      </c>
      <c r="E56">
        <v>140.35120000000001</v>
      </c>
      <c r="F56">
        <v>141.45480000000001</v>
      </c>
      <c r="G56">
        <v>142.5583</v>
      </c>
      <c r="H56">
        <v>143.6619</v>
      </c>
      <c r="I56">
        <v>144.7655</v>
      </c>
      <c r="J56">
        <v>145.869</v>
      </c>
      <c r="K56">
        <v>146.9726</v>
      </c>
      <c r="L56">
        <v>148.07619999999901</v>
      </c>
      <c r="M56">
        <v>149.1797</v>
      </c>
      <c r="N56">
        <v>149.99999999999901</v>
      </c>
      <c r="O56">
        <v>144.4</v>
      </c>
      <c r="P56">
        <v>138.80000000000001</v>
      </c>
      <c r="Q56">
        <v>133.19999999999999</v>
      </c>
      <c r="R56">
        <v>127.6</v>
      </c>
      <c r="S56">
        <v>121.99999999999901</v>
      </c>
      <c r="T56">
        <v>116.99999999999901</v>
      </c>
      <c r="U56">
        <v>119.67746394551401</v>
      </c>
      <c r="V56">
        <v>122.029647041053</v>
      </c>
      <c r="W56">
        <v>123.324632161509</v>
      </c>
      <c r="X56">
        <v>118.055485490915</v>
      </c>
      <c r="Y56">
        <v>118.137406111175</v>
      </c>
      <c r="Z56">
        <v>115.16258916231401</v>
      </c>
      <c r="AA56">
        <v>119.139180574934</v>
      </c>
      <c r="AB56">
        <v>122.244124842902</v>
      </c>
      <c r="AC56">
        <v>126.154292605267</v>
      </c>
      <c r="AD56">
        <v>131.15526908377399</v>
      </c>
      <c r="AE56">
        <v>136.05037108813701</v>
      </c>
      <c r="AF56">
        <v>141.74842776888499</v>
      </c>
      <c r="AG56">
        <v>147.1639119543</v>
      </c>
      <c r="AH56">
        <v>151.95899252823801</v>
      </c>
      <c r="AI56">
        <v>159.550745042838</v>
      </c>
      <c r="AJ56">
        <v>167.13437594520801</v>
      </c>
      <c r="AK56">
        <v>163.47107326496101</v>
      </c>
      <c r="AL56">
        <v>168.591925793782</v>
      </c>
      <c r="AM56">
        <v>174.924583437439</v>
      </c>
      <c r="AN56">
        <v>180.60296852981699</v>
      </c>
      <c r="AO56">
        <v>185.42885098123</v>
      </c>
      <c r="AP56">
        <v>190.660380260979</v>
      </c>
      <c r="AQ56">
        <v>195.98036763647301</v>
      </c>
      <c r="AR56">
        <v>202.36202938316001</v>
      </c>
    </row>
    <row r="57" spans="1:44" x14ac:dyDescent="0.2">
      <c r="A57" s="13" t="s">
        <v>180</v>
      </c>
      <c r="B57" t="s">
        <v>53</v>
      </c>
      <c r="C57" t="s">
        <v>3</v>
      </c>
      <c r="D57">
        <v>414.828599999998</v>
      </c>
      <c r="E57">
        <v>418.21449999999999</v>
      </c>
      <c r="F57">
        <v>421.60039999999901</v>
      </c>
      <c r="G57">
        <v>424.98619999999903</v>
      </c>
      <c r="H57">
        <v>428.37199999999996</v>
      </c>
      <c r="I57">
        <v>431.75779999999997</v>
      </c>
      <c r="J57">
        <v>435.14359999999999</v>
      </c>
      <c r="K57">
        <v>438.52949999999998</v>
      </c>
      <c r="L57">
        <v>441.91529999999796</v>
      </c>
      <c r="M57">
        <v>445.30110000000002</v>
      </c>
      <c r="N57">
        <v>448.99999999999795</v>
      </c>
      <c r="O57">
        <v>443.59999999999997</v>
      </c>
      <c r="P57">
        <v>438.19999999999902</v>
      </c>
      <c r="Q57">
        <v>432.79999999999995</v>
      </c>
      <c r="R57">
        <v>427.40000000000003</v>
      </c>
      <c r="S57">
        <v>421.99999999999795</v>
      </c>
      <c r="T57">
        <v>415.39999999999895</v>
      </c>
      <c r="U57">
        <v>416.47746394551405</v>
      </c>
      <c r="V57">
        <v>417.22964704105198</v>
      </c>
      <c r="W57">
        <v>416.92463216150901</v>
      </c>
      <c r="X57">
        <v>410.05548549091498</v>
      </c>
      <c r="Y57">
        <v>408.13740611117498</v>
      </c>
      <c r="Z57">
        <v>403.16258916231402</v>
      </c>
      <c r="AA57">
        <v>405.13918057493402</v>
      </c>
      <c r="AB57">
        <v>406.24412484290201</v>
      </c>
      <c r="AC57">
        <v>408.15429260526702</v>
      </c>
      <c r="AD57">
        <v>410.35526908377398</v>
      </c>
      <c r="AE57">
        <v>412.45037108813699</v>
      </c>
      <c r="AF57">
        <v>415.34842776888502</v>
      </c>
      <c r="AG57">
        <v>417.96391195430004</v>
      </c>
      <c r="AH57">
        <v>419.95899252823801</v>
      </c>
      <c r="AI57">
        <v>424.550745042838</v>
      </c>
      <c r="AJ57">
        <v>429.22784324454199</v>
      </c>
      <c r="AK57">
        <v>422.47107326496098</v>
      </c>
      <c r="AL57">
        <v>424.591925793781</v>
      </c>
      <c r="AM57">
        <v>427.92458343743795</v>
      </c>
      <c r="AN57">
        <v>431.002968529817</v>
      </c>
      <c r="AO57">
        <v>433.22885098122902</v>
      </c>
      <c r="AP57">
        <v>435.86038026097697</v>
      </c>
      <c r="AQ57">
        <v>438.580367636473</v>
      </c>
      <c r="AR57">
        <v>442.96673628219503</v>
      </c>
    </row>
    <row r="58" spans="1:44" x14ac:dyDescent="0.2">
      <c r="A58" s="13" t="s">
        <v>180</v>
      </c>
      <c r="B58" t="s">
        <v>54</v>
      </c>
      <c r="C58" t="s">
        <v>3</v>
      </c>
      <c r="D58">
        <v>108.035399999999</v>
      </c>
      <c r="E58">
        <v>109.717</v>
      </c>
      <c r="F58">
        <v>111.3986</v>
      </c>
      <c r="G58">
        <v>113.080199999999</v>
      </c>
      <c r="H58">
        <v>114.76179999999999</v>
      </c>
      <c r="I58">
        <v>116.44329999999999</v>
      </c>
      <c r="J58">
        <v>118.1249</v>
      </c>
      <c r="K58">
        <v>119.8065</v>
      </c>
      <c r="L58">
        <v>121.4881</v>
      </c>
      <c r="M58">
        <v>123.16970000000001</v>
      </c>
      <c r="N58">
        <v>125</v>
      </c>
      <c r="O58">
        <v>127</v>
      </c>
      <c r="P58">
        <v>129</v>
      </c>
      <c r="Q58">
        <v>131</v>
      </c>
      <c r="R58">
        <v>133</v>
      </c>
      <c r="S58">
        <v>135</v>
      </c>
      <c r="T58">
        <v>135.19999999999999</v>
      </c>
      <c r="U58">
        <v>135.4</v>
      </c>
      <c r="V58">
        <v>135.599999999999</v>
      </c>
      <c r="W58">
        <v>135.80000000000001</v>
      </c>
      <c r="X58">
        <v>136</v>
      </c>
      <c r="Y58">
        <v>136</v>
      </c>
      <c r="Z58">
        <v>136</v>
      </c>
      <c r="AA58">
        <v>136</v>
      </c>
      <c r="AB58">
        <v>136</v>
      </c>
      <c r="AC58">
        <v>136</v>
      </c>
      <c r="AD58">
        <v>135</v>
      </c>
      <c r="AE58">
        <v>134</v>
      </c>
      <c r="AF58">
        <v>133</v>
      </c>
      <c r="AG58">
        <v>132</v>
      </c>
      <c r="AH58">
        <v>131</v>
      </c>
      <c r="AI58">
        <v>130.19999999999999</v>
      </c>
      <c r="AJ58">
        <v>129.49346729933399</v>
      </c>
      <c r="AK58">
        <v>128.6</v>
      </c>
      <c r="AL58">
        <v>127.799999999999</v>
      </c>
      <c r="AM58">
        <v>127</v>
      </c>
      <c r="AN58">
        <v>126.2</v>
      </c>
      <c r="AO58">
        <v>125.4</v>
      </c>
      <c r="AP58">
        <v>124.599999999999</v>
      </c>
      <c r="AQ58">
        <v>123.8</v>
      </c>
      <c r="AR58">
        <v>123.60470689903499</v>
      </c>
    </row>
    <row r="59" spans="1:44" x14ac:dyDescent="0.2">
      <c r="A59" s="13" t="s">
        <v>180</v>
      </c>
      <c r="B59" t="s">
        <v>55</v>
      </c>
      <c r="C59" t="s">
        <v>3</v>
      </c>
      <c r="D59">
        <v>12.561203813760001</v>
      </c>
      <c r="E59">
        <v>12.651722906457499</v>
      </c>
      <c r="F59">
        <v>12.734546584435099</v>
      </c>
      <c r="G59">
        <v>12.8125570741056</v>
      </c>
      <c r="H59">
        <v>12.884295028147099</v>
      </c>
      <c r="I59">
        <v>12.9497604465599</v>
      </c>
      <c r="J59">
        <v>13.006254680294299</v>
      </c>
      <c r="K59">
        <v>13.0592114956799</v>
      </c>
      <c r="L59">
        <v>12.8800844928</v>
      </c>
      <c r="M59">
        <v>12.702379132799997</v>
      </c>
      <c r="N59">
        <v>12.5232521299199</v>
      </c>
      <c r="O59">
        <v>12.34412512704</v>
      </c>
      <c r="P59">
        <v>12.164998124159899</v>
      </c>
      <c r="Q59">
        <v>11.985871121279899</v>
      </c>
      <c r="R59">
        <v>11.806744118400001</v>
      </c>
      <c r="S59">
        <v>11.6315824039663</v>
      </c>
      <c r="T59">
        <v>13.584919721086299</v>
      </c>
      <c r="U59">
        <v>15.5382570382063</v>
      </c>
      <c r="V59">
        <v>17.491594355326299</v>
      </c>
      <c r="W59">
        <v>19.444931672446302</v>
      </c>
      <c r="X59">
        <v>21.398268989566301</v>
      </c>
      <c r="Y59">
        <v>23.353027949566297</v>
      </c>
      <c r="Z59">
        <v>25.306365266686299</v>
      </c>
      <c r="AA59">
        <v>25.950843968346401</v>
      </c>
      <c r="AB59">
        <v>25.771716965466499</v>
      </c>
      <c r="AC59">
        <v>27.045285021006801</v>
      </c>
      <c r="AD59">
        <v>27.385354938239999</v>
      </c>
      <c r="AE59">
        <v>27.375403438079999</v>
      </c>
      <c r="AF59">
        <v>27.364030295039999</v>
      </c>
      <c r="AG59">
        <v>27.352657151999999</v>
      </c>
      <c r="AH59">
        <v>27.341284008959999</v>
      </c>
      <c r="AI59">
        <v>27.329910865919999</v>
      </c>
      <c r="AJ59">
        <v>27.318537722879999</v>
      </c>
      <c r="AK59">
        <v>27.307164579839998</v>
      </c>
      <c r="AL59">
        <v>27.297213079679999</v>
      </c>
      <c r="AM59">
        <v>27.285839936639999</v>
      </c>
      <c r="AN59">
        <v>27.274466793599998</v>
      </c>
      <c r="AO59">
        <v>27.263093650559998</v>
      </c>
      <c r="AP59">
        <v>27.251720507519998</v>
      </c>
      <c r="AQ59">
        <v>27.240347364479998</v>
      </c>
      <c r="AR59">
        <v>27.230395864319998</v>
      </c>
    </row>
    <row r="60" spans="1:44" x14ac:dyDescent="0.2">
      <c r="A60" s="13" t="s">
        <v>180</v>
      </c>
      <c r="B60" t="s">
        <v>56</v>
      </c>
      <c r="C60" t="s">
        <v>3</v>
      </c>
      <c r="D60">
        <v>29.633998827789299</v>
      </c>
      <c r="E60">
        <v>26.918439658399901</v>
      </c>
      <c r="F60">
        <v>24.989955132791501</v>
      </c>
      <c r="G60">
        <v>17.153712836232401</v>
      </c>
      <c r="H60">
        <v>14.7240829675189</v>
      </c>
      <c r="I60">
        <v>12.4871685259236</v>
      </c>
      <c r="J60">
        <v>3.8412419297257498</v>
      </c>
      <c r="K60">
        <v>2.2520732793126901</v>
      </c>
      <c r="L60">
        <v>8.7181865271262993</v>
      </c>
      <c r="M60">
        <v>9.8742791085524502</v>
      </c>
      <c r="N60">
        <v>9.2087695305782908</v>
      </c>
      <c r="O60">
        <v>6.6360115447829102</v>
      </c>
      <c r="P60">
        <v>17.555172955767201</v>
      </c>
      <c r="Q60">
        <v>21.880406921472002</v>
      </c>
      <c r="R60">
        <v>21.262699028275101</v>
      </c>
      <c r="S60">
        <v>20.639214042623902</v>
      </c>
      <c r="T60">
        <v>20.013054081275101</v>
      </c>
      <c r="U60">
        <v>19.404944854732801</v>
      </c>
      <c r="V60">
        <v>18.786674687270398</v>
      </c>
      <c r="W60">
        <v>18.1701464675327</v>
      </c>
      <c r="X60">
        <v>17.562802060799999</v>
      </c>
      <c r="Y60">
        <v>16.97489470368</v>
      </c>
      <c r="Z60">
        <v>16.394429211839999</v>
      </c>
      <c r="AA60">
        <v>15.8065218547199</v>
      </c>
      <c r="AB60">
        <v>15.218614497600001</v>
      </c>
      <c r="AC60">
        <v>14.6381490057599</v>
      </c>
      <c r="AD60">
        <v>14.05024164864</v>
      </c>
      <c r="AE60">
        <v>13.4623342915199</v>
      </c>
      <c r="AF60">
        <v>12.881868799679999</v>
      </c>
      <c r="AG60">
        <v>12.293961442559899</v>
      </c>
      <c r="AH60">
        <v>11.7060540854399</v>
      </c>
      <c r="AI60">
        <v>11.1255885935999</v>
      </c>
      <c r="AJ60">
        <v>10.5376812364799</v>
      </c>
      <c r="AK60">
        <v>9.9497738793599897</v>
      </c>
      <c r="AL60">
        <v>9.3693083875199896</v>
      </c>
      <c r="AM60">
        <v>8.7814010303999996</v>
      </c>
      <c r="AN60">
        <v>8.1934936732799901</v>
      </c>
      <c r="AO60">
        <v>7.61302818143999</v>
      </c>
      <c r="AP60">
        <v>7.0251208243199903</v>
      </c>
      <c r="AQ60">
        <v>6.4372134671999897</v>
      </c>
      <c r="AR60">
        <v>5.8567479753599896</v>
      </c>
    </row>
    <row r="61" spans="1:44" x14ac:dyDescent="0.2">
      <c r="A61" s="13" t="s">
        <v>180</v>
      </c>
      <c r="B61" t="s">
        <v>57</v>
      </c>
      <c r="C61" t="s">
        <v>3</v>
      </c>
      <c r="D61">
        <v>167.54559999999901</v>
      </c>
      <c r="E61">
        <v>168.1463</v>
      </c>
      <c r="F61">
        <v>168.74699999999899</v>
      </c>
      <c r="G61">
        <v>169.3477</v>
      </c>
      <c r="H61">
        <v>169.94829999999999</v>
      </c>
      <c r="I61">
        <v>170.54900000000001</v>
      </c>
      <c r="J61">
        <v>171.1497</v>
      </c>
      <c r="K61">
        <v>171.75040000000001</v>
      </c>
      <c r="L61">
        <v>172.350999999999</v>
      </c>
      <c r="M61">
        <v>172.95169999999999</v>
      </c>
      <c r="N61">
        <v>173.99999999999901</v>
      </c>
      <c r="O61">
        <v>172.2</v>
      </c>
      <c r="P61">
        <v>170.39999999999901</v>
      </c>
      <c r="Q61">
        <v>168.6</v>
      </c>
      <c r="R61">
        <v>166.8</v>
      </c>
      <c r="S61">
        <v>164.99999999999901</v>
      </c>
      <c r="T61">
        <v>163.19999999999999</v>
      </c>
      <c r="U61">
        <v>161.4</v>
      </c>
      <c r="V61">
        <v>159.6</v>
      </c>
      <c r="W61">
        <v>157.80000000000001</v>
      </c>
      <c r="X61">
        <v>156</v>
      </c>
      <c r="Y61">
        <v>154</v>
      </c>
      <c r="Z61">
        <v>152</v>
      </c>
      <c r="AA61">
        <v>150</v>
      </c>
      <c r="AB61">
        <v>148</v>
      </c>
      <c r="AC61">
        <v>146</v>
      </c>
      <c r="AD61">
        <v>144.19999999999999</v>
      </c>
      <c r="AE61">
        <v>142.4</v>
      </c>
      <c r="AF61">
        <v>140.6</v>
      </c>
      <c r="AG61">
        <v>138.80000000000001</v>
      </c>
      <c r="AH61">
        <v>137</v>
      </c>
      <c r="AI61">
        <v>134.80000000000001</v>
      </c>
      <c r="AJ61">
        <v>132.6</v>
      </c>
      <c r="AK61">
        <v>130.4</v>
      </c>
      <c r="AL61">
        <v>128.19999999999999</v>
      </c>
      <c r="AM61">
        <v>125.99999999999901</v>
      </c>
      <c r="AN61">
        <v>124.2</v>
      </c>
      <c r="AO61">
        <v>122.399999999999</v>
      </c>
      <c r="AP61">
        <v>120.599999999999</v>
      </c>
      <c r="AQ61">
        <v>118.8</v>
      </c>
      <c r="AR61">
        <v>117</v>
      </c>
    </row>
    <row r="62" spans="1:44" x14ac:dyDescent="0.2">
      <c r="A62" s="13" t="s">
        <v>180</v>
      </c>
      <c r="B62" t="s">
        <v>58</v>
      </c>
      <c r="C62" t="s">
        <v>3</v>
      </c>
      <c r="D62">
        <v>0.256576896</v>
      </c>
      <c r="E62">
        <v>0.24976512000000001</v>
      </c>
      <c r="F62">
        <v>0.24295334399999899</v>
      </c>
      <c r="G62">
        <v>0.241389158399999</v>
      </c>
      <c r="H62">
        <v>0.23442600960000001</v>
      </c>
      <c r="I62">
        <v>0.22978391040000001</v>
      </c>
      <c r="J62">
        <v>0.222820761599999</v>
      </c>
      <c r="K62">
        <v>0.21585761279999999</v>
      </c>
      <c r="L62">
        <v>0.208894464</v>
      </c>
      <c r="M62">
        <v>0.20193131519999899</v>
      </c>
      <c r="N62">
        <v>0.19728921599999999</v>
      </c>
      <c r="O62">
        <v>0.1903260672</v>
      </c>
      <c r="P62">
        <v>0.18336291839999899</v>
      </c>
      <c r="Q62">
        <v>0.17639976959999901</v>
      </c>
      <c r="R62">
        <v>0.16943662079999999</v>
      </c>
      <c r="S62">
        <v>0.16247347200000001</v>
      </c>
      <c r="T62">
        <v>0.15783137279999901</v>
      </c>
      <c r="U62">
        <v>0.150868224</v>
      </c>
      <c r="V62">
        <v>0.14390507520000001</v>
      </c>
      <c r="W62">
        <v>0.85064997566663703</v>
      </c>
      <c r="X62">
        <v>1.1698089984</v>
      </c>
      <c r="Y62">
        <v>1.2440825856</v>
      </c>
      <c r="Z62">
        <v>1.31835617279999</v>
      </c>
      <c r="AA62">
        <v>1.3949508096000001</v>
      </c>
      <c r="AB62">
        <v>1.4692243968000001</v>
      </c>
      <c r="AC62">
        <v>1.543497984</v>
      </c>
      <c r="AD62">
        <v>1.6340189184</v>
      </c>
      <c r="AE62">
        <v>1.7245398528</v>
      </c>
      <c r="AF62">
        <v>1.8150607872</v>
      </c>
      <c r="AG62">
        <v>1.9055817215999999</v>
      </c>
      <c r="AH62">
        <v>1.9961026559999899</v>
      </c>
      <c r="AI62">
        <v>2.1330445824000202</v>
      </c>
      <c r="AJ62">
        <v>2.2699865088000002</v>
      </c>
      <c r="AK62">
        <v>2.4069284352000002</v>
      </c>
      <c r="AL62">
        <v>2.54387036159999</v>
      </c>
      <c r="AM62">
        <v>2.6808122879999901</v>
      </c>
      <c r="AN62">
        <v>2.7899016191999899</v>
      </c>
      <c r="AO62">
        <v>2.8989909504</v>
      </c>
      <c r="AP62">
        <v>3.01040133119999</v>
      </c>
      <c r="AQ62">
        <v>3.1194906623999898</v>
      </c>
      <c r="AR62">
        <v>3.2285799935999901</v>
      </c>
    </row>
    <row r="63" spans="1:44" x14ac:dyDescent="0.2">
      <c r="A63" s="13" t="s">
        <v>180</v>
      </c>
      <c r="B63" t="s">
        <v>59</v>
      </c>
      <c r="C63" t="s">
        <v>3</v>
      </c>
      <c r="D63">
        <v>0.2330439759359989</v>
      </c>
      <c r="E63">
        <v>0.40144091788799902</v>
      </c>
      <c r="F63">
        <v>0.56841873983999802</v>
      </c>
      <c r="G63">
        <v>0.55946279335679905</v>
      </c>
      <c r="H63">
        <v>0.55044378748799894</v>
      </c>
      <c r="I63">
        <v>0.54148784100479896</v>
      </c>
      <c r="J63">
        <v>0.53104971513599897</v>
      </c>
      <c r="K63">
        <v>0.522093768652798</v>
      </c>
      <c r="L63">
        <v>0.51313782216959902</v>
      </c>
      <c r="M63">
        <v>0.50411881630079902</v>
      </c>
      <c r="N63">
        <v>0.52288940679551799</v>
      </c>
      <c r="O63">
        <v>0.51194253712895998</v>
      </c>
      <c r="P63">
        <v>0.50247784684800001</v>
      </c>
      <c r="Q63">
        <v>0.49301315656703892</v>
      </c>
      <c r="R63">
        <v>0.48348540690047997</v>
      </c>
      <c r="S63">
        <v>0.47260159661951895</v>
      </c>
      <c r="T63">
        <v>0.46307384695296</v>
      </c>
      <c r="U63">
        <v>0.45360915667199997</v>
      </c>
      <c r="V63">
        <v>0.44414446639103899</v>
      </c>
      <c r="W63">
        <v>0.43319759672447999</v>
      </c>
      <c r="X63">
        <v>0.437124864272112</v>
      </c>
      <c r="Y63">
        <v>1.420698848515487</v>
      </c>
      <c r="Z63">
        <v>2.4043045292455671</v>
      </c>
      <c r="AA63">
        <v>3.386491089975646</v>
      </c>
      <c r="AB63">
        <v>4.3700650742190241</v>
      </c>
      <c r="AC63">
        <v>4.96692</v>
      </c>
      <c r="AD63">
        <v>5.9603039999999998</v>
      </c>
      <c r="AE63">
        <v>6.9536879999999996</v>
      </c>
      <c r="AF63">
        <v>7.9470720000000004</v>
      </c>
      <c r="AG63">
        <v>8.9404559999999993</v>
      </c>
      <c r="AH63">
        <v>10.357652907858869</v>
      </c>
      <c r="AI63">
        <v>11.465465418694382</v>
      </c>
      <c r="AJ63">
        <v>12.458849418694395</v>
      </c>
      <c r="AK63">
        <v>13.452233418694338</v>
      </c>
      <c r="AL63">
        <v>14.445617418694336</v>
      </c>
      <c r="AM63">
        <v>15.439001418694337</v>
      </c>
      <c r="AN63">
        <v>16.432385418694313</v>
      </c>
      <c r="AO63">
        <v>17.943136596895968</v>
      </c>
      <c r="AP63">
        <v>19.453887775097527</v>
      </c>
      <c r="AQ63">
        <v>20.964638953299161</v>
      </c>
      <c r="AR63">
        <v>22.538330697987529</v>
      </c>
    </row>
    <row r="64" spans="1:44" x14ac:dyDescent="0.2">
      <c r="A64" s="13" t="s">
        <v>180</v>
      </c>
      <c r="B64" t="s">
        <v>60</v>
      </c>
      <c r="C64" t="s">
        <v>3</v>
      </c>
      <c r="D64">
        <v>1.3084917119999999</v>
      </c>
      <c r="E64">
        <v>1.26568474559999</v>
      </c>
      <c r="F64">
        <v>1.2217487904</v>
      </c>
      <c r="G64">
        <v>1.1781628848000001</v>
      </c>
      <c r="H64">
        <v>1.1326091328000001</v>
      </c>
      <c r="I64">
        <v>1.0865728800000001</v>
      </c>
      <c r="J64">
        <v>1.0405870848000001</v>
      </c>
      <c r="K64">
        <v>0.99260506079999899</v>
      </c>
      <c r="L64">
        <v>0.94502039039999997</v>
      </c>
      <c r="M64">
        <v>0.89454386879999992</v>
      </c>
      <c r="N64">
        <v>0.84535401599999904</v>
      </c>
      <c r="O64">
        <v>0.79253752319999993</v>
      </c>
      <c r="P64">
        <v>0.73719815039999992</v>
      </c>
      <c r="Q64">
        <v>0.6835806432</v>
      </c>
      <c r="R64">
        <v>0.62832326399999905</v>
      </c>
      <c r="S64">
        <v>0.57390789599999903</v>
      </c>
      <c r="T64">
        <v>1.2397369248000001</v>
      </c>
      <c r="U64">
        <v>1.9098611568000001</v>
      </c>
      <c r="V64">
        <v>2.5858826208000001</v>
      </c>
      <c r="W64">
        <v>3.2652942048</v>
      </c>
      <c r="X64">
        <v>3.9496947839999899</v>
      </c>
      <c r="Y64">
        <v>4.6396551600000002</v>
      </c>
      <c r="Z64">
        <v>5.3329961951999998</v>
      </c>
      <c r="AA64">
        <v>6.0322502303999901</v>
      </c>
      <c r="AB64">
        <v>6.7339514592</v>
      </c>
      <c r="AC64">
        <v>7.4424959999999896</v>
      </c>
      <c r="AD64">
        <v>8.2144972799999998</v>
      </c>
      <c r="AE64">
        <v>8.9915443199999903</v>
      </c>
      <c r="AF64">
        <v>9.7736371200000001</v>
      </c>
      <c r="AG64">
        <v>10.5607756799999</v>
      </c>
      <c r="AH64">
        <v>11.352959999999999</v>
      </c>
      <c r="AI64">
        <v>12.1501900799999</v>
      </c>
      <c r="AJ64">
        <v>12.95246592</v>
      </c>
      <c r="AK64">
        <v>13.75978752</v>
      </c>
      <c r="AL64">
        <v>14.5721548799999</v>
      </c>
      <c r="AM64">
        <v>15.389568000000001</v>
      </c>
      <c r="AN64">
        <v>16.21202688</v>
      </c>
      <c r="AO64">
        <v>17.039531520000001</v>
      </c>
      <c r="AP64">
        <v>17.8720819199999</v>
      </c>
      <c r="AQ64">
        <v>18.70967808</v>
      </c>
      <c r="AR64">
        <v>19.552320000000002</v>
      </c>
    </row>
    <row r="66" spans="1:44" s="45" customFormat="1" x14ac:dyDescent="0.2">
      <c r="A66" s="3" t="s">
        <v>90</v>
      </c>
      <c r="B66" s="14" t="s">
        <v>61</v>
      </c>
      <c r="C66" s="45" t="s">
        <v>1</v>
      </c>
      <c r="D66" s="45">
        <v>2010</v>
      </c>
      <c r="E66" s="45">
        <v>2011</v>
      </c>
      <c r="F66" s="45">
        <v>2012</v>
      </c>
      <c r="G66" s="45">
        <v>2013</v>
      </c>
      <c r="H66" s="45">
        <v>2014</v>
      </c>
      <c r="I66" s="45">
        <v>2015</v>
      </c>
      <c r="J66" s="45">
        <v>2016</v>
      </c>
      <c r="K66" s="45">
        <v>2017</v>
      </c>
      <c r="L66" s="45">
        <v>2018</v>
      </c>
      <c r="M66" s="45">
        <v>2019</v>
      </c>
      <c r="N66" s="45">
        <v>2020</v>
      </c>
      <c r="O66" s="45">
        <v>2021</v>
      </c>
      <c r="P66" s="45">
        <v>2022</v>
      </c>
      <c r="Q66" s="45">
        <v>2023</v>
      </c>
      <c r="R66" s="45">
        <v>2024</v>
      </c>
      <c r="S66" s="45">
        <v>2025</v>
      </c>
      <c r="T66" s="45">
        <v>2026</v>
      </c>
      <c r="U66" s="45">
        <v>2027</v>
      </c>
      <c r="V66" s="45">
        <v>2028</v>
      </c>
      <c r="W66" s="45">
        <v>2029</v>
      </c>
      <c r="X66" s="45">
        <v>2030</v>
      </c>
      <c r="Y66" s="45">
        <v>2031</v>
      </c>
      <c r="Z66" s="45">
        <v>2032</v>
      </c>
      <c r="AA66" s="45">
        <v>2033</v>
      </c>
      <c r="AB66" s="45">
        <v>2034</v>
      </c>
      <c r="AC66" s="45">
        <v>2035</v>
      </c>
      <c r="AD66" s="45">
        <v>2036</v>
      </c>
      <c r="AE66" s="45">
        <v>2037</v>
      </c>
      <c r="AF66" s="45">
        <v>2038</v>
      </c>
      <c r="AG66" s="45">
        <v>2039</v>
      </c>
      <c r="AH66" s="45">
        <v>2040</v>
      </c>
      <c r="AI66" s="45">
        <v>2041</v>
      </c>
      <c r="AJ66" s="45">
        <v>2042</v>
      </c>
      <c r="AK66" s="45">
        <v>2043</v>
      </c>
      <c r="AL66" s="45">
        <v>2044</v>
      </c>
      <c r="AM66" s="45">
        <v>2045</v>
      </c>
      <c r="AN66" s="45">
        <v>2046</v>
      </c>
      <c r="AO66" s="45">
        <v>2047</v>
      </c>
      <c r="AP66" s="45">
        <v>2048</v>
      </c>
      <c r="AQ66" s="45">
        <v>2049</v>
      </c>
      <c r="AR66" s="45">
        <v>2050</v>
      </c>
    </row>
    <row r="67" spans="1:44" x14ac:dyDescent="0.2">
      <c r="A67" s="13" t="s">
        <v>180</v>
      </c>
      <c r="B67" t="s">
        <v>62</v>
      </c>
      <c r="C67" t="s">
        <v>32</v>
      </c>
      <c r="D67">
        <v>2856.3201850944711</v>
      </c>
      <c r="E67">
        <v>2867.5667417364225</v>
      </c>
      <c r="F67">
        <v>2878.8546235695385</v>
      </c>
      <c r="G67">
        <v>2890.0902420072202</v>
      </c>
      <c r="H67">
        <v>2901.366554683596</v>
      </c>
      <c r="I67">
        <v>2912.5919157585263</v>
      </c>
      <c r="J67">
        <v>2923.857351939399</v>
      </c>
      <c r="K67">
        <v>2935.1616527540828</v>
      </c>
      <c r="L67">
        <v>2946.4159676525992</v>
      </c>
      <c r="M67">
        <v>2957.7085995521347</v>
      </c>
      <c r="N67">
        <v>2968.9524506611479</v>
      </c>
      <c r="O67">
        <v>2973.2788979422326</v>
      </c>
      <c r="P67">
        <v>2977.532609205774</v>
      </c>
      <c r="Q67">
        <v>2981.8830520822089</v>
      </c>
      <c r="R67">
        <v>2986.1615648143638</v>
      </c>
      <c r="S67">
        <v>2990.5348162093296</v>
      </c>
      <c r="T67">
        <v>2994.7551572028124</v>
      </c>
      <c r="U67">
        <v>2999.0696468939491</v>
      </c>
      <c r="V67">
        <v>3003.3150843083304</v>
      </c>
      <c r="W67">
        <v>3007.6527770846656</v>
      </c>
      <c r="X67">
        <v>3011.9221398291975</v>
      </c>
      <c r="Y67">
        <v>3012.4962740211085</v>
      </c>
      <c r="Z67">
        <v>3012.9849928944454</v>
      </c>
      <c r="AA67">
        <v>3013.5453362174553</v>
      </c>
      <c r="AB67">
        <v>3014.0987330903863</v>
      </c>
      <c r="AC67">
        <v>3014.6453118877721</v>
      </c>
      <c r="AD67">
        <v>3015.1851978403797</v>
      </c>
      <c r="AE67">
        <v>3015.7185131307433</v>
      </c>
      <c r="AF67">
        <v>3016.1700066519329</v>
      </c>
      <c r="AG67">
        <v>3016.7659057636115</v>
      </c>
      <c r="AH67">
        <v>3017.2802130431955</v>
      </c>
      <c r="AI67">
        <v>3018.4566462882512</v>
      </c>
      <c r="AJ67">
        <v>3019.6229394120746</v>
      </c>
      <c r="AK67">
        <v>3020.8527337524033</v>
      </c>
      <c r="AL67">
        <v>3022.0720186172498</v>
      </c>
      <c r="AM67">
        <v>3023.2809281499572</v>
      </c>
      <c r="AN67">
        <v>3024.4795942205928</v>
      </c>
      <c r="AO67">
        <v>3025.7404167683458</v>
      </c>
      <c r="AP67">
        <v>3026.8467123761629</v>
      </c>
      <c r="AQ67">
        <v>3028.0870828718225</v>
      </c>
      <c r="AR67">
        <v>3029.3171184685521</v>
      </c>
    </row>
    <row r="68" spans="1:44" x14ac:dyDescent="0.2">
      <c r="A68" s="13" t="s">
        <v>180</v>
      </c>
      <c r="B68" t="s">
        <v>63</v>
      </c>
      <c r="C68" t="s">
        <v>64</v>
      </c>
      <c r="D68">
        <v>2182.0264972724099</v>
      </c>
      <c r="E68">
        <v>2186.3868287714399</v>
      </c>
      <c r="F68">
        <v>2191.3035812370299</v>
      </c>
      <c r="G68">
        <v>2195.07410459123</v>
      </c>
      <c r="H68">
        <v>2199.6429885931298</v>
      </c>
      <c r="I68">
        <v>2203.12072030742</v>
      </c>
      <c r="J68">
        <v>2206.7986137113098</v>
      </c>
      <c r="K68">
        <v>2211.1627215079402</v>
      </c>
      <c r="L68">
        <v>2213.1111738137702</v>
      </c>
      <c r="M68">
        <v>2212.86249440043</v>
      </c>
      <c r="N68">
        <v>2211.6150006359599</v>
      </c>
      <c r="O68">
        <v>2280.2796059388497</v>
      </c>
      <c r="P68">
        <v>2359.4193411936503</v>
      </c>
      <c r="Q68">
        <v>2438.0873153705897</v>
      </c>
      <c r="R68">
        <v>2517.8816713834399</v>
      </c>
      <c r="S68">
        <v>2606.55043475291</v>
      </c>
      <c r="T68">
        <v>2740.74118769699</v>
      </c>
      <c r="U68">
        <v>2882.1004081252599</v>
      </c>
      <c r="V68">
        <v>3027.3930353091</v>
      </c>
      <c r="W68">
        <v>3177.8552715413598</v>
      </c>
      <c r="X68">
        <v>3335.1886777433697</v>
      </c>
      <c r="Y68">
        <v>3497.9595678358</v>
      </c>
      <c r="Z68">
        <v>3668.4758333668801</v>
      </c>
      <c r="AA68">
        <v>3817.1924842264998</v>
      </c>
      <c r="AB68">
        <v>3952.8144060408699</v>
      </c>
      <c r="AC68">
        <v>4129.1195910698598</v>
      </c>
      <c r="AD68">
        <v>4292.1363818465697</v>
      </c>
      <c r="AE68">
        <v>4455.04218149587</v>
      </c>
      <c r="AF68">
        <v>4626.6297346322999</v>
      </c>
      <c r="AG68">
        <v>4806.2063227590997</v>
      </c>
      <c r="AH68">
        <v>4994.63494840155</v>
      </c>
      <c r="AI68">
        <v>5192.6216710828594</v>
      </c>
      <c r="AJ68">
        <v>5400.5873688599995</v>
      </c>
      <c r="AK68">
        <v>5617.0901932289098</v>
      </c>
      <c r="AL68">
        <v>5845.7358285405298</v>
      </c>
      <c r="AM68">
        <v>6085.7950560025902</v>
      </c>
      <c r="AN68">
        <v>6337.2777765191204</v>
      </c>
      <c r="AO68">
        <v>6600.6536304672809</v>
      </c>
      <c r="AP68">
        <v>6877.4903432401497</v>
      </c>
      <c r="AQ68">
        <v>7167.9299286881605</v>
      </c>
      <c r="AR68">
        <v>7471.9770610731102</v>
      </c>
    </row>
    <row r="69" spans="1:44" x14ac:dyDescent="0.2">
      <c r="A69" s="13" t="s">
        <v>180</v>
      </c>
      <c r="B69" t="s">
        <v>65</v>
      </c>
      <c r="C69" t="s">
        <v>66</v>
      </c>
      <c r="D69">
        <v>0.10254283783239108</v>
      </c>
      <c r="E69">
        <v>0.10300403495178177</v>
      </c>
      <c r="F69">
        <v>0.10328255080397497</v>
      </c>
      <c r="G69">
        <v>0.10432395548093883</v>
      </c>
      <c r="H69">
        <v>0.10391701868533078</v>
      </c>
      <c r="I69">
        <v>0.10292417960786709</v>
      </c>
      <c r="J69">
        <v>0.10300724666856215</v>
      </c>
      <c r="K69">
        <v>0.10160039620067872</v>
      </c>
      <c r="L69">
        <v>9.8166995469224805E-2</v>
      </c>
      <c r="M69">
        <v>9.5851909300515376E-2</v>
      </c>
      <c r="N69">
        <v>9.3902742368244835E-2</v>
      </c>
      <c r="O69">
        <v>9.4383625479734778E-2</v>
      </c>
      <c r="P69">
        <v>9.2335641129125748E-2</v>
      </c>
      <c r="Q69">
        <v>9.1525779468185367E-2</v>
      </c>
      <c r="R69">
        <v>9.1621670710328854E-2</v>
      </c>
      <c r="S69">
        <v>9.1733291950527401E-2</v>
      </c>
      <c r="T69">
        <v>9.7468209791233079E-2</v>
      </c>
      <c r="U69">
        <v>0.10169245433811439</v>
      </c>
      <c r="V69">
        <v>0.10595973459899898</v>
      </c>
      <c r="W69">
        <v>0.11172840639382384</v>
      </c>
      <c r="X69">
        <v>0.11837371651389079</v>
      </c>
      <c r="Y69">
        <v>0.12539428206060135</v>
      </c>
      <c r="Z69">
        <v>0.13324580662797417</v>
      </c>
      <c r="AA69">
        <v>0.136855615260561</v>
      </c>
      <c r="AB69">
        <v>0.13924174532985695</v>
      </c>
      <c r="AC69">
        <v>0.14325214495480013</v>
      </c>
      <c r="AD69">
        <v>0.14634296489348153</v>
      </c>
      <c r="AE69">
        <v>0.14884470994794302</v>
      </c>
      <c r="AF69">
        <v>0.15110194416176095</v>
      </c>
      <c r="AG69">
        <v>0.15341760326285878</v>
      </c>
      <c r="AH69">
        <v>0.15662054878171419</v>
      </c>
      <c r="AI69">
        <v>0.15868296329621842</v>
      </c>
      <c r="AJ69">
        <v>0.16051217544717991</v>
      </c>
      <c r="AK69">
        <v>0.1659012693966728</v>
      </c>
      <c r="AL69">
        <v>0.16851111068630792</v>
      </c>
      <c r="AM69">
        <v>0.17071600778844206</v>
      </c>
      <c r="AN69">
        <v>0.17294496806892101</v>
      </c>
      <c r="AO69">
        <v>0.17623475717893766</v>
      </c>
      <c r="AP69">
        <v>0.17938233293697348</v>
      </c>
      <c r="AQ69">
        <v>0.18245732283336466</v>
      </c>
      <c r="AR69">
        <v>0.18503751173307714</v>
      </c>
    </row>
    <row r="70" spans="1:44" x14ac:dyDescent="0.2">
      <c r="A70" s="13" t="s">
        <v>180</v>
      </c>
      <c r="B70" t="s">
        <v>67</v>
      </c>
      <c r="C70" t="s">
        <v>66</v>
      </c>
      <c r="D70">
        <v>0.30750307503075031</v>
      </c>
      <c r="E70">
        <v>0.30750307503075031</v>
      </c>
      <c r="F70">
        <v>0.30750307503075031</v>
      </c>
      <c r="G70">
        <v>0.30684182650193714</v>
      </c>
      <c r="H70">
        <v>0.30502622253609735</v>
      </c>
      <c r="I70">
        <v>0.30102361907118147</v>
      </c>
      <c r="J70">
        <v>0.29606457691028676</v>
      </c>
      <c r="K70">
        <v>0.29109181482017832</v>
      </c>
      <c r="L70">
        <v>0.28610990611059639</v>
      </c>
      <c r="M70">
        <v>0.28111427747180018</v>
      </c>
      <c r="N70">
        <v>0.27610950221352815</v>
      </c>
      <c r="O70">
        <v>0.27310960506029752</v>
      </c>
      <c r="P70">
        <v>0.2701327271496764</v>
      </c>
      <c r="Q70">
        <v>0.26717087282431701</v>
      </c>
      <c r="R70">
        <v>0.2642343972151841</v>
      </c>
      <c r="S70">
        <v>0.26131542263510954</v>
      </c>
      <c r="T70">
        <v>0.25848116575467184</v>
      </c>
      <c r="U70">
        <v>0.25566714129226381</v>
      </c>
      <c r="V70">
        <v>0.25288396481298253</v>
      </c>
      <c r="W70">
        <v>0.25012403210176415</v>
      </c>
      <c r="X70">
        <v>0.2473981092963356</v>
      </c>
      <c r="Y70">
        <v>0.24565300031336229</v>
      </c>
      <c r="Z70">
        <v>0.24400212491704976</v>
      </c>
      <c r="AA70">
        <v>0.24233388257006841</v>
      </c>
      <c r="AB70">
        <v>0.24075914383481359</v>
      </c>
      <c r="AC70">
        <v>0.23922781131247675</v>
      </c>
      <c r="AD70">
        <v>0.23774205531583242</v>
      </c>
      <c r="AE70">
        <v>0.23630415467228766</v>
      </c>
      <c r="AF70">
        <v>0.23497323981517412</v>
      </c>
      <c r="AG70">
        <v>0.23363377450666153</v>
      </c>
      <c r="AH70">
        <v>0.23240644541681682</v>
      </c>
      <c r="AI70">
        <v>0.23186311396243139</v>
      </c>
      <c r="AJ70">
        <v>0.23138085940562533</v>
      </c>
      <c r="AK70">
        <v>0.23095816227277885</v>
      </c>
      <c r="AL70">
        <v>0.23060280244536088</v>
      </c>
      <c r="AM70">
        <v>0.23031814676611193</v>
      </c>
      <c r="AN70">
        <v>0.23010773045996694</v>
      </c>
      <c r="AO70">
        <v>0.22997069213577215</v>
      </c>
      <c r="AP70">
        <v>0.229976813703968</v>
      </c>
      <c r="AQ70">
        <v>0.23000756563076483</v>
      </c>
      <c r="AR70">
        <v>0.23012855596769086</v>
      </c>
    </row>
    <row r="72" spans="1:44" s="45" customFormat="1" x14ac:dyDescent="0.2">
      <c r="A72" s="3" t="s">
        <v>90</v>
      </c>
      <c r="B72" s="14" t="s">
        <v>68</v>
      </c>
      <c r="C72" s="45" t="s">
        <v>1</v>
      </c>
      <c r="D72" s="45">
        <v>2010</v>
      </c>
      <c r="E72" s="45">
        <v>2011</v>
      </c>
      <c r="F72" s="45">
        <v>2012</v>
      </c>
      <c r="G72" s="45">
        <v>2013</v>
      </c>
      <c r="H72" s="45">
        <v>2014</v>
      </c>
      <c r="I72" s="45">
        <v>2015</v>
      </c>
      <c r="J72" s="45">
        <v>2016</v>
      </c>
      <c r="K72" s="45">
        <v>2017</v>
      </c>
      <c r="L72" s="45">
        <v>2018</v>
      </c>
      <c r="M72" s="45">
        <v>2019</v>
      </c>
      <c r="N72" s="45">
        <v>2020</v>
      </c>
      <c r="O72" s="45">
        <v>2021</v>
      </c>
      <c r="P72" s="45">
        <v>2022</v>
      </c>
      <c r="Q72" s="45">
        <v>2023</v>
      </c>
      <c r="R72" s="45">
        <v>2024</v>
      </c>
      <c r="S72" s="45">
        <v>2025</v>
      </c>
      <c r="T72" s="45">
        <v>2026</v>
      </c>
      <c r="U72" s="45">
        <v>2027</v>
      </c>
      <c r="V72" s="45">
        <v>2028</v>
      </c>
      <c r="W72" s="45">
        <v>2029</v>
      </c>
      <c r="X72" s="45">
        <v>2030</v>
      </c>
      <c r="Y72" s="45">
        <v>2031</v>
      </c>
      <c r="Z72" s="45">
        <v>2032</v>
      </c>
      <c r="AA72" s="45">
        <v>2033</v>
      </c>
      <c r="AB72" s="45">
        <v>2034</v>
      </c>
      <c r="AC72" s="45">
        <v>2035</v>
      </c>
      <c r="AD72" s="45">
        <v>2036</v>
      </c>
      <c r="AE72" s="45">
        <v>2037</v>
      </c>
      <c r="AF72" s="45">
        <v>2038</v>
      </c>
      <c r="AG72" s="45">
        <v>2039</v>
      </c>
      <c r="AH72" s="45">
        <v>2040</v>
      </c>
      <c r="AI72" s="45">
        <v>2041</v>
      </c>
      <c r="AJ72" s="45">
        <v>2042</v>
      </c>
      <c r="AK72" s="45">
        <v>2043</v>
      </c>
      <c r="AL72" s="45">
        <v>2044</v>
      </c>
      <c r="AM72" s="45">
        <v>2045</v>
      </c>
      <c r="AN72" s="45">
        <v>2046</v>
      </c>
      <c r="AO72" s="45">
        <v>2047</v>
      </c>
      <c r="AP72" s="45">
        <v>2048</v>
      </c>
      <c r="AQ72" s="45">
        <v>2049</v>
      </c>
      <c r="AR72" s="45">
        <v>2050</v>
      </c>
    </row>
    <row r="73" spans="1:44" x14ac:dyDescent="0.2">
      <c r="A73" s="13" t="s">
        <v>180</v>
      </c>
      <c r="B73" t="s">
        <v>69</v>
      </c>
      <c r="C73" t="s">
        <v>3</v>
      </c>
      <c r="D73">
        <v>173.27846478861065</v>
      </c>
      <c r="E73">
        <v>180.01960042497149</v>
      </c>
      <c r="F73">
        <v>184.89214547237464</v>
      </c>
      <c r="G73">
        <v>189.72809608536818</v>
      </c>
      <c r="H73">
        <v>193.4743467377038</v>
      </c>
      <c r="I73">
        <v>197.50702293695781</v>
      </c>
      <c r="J73">
        <v>201.86202755588872</v>
      </c>
      <c r="K73">
        <v>206.07250591422576</v>
      </c>
      <c r="L73">
        <v>210.16050613844476</v>
      </c>
      <c r="M73">
        <v>215.40326057589459</v>
      </c>
      <c r="N73">
        <v>220.89967701498514</v>
      </c>
      <c r="O73">
        <v>225.88711875987119</v>
      </c>
      <c r="P73">
        <v>230.99165062392893</v>
      </c>
      <c r="Q73">
        <v>236.49058007346116</v>
      </c>
      <c r="R73">
        <v>240.45801104609924</v>
      </c>
      <c r="S73">
        <v>246.39973362027041</v>
      </c>
      <c r="T73">
        <v>241.51751267179438</v>
      </c>
      <c r="U73">
        <v>244.63673414939123</v>
      </c>
      <c r="V73">
        <v>251.17344378113543</v>
      </c>
      <c r="W73">
        <v>256.40549679316899</v>
      </c>
      <c r="X73">
        <v>254.38116769719321</v>
      </c>
      <c r="Y73">
        <v>255.73573045383162</v>
      </c>
      <c r="Z73">
        <v>252.22721007072832</v>
      </c>
      <c r="AA73">
        <v>254.37218703001957</v>
      </c>
      <c r="AB73">
        <v>257.13410732382545</v>
      </c>
      <c r="AC73">
        <v>260.51918914065317</v>
      </c>
      <c r="AD73">
        <v>263.59197755119169</v>
      </c>
      <c r="AE73">
        <v>267.88703195796256</v>
      </c>
      <c r="AF73">
        <v>270.99393416428063</v>
      </c>
      <c r="AG73">
        <v>274.3300170722697</v>
      </c>
      <c r="AH73">
        <v>277.46668980698712</v>
      </c>
      <c r="AI73">
        <v>283.51564248927332</v>
      </c>
      <c r="AJ73">
        <v>289.5534203694906</v>
      </c>
      <c r="AK73">
        <v>284.83098120542559</v>
      </c>
      <c r="AL73">
        <v>287.37457579437137</v>
      </c>
      <c r="AM73">
        <v>290.38994208863744</v>
      </c>
      <c r="AN73">
        <v>292.99494646105143</v>
      </c>
      <c r="AO73">
        <v>295.77462940361301</v>
      </c>
      <c r="AP73">
        <v>298.84307165121857</v>
      </c>
      <c r="AQ73">
        <v>302.50841290598083</v>
      </c>
      <c r="AR73">
        <v>311.03473875683483</v>
      </c>
    </row>
    <row r="74" spans="1:44" x14ac:dyDescent="0.2">
      <c r="A74" s="13" t="s">
        <v>180</v>
      </c>
      <c r="B74" t="s">
        <v>70</v>
      </c>
      <c r="C74" t="s">
        <v>3</v>
      </c>
      <c r="D74">
        <v>74.48749922832468</v>
      </c>
      <c r="E74">
        <v>77.350127266767402</v>
      </c>
      <c r="F74">
        <v>80.173530110941286</v>
      </c>
      <c r="G74">
        <v>82.870811176618744</v>
      </c>
      <c r="H74">
        <v>85.462761026397999</v>
      </c>
      <c r="I74">
        <v>88.036437982263905</v>
      </c>
      <c r="J74">
        <v>91.074645659262131</v>
      </c>
      <c r="K74">
        <v>94.238632612446381</v>
      </c>
      <c r="L74">
        <v>97.279726001154259</v>
      </c>
      <c r="M74">
        <v>100.20428166065899</v>
      </c>
      <c r="N74">
        <v>103.03861467276388</v>
      </c>
      <c r="O74">
        <v>109.61402252423466</v>
      </c>
      <c r="P74">
        <v>117.58326367817236</v>
      </c>
      <c r="Q74">
        <v>120.48439351690735</v>
      </c>
      <c r="R74">
        <v>122.21329755852149</v>
      </c>
      <c r="S74">
        <v>128.8360867238016</v>
      </c>
      <c r="T74">
        <v>133.83014466082815</v>
      </c>
      <c r="U74">
        <v>136.64634715526702</v>
      </c>
      <c r="V74">
        <v>139.11027036765475</v>
      </c>
      <c r="W74">
        <v>141.59212022289765</v>
      </c>
      <c r="X74">
        <v>147.07758672560632</v>
      </c>
      <c r="Y74">
        <v>150.97674760895444</v>
      </c>
      <c r="Z74">
        <v>156.00171758092071</v>
      </c>
      <c r="AA74">
        <v>159.62706042294934</v>
      </c>
      <c r="AB74">
        <v>163.20140665222993</v>
      </c>
      <c r="AC74">
        <v>166.49712414585747</v>
      </c>
      <c r="AD74">
        <v>169.37062657269533</v>
      </c>
      <c r="AE74">
        <v>172.21530100171955</v>
      </c>
      <c r="AF74">
        <v>175.0445670546531</v>
      </c>
      <c r="AG74">
        <v>177.85691471928862</v>
      </c>
      <c r="AH74">
        <v>180.65648437755246</v>
      </c>
      <c r="AI74">
        <v>182.43026172909018</v>
      </c>
      <c r="AJ74">
        <v>184.15389464324028</v>
      </c>
      <c r="AK74">
        <v>186.07463040005862</v>
      </c>
      <c r="AL74">
        <v>188.96415092822514</v>
      </c>
      <c r="AM74">
        <v>191.54482451414103</v>
      </c>
      <c r="AN74">
        <v>194.04448003173576</v>
      </c>
      <c r="AO74">
        <v>196.49628875294013</v>
      </c>
      <c r="AP74">
        <v>198.76663142198447</v>
      </c>
      <c r="AQ74">
        <v>200.88762670837201</v>
      </c>
      <c r="AR74">
        <v>202.28082922331731</v>
      </c>
    </row>
    <row r="75" spans="1:44" x14ac:dyDescent="0.2">
      <c r="A75" s="13" t="s">
        <v>180</v>
      </c>
      <c r="B75" t="s">
        <v>71</v>
      </c>
      <c r="C75" t="s">
        <v>3</v>
      </c>
      <c r="D75">
        <v>0.93297480523199905</v>
      </c>
      <c r="E75">
        <v>0.90586147694399999</v>
      </c>
      <c r="F75">
        <v>0.8765055921599989</v>
      </c>
      <c r="G75">
        <v>0.84714970737599904</v>
      </c>
      <c r="H75">
        <v>0.81757026388799903</v>
      </c>
      <c r="I75">
        <v>0.790680494304</v>
      </c>
      <c r="J75">
        <v>1.2177843360710061</v>
      </c>
      <c r="K75">
        <v>1.6009108487999999</v>
      </c>
      <c r="L75">
        <v>1.5712730216109301</v>
      </c>
      <c r="M75">
        <v>2.2372034756902197</v>
      </c>
      <c r="N75">
        <v>3.0871531120045796</v>
      </c>
      <c r="O75">
        <v>3.3381168636068388</v>
      </c>
      <c r="P75">
        <v>3.99941564738055</v>
      </c>
      <c r="Q75">
        <v>4.8560100846565692</v>
      </c>
      <c r="R75">
        <v>5.71820733110716</v>
      </c>
      <c r="S75">
        <v>6.5116806775698599</v>
      </c>
      <c r="T75">
        <v>6.5705488024956402</v>
      </c>
      <c r="U75">
        <v>6.5170124930101005</v>
      </c>
      <c r="V75">
        <v>7.3855968901066289</v>
      </c>
      <c r="W75">
        <v>7.7768123568295087</v>
      </c>
      <c r="X75">
        <v>7.77463347661371</v>
      </c>
      <c r="Y75">
        <v>7.7580661208599393</v>
      </c>
      <c r="Z75">
        <v>7.6835197472599486</v>
      </c>
      <c r="AA75">
        <v>7.6065072584599491</v>
      </c>
      <c r="AB75">
        <v>8.2560579692928098</v>
      </c>
      <c r="AC75">
        <v>8.2033119474481708</v>
      </c>
      <c r="AD75">
        <v>8.1811169106481696</v>
      </c>
      <c r="AE75">
        <v>8.6375229307767398</v>
      </c>
      <c r="AF75">
        <v>8.6128617787767396</v>
      </c>
      <c r="AG75">
        <v>8.68270849517085</v>
      </c>
      <c r="AH75">
        <v>8.8285667151082201</v>
      </c>
      <c r="AI75">
        <v>8.8039055631082199</v>
      </c>
      <c r="AJ75">
        <v>8.7792444111082197</v>
      </c>
      <c r="AK75">
        <v>8.7570493743082292</v>
      </c>
      <c r="AL75">
        <v>8.7323882223082201</v>
      </c>
      <c r="AM75">
        <v>8.7323882223082201</v>
      </c>
      <c r="AN75">
        <v>8.7323882223082201</v>
      </c>
      <c r="AO75">
        <v>8.7323882223082201</v>
      </c>
      <c r="AP75">
        <v>8.7323882223082201</v>
      </c>
      <c r="AQ75">
        <v>8.7323882223082201</v>
      </c>
      <c r="AR75">
        <v>9.2154454172005593</v>
      </c>
    </row>
    <row r="76" spans="1:44" x14ac:dyDescent="0.2">
      <c r="A76" s="13" t="s">
        <v>180</v>
      </c>
      <c r="B76" t="s">
        <v>72</v>
      </c>
      <c r="C76" t="s">
        <v>3</v>
      </c>
      <c r="D76">
        <v>30.029407019999997</v>
      </c>
      <c r="E76">
        <v>29.8862083985039</v>
      </c>
      <c r="F76">
        <v>29.668114804463897</v>
      </c>
      <c r="G76">
        <v>31.2048892974959</v>
      </c>
      <c r="H76">
        <v>30.906810647063999</v>
      </c>
      <c r="I76">
        <v>30.674531561039998</v>
      </c>
      <c r="J76">
        <v>32.618310436396804</v>
      </c>
      <c r="K76">
        <v>31.9969919720989</v>
      </c>
      <c r="L76">
        <v>30.827386404356098</v>
      </c>
      <c r="M76">
        <v>30.093947982995601</v>
      </c>
      <c r="N76">
        <v>29.299914691199991</v>
      </c>
      <c r="O76">
        <v>28.325799187199902</v>
      </c>
      <c r="P76">
        <v>27.34921756799989</v>
      </c>
      <c r="Q76">
        <v>26.37756817919999</v>
      </c>
      <c r="R76">
        <v>25.4009865599999</v>
      </c>
      <c r="S76">
        <v>23.631204412504392</v>
      </c>
      <c r="T76">
        <v>23.341671836406189</v>
      </c>
      <c r="U76">
        <v>22.478640047999889</v>
      </c>
      <c r="V76">
        <v>21.502058428799899</v>
      </c>
      <c r="W76">
        <v>20.527942924799898</v>
      </c>
      <c r="X76">
        <v>21.788725343710698</v>
      </c>
      <c r="Y76">
        <v>22.451880897216689</v>
      </c>
      <c r="Z76">
        <v>23.266081641764305</v>
      </c>
      <c r="AA76">
        <v>24.611987273088342</v>
      </c>
      <c r="AB76">
        <v>26.009853286160716</v>
      </c>
      <c r="AC76">
        <v>28.417413566016798</v>
      </c>
      <c r="AD76">
        <v>29.909413262016802</v>
      </c>
      <c r="AE76">
        <v>31.398946842816699</v>
      </c>
      <c r="AF76">
        <v>32.736464638626764</v>
      </c>
      <c r="AG76">
        <v>33.716906955504705</v>
      </c>
      <c r="AH76">
        <v>35.264970563904804</v>
      </c>
      <c r="AI76">
        <v>36.810568057104796</v>
      </c>
      <c r="AJ76">
        <v>38.358855224208803</v>
      </c>
      <c r="AK76">
        <v>39.904452717408802</v>
      </c>
      <c r="AL76">
        <v>41.452516325808801</v>
      </c>
      <c r="AM76">
        <v>42.665692077653198</v>
      </c>
      <c r="AN76">
        <v>43.733535104847405</v>
      </c>
      <c r="AO76">
        <v>44.309087488349597</v>
      </c>
      <c r="AP76">
        <v>44.960393694747303</v>
      </c>
      <c r="AQ76">
        <v>45.492098849689903</v>
      </c>
      <c r="AR76">
        <v>44.574270816793799</v>
      </c>
    </row>
    <row r="77" spans="1:44" x14ac:dyDescent="0.2">
      <c r="A77" s="13" t="s">
        <v>180</v>
      </c>
      <c r="B77" t="s">
        <v>73</v>
      </c>
      <c r="C77" t="s">
        <v>3</v>
      </c>
      <c r="D77">
        <v>17.270545046311376</v>
      </c>
      <c r="E77">
        <v>20.91301958174186</v>
      </c>
      <c r="F77">
        <v>23.962010742732261</v>
      </c>
      <c r="G77">
        <v>27.38208551340724</v>
      </c>
      <c r="H77">
        <v>30.538350617467358</v>
      </c>
      <c r="I77">
        <v>33.485361819176042</v>
      </c>
      <c r="J77">
        <v>36.548349411469637</v>
      </c>
      <c r="K77">
        <v>39.992041565045184</v>
      </c>
      <c r="L77">
        <v>41.674951501109199</v>
      </c>
      <c r="M77">
        <v>41.938179360449993</v>
      </c>
      <c r="N77">
        <v>42.226693288898481</v>
      </c>
      <c r="O77">
        <v>48.278110254276115</v>
      </c>
      <c r="P77">
        <v>50.380838498537592</v>
      </c>
      <c r="Q77">
        <v>52.12126986691618</v>
      </c>
      <c r="R77">
        <v>54.052689437014557</v>
      </c>
      <c r="S77">
        <v>61.687520869994259</v>
      </c>
      <c r="T77">
        <v>64.650086143581035</v>
      </c>
      <c r="U77">
        <v>66.729593251630675</v>
      </c>
      <c r="V77">
        <v>67.535178701781987</v>
      </c>
      <c r="W77">
        <v>68.344008242502653</v>
      </c>
      <c r="X77">
        <v>69.279825249899773</v>
      </c>
      <c r="Y77">
        <v>69.935720133861963</v>
      </c>
      <c r="Z77">
        <v>71.61863006992597</v>
      </c>
      <c r="AA77">
        <v>72.666763220283144</v>
      </c>
      <c r="AB77">
        <v>73.660814514738874</v>
      </c>
      <c r="AC77">
        <v>73.394622268222307</v>
      </c>
      <c r="AD77">
        <v>73.950293257449715</v>
      </c>
      <c r="AE77">
        <v>74.511545359989796</v>
      </c>
      <c r="AF77">
        <v>75.262415965463546</v>
      </c>
      <c r="AG77">
        <v>76.444582202752173</v>
      </c>
      <c r="AH77">
        <v>76.526378609783507</v>
      </c>
      <c r="AI77">
        <v>76.217883127507207</v>
      </c>
      <c r="AJ77">
        <v>75.953863218718453</v>
      </c>
      <c r="AK77">
        <v>75.602136697934625</v>
      </c>
      <c r="AL77">
        <v>75.29521194346124</v>
      </c>
      <c r="AM77">
        <v>74.988799080572676</v>
      </c>
      <c r="AN77">
        <v>74.724795968413218</v>
      </c>
      <c r="AO77">
        <v>74.380067518953695</v>
      </c>
      <c r="AP77">
        <v>73.773508631238911</v>
      </c>
      <c r="AQ77">
        <v>73.356008461414646</v>
      </c>
      <c r="AR77">
        <v>73.146507777835325</v>
      </c>
    </row>
    <row r="78" spans="1:44" x14ac:dyDescent="0.2">
      <c r="A78" s="13" t="s">
        <v>180</v>
      </c>
      <c r="B78" t="s">
        <v>74</v>
      </c>
      <c r="C78" t="s">
        <v>3</v>
      </c>
      <c r="D78">
        <v>12.561203813760001</v>
      </c>
      <c r="E78">
        <v>12.651722906457499</v>
      </c>
      <c r="F78">
        <v>12.734546584435099</v>
      </c>
      <c r="G78">
        <v>12.8125570741056</v>
      </c>
      <c r="H78">
        <v>12.884295028147099</v>
      </c>
      <c r="I78">
        <v>12.9497604465599</v>
      </c>
      <c r="J78">
        <v>13.006254680294299</v>
      </c>
      <c r="K78">
        <v>13.0592114956799</v>
      </c>
      <c r="L78">
        <v>12.8800844928</v>
      </c>
      <c r="M78">
        <v>12.702379132799997</v>
      </c>
      <c r="N78">
        <v>12.5232521299199</v>
      </c>
      <c r="O78">
        <v>12.34412512704</v>
      </c>
      <c r="P78">
        <v>12.164998124159899</v>
      </c>
      <c r="Q78">
        <v>11.985871121279899</v>
      </c>
      <c r="R78">
        <v>11.806744118400001</v>
      </c>
      <c r="S78">
        <v>11.6315824039663</v>
      </c>
      <c r="T78">
        <v>13.584919721086299</v>
      </c>
      <c r="U78">
        <v>15.5382570382063</v>
      </c>
      <c r="V78">
        <v>17.491594355326299</v>
      </c>
      <c r="W78">
        <v>19.444931672446302</v>
      </c>
      <c r="X78">
        <v>21.398268989566301</v>
      </c>
      <c r="Y78">
        <v>23.353027949566297</v>
      </c>
      <c r="Z78">
        <v>25.306365266686299</v>
      </c>
      <c r="AA78">
        <v>25.950843968346401</v>
      </c>
      <c r="AB78">
        <v>25.771716965466499</v>
      </c>
      <c r="AC78">
        <v>27.045285021006801</v>
      </c>
      <c r="AD78">
        <v>27.385354938239999</v>
      </c>
      <c r="AE78">
        <v>27.375403438079999</v>
      </c>
      <c r="AF78">
        <v>27.364030295039999</v>
      </c>
      <c r="AG78">
        <v>27.352657151999999</v>
      </c>
      <c r="AH78">
        <v>27.341284008959999</v>
      </c>
      <c r="AI78">
        <v>27.329910865919999</v>
      </c>
      <c r="AJ78">
        <v>27.318537722879999</v>
      </c>
      <c r="AK78">
        <v>27.307164579839998</v>
      </c>
      <c r="AL78">
        <v>27.297213079679999</v>
      </c>
      <c r="AM78">
        <v>27.285839936639999</v>
      </c>
      <c r="AN78">
        <v>27.274466793599998</v>
      </c>
      <c r="AO78">
        <v>27.263093650559998</v>
      </c>
      <c r="AP78">
        <v>27.251720507519998</v>
      </c>
      <c r="AQ78">
        <v>27.240347364479998</v>
      </c>
      <c r="AR78">
        <v>27.230395864319998</v>
      </c>
    </row>
    <row r="79" spans="1:44" x14ac:dyDescent="0.2">
      <c r="A79" s="13" t="s">
        <v>180</v>
      </c>
      <c r="B79" t="s">
        <v>75</v>
      </c>
      <c r="C79" t="s">
        <v>3</v>
      </c>
      <c r="D79">
        <v>10.659711808557301</v>
      </c>
      <c r="E79">
        <v>9.6968442573486708</v>
      </c>
      <c r="F79">
        <v>9.0151353292898797</v>
      </c>
      <c r="G79">
        <v>6.19715059112443</v>
      </c>
      <c r="H79">
        <v>5.3270922458462104</v>
      </c>
      <c r="I79">
        <v>4.5243364224360896</v>
      </c>
      <c r="J79">
        <v>1.3937742850964201</v>
      </c>
      <c r="K79">
        <v>0.81834058114560004</v>
      </c>
      <c r="L79">
        <v>3.1725569603807502</v>
      </c>
      <c r="M79">
        <v>3.59849821740249</v>
      </c>
      <c r="N79">
        <v>3.3608647921818502</v>
      </c>
      <c r="O79">
        <v>2.4254428160756198</v>
      </c>
      <c r="P79">
        <v>6.42575876858246</v>
      </c>
      <c r="Q79">
        <v>8.0206770239999905</v>
      </c>
      <c r="R79">
        <v>7.8056898048000001</v>
      </c>
      <c r="S79">
        <v>7.5879463392000002</v>
      </c>
      <c r="T79">
        <v>7.3685766131351604</v>
      </c>
      <c r="U79">
        <v>7.1552156543999903</v>
      </c>
      <c r="V79">
        <v>6.9374721887999904</v>
      </c>
      <c r="W79">
        <v>6.7197287231999896</v>
      </c>
      <c r="X79">
        <v>6.5047415040000001</v>
      </c>
      <c r="Y79">
        <v>6.2869980384000002</v>
      </c>
      <c r="Z79">
        <v>6.0720108191999902</v>
      </c>
      <c r="AA79">
        <v>5.8542673535999903</v>
      </c>
      <c r="AB79">
        <v>5.6365238879999904</v>
      </c>
      <c r="AC79">
        <v>5.4215366688</v>
      </c>
      <c r="AD79">
        <v>5.2037932032000001</v>
      </c>
      <c r="AE79">
        <v>4.9860497376000001</v>
      </c>
      <c r="AF79">
        <v>4.7710625183999902</v>
      </c>
      <c r="AG79">
        <v>4.5533190528</v>
      </c>
      <c r="AH79">
        <v>4.3355755872000001</v>
      </c>
      <c r="AI79">
        <v>4.1205883679999999</v>
      </c>
      <c r="AJ79">
        <v>3.9028449024</v>
      </c>
      <c r="AK79">
        <v>3.6851014368000001</v>
      </c>
      <c r="AL79">
        <v>3.4701142175999999</v>
      </c>
      <c r="AM79">
        <v>3.252370752</v>
      </c>
      <c r="AN79">
        <v>3.0346272864000001</v>
      </c>
      <c r="AO79">
        <v>2.8196400671999999</v>
      </c>
      <c r="AP79">
        <v>2.6018966016</v>
      </c>
      <c r="AQ79">
        <v>2.3841531360000001</v>
      </c>
      <c r="AR79">
        <v>2.1691659167999999</v>
      </c>
    </row>
    <row r="80" spans="1:44" x14ac:dyDescent="0.2">
      <c r="A80" s="13" t="s">
        <v>180</v>
      </c>
      <c r="B80" t="s">
        <v>76</v>
      </c>
      <c r="C80" t="s">
        <v>3</v>
      </c>
      <c r="D80">
        <v>1.235544150528</v>
      </c>
      <c r="E80">
        <v>1.3795798622834878</v>
      </c>
      <c r="F80">
        <v>1.8840961836201591</v>
      </c>
      <c r="G80">
        <v>2.4479641565527679</v>
      </c>
      <c r="H80">
        <v>3.0711632940973339</v>
      </c>
      <c r="I80">
        <v>3.753922607343072</v>
      </c>
      <c r="J80">
        <v>4.4957149483979411</v>
      </c>
      <c r="K80">
        <v>5.0405797074239898</v>
      </c>
      <c r="L80">
        <v>5.4864209443276701</v>
      </c>
      <c r="M80">
        <v>8.0334794910198895</v>
      </c>
      <c r="N80">
        <v>10.975204019763549</v>
      </c>
      <c r="O80">
        <v>13.407622148507219</v>
      </c>
      <c r="P80">
        <v>15.839996155863989</v>
      </c>
      <c r="Q80">
        <v>15.770003671487691</v>
      </c>
      <c r="R80">
        <v>16.147735015499389</v>
      </c>
      <c r="S80">
        <v>16.577169055947291</v>
      </c>
      <c r="T80">
        <v>16.45369939957089</v>
      </c>
      <c r="U80">
        <v>15.713290132548092</v>
      </c>
      <c r="V80">
        <v>15.084437640448899</v>
      </c>
      <c r="W80">
        <v>14.22955452592819</v>
      </c>
      <c r="X80">
        <v>14.774763515143741</v>
      </c>
      <c r="Y80">
        <v>13.88661787493405</v>
      </c>
      <c r="Z80">
        <v>12.99945313883868</v>
      </c>
      <c r="AA80">
        <v>12.122999219195858</v>
      </c>
      <c r="AB80">
        <v>11.293199098351998</v>
      </c>
      <c r="AC80">
        <v>10.062040690363441</v>
      </c>
      <c r="AD80">
        <v>8.93183480274066</v>
      </c>
      <c r="AE80">
        <v>7.6360605196562661</v>
      </c>
      <c r="AF80">
        <v>6.7619619511460805</v>
      </c>
      <c r="AG80">
        <v>5.6999274594610094</v>
      </c>
      <c r="AH80">
        <v>4.6529933287371099</v>
      </c>
      <c r="AI80">
        <v>3.3987056663556299</v>
      </c>
      <c r="AJ80">
        <v>2.1592473164304198</v>
      </c>
      <c r="AK80">
        <v>1.1997762198726298</v>
      </c>
      <c r="AL80">
        <v>1.1550644790726199</v>
      </c>
      <c r="AM80">
        <v>1.1103527382726199</v>
      </c>
      <c r="AN80">
        <v>1.1103527382726299</v>
      </c>
      <c r="AO80">
        <v>1.1103527382726299</v>
      </c>
      <c r="AP80">
        <v>1.1103527382726299</v>
      </c>
      <c r="AQ80">
        <v>0.88882297878009497</v>
      </c>
      <c r="AR80">
        <v>0.62581273878009402</v>
      </c>
    </row>
    <row r="81" spans="1:44" x14ac:dyDescent="0.2">
      <c r="A81" s="13" t="s">
        <v>180</v>
      </c>
      <c r="B81" t="s">
        <v>77</v>
      </c>
      <c r="C81" t="s">
        <v>3</v>
      </c>
      <c r="D81">
        <v>0.256576896</v>
      </c>
      <c r="E81">
        <v>0.24976512000000001</v>
      </c>
      <c r="F81">
        <v>0.24295334399999899</v>
      </c>
      <c r="G81">
        <v>0.241389158399999</v>
      </c>
      <c r="H81">
        <v>0.23442600960000001</v>
      </c>
      <c r="I81">
        <v>0.22978391040000001</v>
      </c>
      <c r="J81">
        <v>0.222820761599999</v>
      </c>
      <c r="K81">
        <v>0.21585761279999999</v>
      </c>
      <c r="L81">
        <v>0.208894464</v>
      </c>
      <c r="M81">
        <v>0.20193131519999899</v>
      </c>
      <c r="N81">
        <v>0.19728921599999999</v>
      </c>
      <c r="O81">
        <v>0.1903260672</v>
      </c>
      <c r="P81">
        <v>0.18336291839999899</v>
      </c>
      <c r="Q81">
        <v>0.17639976959999901</v>
      </c>
      <c r="R81">
        <v>0.16943662079999999</v>
      </c>
      <c r="S81">
        <v>0.16247347200000001</v>
      </c>
      <c r="T81">
        <v>0.15783137279999901</v>
      </c>
      <c r="U81">
        <v>0.150868224</v>
      </c>
      <c r="V81">
        <v>0.14390507520000001</v>
      </c>
      <c r="W81">
        <v>0.85064997566663703</v>
      </c>
      <c r="X81">
        <v>1.1698089984</v>
      </c>
      <c r="Y81">
        <v>1.2440825856</v>
      </c>
      <c r="Z81">
        <v>1.31835617279999</v>
      </c>
      <c r="AA81">
        <v>1.3949508096000001</v>
      </c>
      <c r="AB81">
        <v>1.4692243968000001</v>
      </c>
      <c r="AC81">
        <v>1.543497984</v>
      </c>
      <c r="AD81">
        <v>1.6340189184</v>
      </c>
      <c r="AE81">
        <v>1.7245398528</v>
      </c>
      <c r="AF81">
        <v>1.8150607872</v>
      </c>
      <c r="AG81">
        <v>1.9055817215999999</v>
      </c>
      <c r="AH81">
        <v>1.9961026559999899</v>
      </c>
      <c r="AI81">
        <v>2.1330445824000202</v>
      </c>
      <c r="AJ81">
        <v>2.2699865088000002</v>
      </c>
      <c r="AK81">
        <v>2.4069284352000002</v>
      </c>
      <c r="AL81">
        <v>2.54387036159999</v>
      </c>
      <c r="AM81">
        <v>2.6808122879999901</v>
      </c>
      <c r="AN81">
        <v>2.7899016191999899</v>
      </c>
      <c r="AO81">
        <v>2.8989909504</v>
      </c>
      <c r="AP81">
        <v>3.01040133119999</v>
      </c>
      <c r="AQ81">
        <v>3.1194906623999898</v>
      </c>
      <c r="AR81">
        <v>3.2285799935999901</v>
      </c>
    </row>
    <row r="82" spans="1:44" x14ac:dyDescent="0.2">
      <c r="A82" s="13" t="s">
        <v>180</v>
      </c>
      <c r="B82" t="s">
        <v>78</v>
      </c>
      <c r="C82" t="s">
        <v>3</v>
      </c>
      <c r="D82">
        <v>0.23304397593599893</v>
      </c>
      <c r="E82">
        <v>0.40144091788799896</v>
      </c>
      <c r="F82">
        <v>0.56841873983999802</v>
      </c>
      <c r="G82">
        <v>0.55946279335679905</v>
      </c>
      <c r="H82">
        <v>0.55044378748799894</v>
      </c>
      <c r="I82">
        <v>0.54148784100479896</v>
      </c>
      <c r="J82">
        <v>0.53104971513599897</v>
      </c>
      <c r="K82">
        <v>0.522093768652798</v>
      </c>
      <c r="L82">
        <v>0.51313782216959902</v>
      </c>
      <c r="M82">
        <v>0.50411881630079902</v>
      </c>
      <c r="N82">
        <v>0.52288940679551799</v>
      </c>
      <c r="O82">
        <v>0.51194253712895998</v>
      </c>
      <c r="P82">
        <v>0.50247784684800001</v>
      </c>
      <c r="Q82">
        <v>0.49301315656703892</v>
      </c>
      <c r="R82">
        <v>0.48348540690047997</v>
      </c>
      <c r="S82">
        <v>0.47260159661951895</v>
      </c>
      <c r="T82">
        <v>0.46307384695296</v>
      </c>
      <c r="U82">
        <v>0.45360915667199997</v>
      </c>
      <c r="V82">
        <v>0.44414446639103899</v>
      </c>
      <c r="W82">
        <v>0.43319759672447999</v>
      </c>
      <c r="X82">
        <v>0.437124864272112</v>
      </c>
      <c r="Y82">
        <v>1.420698848515487</v>
      </c>
      <c r="Z82">
        <v>2.4043045292455671</v>
      </c>
      <c r="AA82">
        <v>3.386491089975646</v>
      </c>
      <c r="AB82">
        <v>4.3700650742190241</v>
      </c>
      <c r="AC82">
        <v>4.96692</v>
      </c>
      <c r="AD82">
        <v>5.9603039999999998</v>
      </c>
      <c r="AE82">
        <v>6.9536879999999996</v>
      </c>
      <c r="AF82">
        <v>7.9470720000000004</v>
      </c>
      <c r="AG82">
        <v>8.9404559999999993</v>
      </c>
      <c r="AH82">
        <v>10.357652907858869</v>
      </c>
      <c r="AI82">
        <v>11.465465418694382</v>
      </c>
      <c r="AJ82">
        <v>12.458849418694395</v>
      </c>
      <c r="AK82">
        <v>13.452233418694338</v>
      </c>
      <c r="AL82">
        <v>14.445617418694336</v>
      </c>
      <c r="AM82">
        <v>15.439001418694337</v>
      </c>
      <c r="AN82">
        <v>16.432385418694313</v>
      </c>
      <c r="AO82">
        <v>17.943136596895968</v>
      </c>
      <c r="AP82">
        <v>19.453887775097527</v>
      </c>
      <c r="AQ82">
        <v>20.964638953299161</v>
      </c>
      <c r="AR82">
        <v>22.538330697987529</v>
      </c>
    </row>
    <row r="83" spans="1:44" x14ac:dyDescent="0.2">
      <c r="A83" s="13" t="s">
        <v>180</v>
      </c>
      <c r="B83" t="s">
        <v>79</v>
      </c>
      <c r="C83" t="s">
        <v>3</v>
      </c>
      <c r="D83">
        <v>1.3084917119999999</v>
      </c>
      <c r="E83">
        <v>1.26568474559999</v>
      </c>
      <c r="F83">
        <v>1.2217487904</v>
      </c>
      <c r="G83">
        <v>1.1781628848000001</v>
      </c>
      <c r="H83">
        <v>1.1326091328000001</v>
      </c>
      <c r="I83">
        <v>1.0865728800000001</v>
      </c>
      <c r="J83">
        <v>1.0405870848000001</v>
      </c>
      <c r="K83">
        <v>0.99260506079999899</v>
      </c>
      <c r="L83">
        <v>0.94502039039999997</v>
      </c>
      <c r="M83">
        <v>0.89454386879999992</v>
      </c>
      <c r="N83">
        <v>0.84535401599999904</v>
      </c>
      <c r="O83">
        <v>0.79253752319999993</v>
      </c>
      <c r="P83">
        <v>0.73719815039999992</v>
      </c>
      <c r="Q83">
        <v>0.6835806432</v>
      </c>
      <c r="R83">
        <v>0.62832326399999905</v>
      </c>
      <c r="S83">
        <v>0.57390789599999903</v>
      </c>
      <c r="T83">
        <v>1.2397369248000001</v>
      </c>
      <c r="U83">
        <v>1.9098611568000001</v>
      </c>
      <c r="V83">
        <v>2.5858826208000001</v>
      </c>
      <c r="W83">
        <v>3.2652942048</v>
      </c>
      <c r="X83">
        <v>3.9496947839999899</v>
      </c>
      <c r="Y83">
        <v>4.6396551600000002</v>
      </c>
      <c r="Z83">
        <v>5.3329961951999998</v>
      </c>
      <c r="AA83">
        <v>6.0322502303999901</v>
      </c>
      <c r="AB83">
        <v>6.7339514592</v>
      </c>
      <c r="AC83">
        <v>7.4424959999999896</v>
      </c>
      <c r="AD83">
        <v>8.2144972799999998</v>
      </c>
      <c r="AE83">
        <v>8.9915443199999903</v>
      </c>
      <c r="AF83">
        <v>9.7736371200000001</v>
      </c>
      <c r="AG83">
        <v>10.5607756799999</v>
      </c>
      <c r="AH83">
        <v>11.352959999999999</v>
      </c>
      <c r="AI83">
        <v>12.1501900799999</v>
      </c>
      <c r="AJ83">
        <v>12.95246592</v>
      </c>
      <c r="AK83">
        <v>13.75978752</v>
      </c>
      <c r="AL83">
        <v>14.5721548799999</v>
      </c>
      <c r="AM83">
        <v>15.389568000000001</v>
      </c>
      <c r="AN83">
        <v>16.21202688</v>
      </c>
      <c r="AO83">
        <v>17.039531520000001</v>
      </c>
      <c r="AP83">
        <v>17.8720819199999</v>
      </c>
      <c r="AQ83">
        <v>18.70967808</v>
      </c>
      <c r="AR83">
        <v>19.552320000000002</v>
      </c>
    </row>
    <row r="84" spans="1:44" x14ac:dyDescent="0.2">
      <c r="A84" s="13" t="s">
        <v>180</v>
      </c>
      <c r="B84" t="s">
        <v>80</v>
      </c>
      <c r="C84" t="s">
        <v>3</v>
      </c>
      <c r="D84">
        <v>98.790965560285969</v>
      </c>
      <c r="E84">
        <v>102.6694731582041</v>
      </c>
      <c r="F84">
        <v>104.71861536143334</v>
      </c>
      <c r="G84">
        <v>106.85728490874942</v>
      </c>
      <c r="H84">
        <v>108.01158571130581</v>
      </c>
      <c r="I84">
        <v>109.4705849546939</v>
      </c>
      <c r="J84">
        <v>110.78738189662658</v>
      </c>
      <c r="K84">
        <v>111.83387330177936</v>
      </c>
      <c r="L84">
        <v>112.8807801372905</v>
      </c>
      <c r="M84">
        <v>115.19897891523561</v>
      </c>
      <c r="N84">
        <v>117.86106234222126</v>
      </c>
      <c r="O84">
        <v>116.27309623563653</v>
      </c>
      <c r="P84">
        <v>113.40838694575659</v>
      </c>
      <c r="Q84">
        <v>116.0061865565538</v>
      </c>
      <c r="R84">
        <v>118.24471348757776</v>
      </c>
      <c r="S84">
        <v>117.56364689646881</v>
      </c>
      <c r="T84">
        <v>107.68736801096622</v>
      </c>
      <c r="U84">
        <v>107.99038699412421</v>
      </c>
      <c r="V84">
        <v>112.06317341348068</v>
      </c>
      <c r="W84">
        <v>114.81337657027133</v>
      </c>
      <c r="X84">
        <v>107.30358097158688</v>
      </c>
      <c r="Y84">
        <v>104.75898284487718</v>
      </c>
      <c r="Z84">
        <v>96.225492489807607</v>
      </c>
      <c r="AA84">
        <v>94.745126607070219</v>
      </c>
      <c r="AB84">
        <v>93.932700671595541</v>
      </c>
      <c r="AC84">
        <v>94.022064994795699</v>
      </c>
      <c r="AD84">
        <v>94.221350978496332</v>
      </c>
      <c r="AE84">
        <v>95.671730956242996</v>
      </c>
      <c r="AF84">
        <v>95.949367109627559</v>
      </c>
      <c r="AG84">
        <v>96.473102352981073</v>
      </c>
      <c r="AH84">
        <v>96.810205429434632</v>
      </c>
      <c r="AI84">
        <v>101.08538076018314</v>
      </c>
      <c r="AJ84">
        <v>105.39952572625035</v>
      </c>
      <c r="AK84">
        <v>98.756350805366964</v>
      </c>
      <c r="AL84">
        <v>98.410424866146244</v>
      </c>
      <c r="AM84">
        <v>98.845117574496413</v>
      </c>
      <c r="AN84">
        <v>98.950466429315682</v>
      </c>
      <c r="AO84">
        <v>99.27834065067286</v>
      </c>
      <c r="AP84">
        <v>100.07644022923407</v>
      </c>
      <c r="AQ84">
        <v>101.62078619760882</v>
      </c>
      <c r="AR84">
        <v>108.75390953351749</v>
      </c>
    </row>
    <row r="86" spans="1:44" s="45" customFormat="1" x14ac:dyDescent="0.2">
      <c r="A86" s="3" t="s">
        <v>90</v>
      </c>
      <c r="B86" s="14" t="s">
        <v>81</v>
      </c>
      <c r="C86" s="45" t="s">
        <v>1</v>
      </c>
      <c r="D86" s="45">
        <v>2010</v>
      </c>
      <c r="E86" s="45">
        <v>2011</v>
      </c>
      <c r="F86" s="45">
        <v>2012</v>
      </c>
      <c r="G86" s="45">
        <v>2013</v>
      </c>
      <c r="H86" s="45">
        <v>2014</v>
      </c>
      <c r="I86" s="45">
        <v>2015</v>
      </c>
      <c r="J86" s="45">
        <v>2016</v>
      </c>
      <c r="K86" s="45">
        <v>2017</v>
      </c>
      <c r="L86" s="45">
        <v>2018</v>
      </c>
      <c r="M86" s="45">
        <v>2019</v>
      </c>
      <c r="N86" s="45">
        <v>2020</v>
      </c>
      <c r="O86" s="45">
        <v>2021</v>
      </c>
      <c r="P86" s="45">
        <v>2022</v>
      </c>
      <c r="Q86" s="45">
        <v>2023</v>
      </c>
      <c r="R86" s="45">
        <v>2024</v>
      </c>
      <c r="S86" s="45">
        <v>2025</v>
      </c>
      <c r="T86" s="45">
        <v>2026</v>
      </c>
      <c r="U86" s="45">
        <v>2027</v>
      </c>
      <c r="V86" s="45">
        <v>2028</v>
      </c>
      <c r="W86" s="45">
        <v>2029</v>
      </c>
      <c r="X86" s="45">
        <v>2030</v>
      </c>
      <c r="Y86" s="45">
        <v>2031</v>
      </c>
      <c r="Z86" s="45">
        <v>2032</v>
      </c>
      <c r="AA86" s="45">
        <v>2033</v>
      </c>
      <c r="AB86" s="45">
        <v>2034</v>
      </c>
      <c r="AC86" s="45">
        <v>2035</v>
      </c>
      <c r="AD86" s="45">
        <v>2036</v>
      </c>
      <c r="AE86" s="45">
        <v>2037</v>
      </c>
      <c r="AF86" s="45">
        <v>2038</v>
      </c>
      <c r="AG86" s="45">
        <v>2039</v>
      </c>
      <c r="AH86" s="45">
        <v>2040</v>
      </c>
      <c r="AI86" s="45">
        <v>2041</v>
      </c>
      <c r="AJ86" s="45">
        <v>2042</v>
      </c>
      <c r="AK86" s="45">
        <v>2043</v>
      </c>
      <c r="AL86" s="45">
        <v>2044</v>
      </c>
      <c r="AM86" s="45">
        <v>2045</v>
      </c>
      <c r="AN86" s="45">
        <v>2046</v>
      </c>
      <c r="AO86" s="45">
        <v>2047</v>
      </c>
      <c r="AP86" s="45">
        <v>2048</v>
      </c>
      <c r="AQ86" s="45">
        <v>2049</v>
      </c>
      <c r="AR86" s="45">
        <v>2050</v>
      </c>
    </row>
    <row r="87" spans="1:44" x14ac:dyDescent="0.2">
      <c r="A87" s="13" t="s">
        <v>180</v>
      </c>
      <c r="B87" t="s">
        <v>82</v>
      </c>
      <c r="C87" t="s">
        <v>64</v>
      </c>
      <c r="D87">
        <v>348.60130781745238</v>
      </c>
      <c r="E87">
        <v>347.21475378847975</v>
      </c>
      <c r="F87">
        <v>350.17004651562343</v>
      </c>
      <c r="G87">
        <v>354.44020407033491</v>
      </c>
      <c r="H87">
        <v>360.28116431842727</v>
      </c>
      <c r="I87">
        <v>358.59361736277634</v>
      </c>
      <c r="J87">
        <v>360.01069621099214</v>
      </c>
      <c r="K87">
        <v>362.61522715504412</v>
      </c>
      <c r="L87">
        <v>361.05582396715403</v>
      </c>
      <c r="M87">
        <v>357.34262919128639</v>
      </c>
      <c r="N87">
        <v>352.72693351111451</v>
      </c>
      <c r="O87">
        <v>349.53918273511005</v>
      </c>
      <c r="P87">
        <v>351.37797165830875</v>
      </c>
      <c r="Q87">
        <v>349.10191007288722</v>
      </c>
      <c r="R87">
        <v>344.484858055968</v>
      </c>
      <c r="S87">
        <v>374.0565081311675</v>
      </c>
      <c r="T87">
        <v>409.52872309285561</v>
      </c>
      <c r="U87">
        <v>455.39695366761805</v>
      </c>
      <c r="V87">
        <v>490.87448003967023</v>
      </c>
      <c r="W87">
        <v>526.27051011959975</v>
      </c>
      <c r="X87">
        <v>565.90412292278063</v>
      </c>
      <c r="Y87">
        <v>602.22327362948442</v>
      </c>
      <c r="Z87">
        <v>648.09836562223995</v>
      </c>
      <c r="AA87">
        <v>664.67713447941742</v>
      </c>
      <c r="AB87">
        <v>662.98237906823067</v>
      </c>
      <c r="AC87">
        <v>693.16806606796456</v>
      </c>
      <c r="AD87">
        <v>702.73357144284512</v>
      </c>
      <c r="AE87">
        <v>704.4613912637634</v>
      </c>
      <c r="AF87">
        <v>706.36280736021422</v>
      </c>
      <c r="AG87">
        <v>708.23008396340674</v>
      </c>
      <c r="AH87">
        <v>709.89091447958197</v>
      </c>
      <c r="AI87">
        <v>711.10917335688339</v>
      </c>
      <c r="AJ87">
        <v>712.34252133298889</v>
      </c>
      <c r="AK87">
        <v>713.62659394646232</v>
      </c>
      <c r="AL87">
        <v>715.21796013683274</v>
      </c>
      <c r="AM87">
        <v>716.31189427879565</v>
      </c>
      <c r="AN87">
        <v>717.21777149570414</v>
      </c>
      <c r="AO87">
        <v>717.39953936328573</v>
      </c>
      <c r="AP87">
        <v>717.45477729898084</v>
      </c>
      <c r="AQ87">
        <v>718.42713628903289</v>
      </c>
      <c r="AR87">
        <v>718.31450142015797</v>
      </c>
    </row>
    <row r="88" spans="1:44" x14ac:dyDescent="0.2">
      <c r="A88" s="13" t="s">
        <v>180</v>
      </c>
      <c r="B88" t="s">
        <v>83</v>
      </c>
      <c r="C88" t="s">
        <v>64</v>
      </c>
      <c r="D88">
        <v>0.27956245927247902</v>
      </c>
      <c r="E88">
        <v>0.26961872895216005</v>
      </c>
      <c r="F88">
        <v>0.25964048910239901</v>
      </c>
      <c r="G88">
        <v>0.249662249252639</v>
      </c>
      <c r="H88">
        <v>0.23937326280431998</v>
      </c>
      <c r="I88">
        <v>0.2297402790825599</v>
      </c>
      <c r="J88">
        <v>0.85424105913869797</v>
      </c>
      <c r="K88">
        <v>1.417613351832</v>
      </c>
      <c r="L88">
        <v>1.3480248850255303</v>
      </c>
      <c r="M88">
        <v>1.3758159775966319</v>
      </c>
      <c r="N88">
        <v>1.4293697556806408</v>
      </c>
      <c r="O88">
        <v>1.3959493589049581</v>
      </c>
      <c r="P88">
        <v>1.4230920176332771</v>
      </c>
      <c r="Q88">
        <v>1.4775760678519201</v>
      </c>
      <c r="R88">
        <v>1.529728360355002</v>
      </c>
      <c r="S88">
        <v>1.5753754578597809</v>
      </c>
      <c r="T88">
        <v>1.5181778243493897</v>
      </c>
      <c r="U88">
        <v>1.4421274190214151</v>
      </c>
      <c r="V88">
        <v>1.498290063614929</v>
      </c>
      <c r="W88">
        <v>1.48762105795613</v>
      </c>
      <c r="X88">
        <v>1.421876843725919</v>
      </c>
      <c r="Y88">
        <v>1.35100209192039</v>
      </c>
      <c r="Z88">
        <v>1.2751264286163899</v>
      </c>
      <c r="AA88">
        <v>1.1989055091843899</v>
      </c>
      <c r="AB88">
        <v>1.2212872867009901</v>
      </c>
      <c r="AC88">
        <v>1.14846367264274</v>
      </c>
      <c r="AD88">
        <v>1.1453563674907401</v>
      </c>
      <c r="AE88">
        <v>1.2092532103087399</v>
      </c>
      <c r="AF88">
        <v>1.2058006490287401</v>
      </c>
      <c r="AG88">
        <v>1.2155791893239101</v>
      </c>
      <c r="AH88">
        <v>1.2359993401151501</v>
      </c>
      <c r="AI88">
        <v>1.2325467788351501</v>
      </c>
      <c r="AJ88">
        <v>1.22909421755515</v>
      </c>
      <c r="AK88">
        <v>1.2259869124031499</v>
      </c>
      <c r="AL88">
        <v>1.2225343511231499</v>
      </c>
      <c r="AM88">
        <v>1.2225343511231499</v>
      </c>
      <c r="AN88">
        <v>1.2225343511231499</v>
      </c>
      <c r="AO88">
        <v>1.2225343511231499</v>
      </c>
      <c r="AP88">
        <v>1.2225343511231499</v>
      </c>
      <c r="AQ88">
        <v>1.2225343511231499</v>
      </c>
      <c r="AR88">
        <v>1.2901623584080699</v>
      </c>
    </row>
    <row r="89" spans="1:44" x14ac:dyDescent="0.2">
      <c r="A89" s="13" t="s">
        <v>180</v>
      </c>
      <c r="B89" t="s">
        <v>84</v>
      </c>
      <c r="C89" t="s">
        <v>64</v>
      </c>
      <c r="D89">
        <v>53.352766036363356</v>
      </c>
      <c r="E89">
        <v>51.296200524849624</v>
      </c>
      <c r="F89">
        <v>53.362356114659292</v>
      </c>
      <c r="G89">
        <v>59.820111711130799</v>
      </c>
      <c r="H89">
        <v>65.282002452426198</v>
      </c>
      <c r="I89">
        <v>63.260726087846329</v>
      </c>
      <c r="J89">
        <v>67.146023470176132</v>
      </c>
      <c r="K89">
        <v>68.807108777286757</v>
      </c>
      <c r="L89">
        <v>68.040476243647547</v>
      </c>
      <c r="M89">
        <v>67.671278337895572</v>
      </c>
      <c r="N89">
        <v>67.32744637859372</v>
      </c>
      <c r="O89">
        <v>69.468946291675749</v>
      </c>
      <c r="P89">
        <v>69.715698244533229</v>
      </c>
      <c r="Q89">
        <v>69.163761096234168</v>
      </c>
      <c r="R89">
        <v>68.788940193424992</v>
      </c>
      <c r="S89">
        <v>102.52476809192225</v>
      </c>
      <c r="T89">
        <v>94.800376495330042</v>
      </c>
      <c r="U89">
        <v>97.482819734433562</v>
      </c>
      <c r="V89">
        <v>89.648437405447694</v>
      </c>
      <c r="W89">
        <v>81.699520190846002</v>
      </c>
      <c r="X89">
        <v>78.093642865302726</v>
      </c>
      <c r="Y89">
        <v>71.155051277655346</v>
      </c>
      <c r="Z89">
        <v>73.805267031736207</v>
      </c>
      <c r="AA89">
        <v>76.350600840271227</v>
      </c>
      <c r="AB89">
        <v>78.890503577635144</v>
      </c>
      <c r="AC89">
        <v>81.008713139477848</v>
      </c>
      <c r="AD89">
        <v>83.253955631579487</v>
      </c>
      <c r="AE89">
        <v>85.399986029614723</v>
      </c>
      <c r="AF89">
        <v>87.814833561010602</v>
      </c>
      <c r="AG89">
        <v>90.186141680066797</v>
      </c>
      <c r="AH89">
        <v>92.33612397253323</v>
      </c>
      <c r="AI89">
        <v>94.060171060789244</v>
      </c>
      <c r="AJ89">
        <v>95.804282715455713</v>
      </c>
      <c r="AK89">
        <v>97.598773751360227</v>
      </c>
      <c r="AL89">
        <v>99.665369801571487</v>
      </c>
      <c r="AM89">
        <v>101.26661506081459</v>
      </c>
      <c r="AN89">
        <v>102.68370275833001</v>
      </c>
      <c r="AO89">
        <v>103.36767625224167</v>
      </c>
      <c r="AP89">
        <v>103.92862604981978</v>
      </c>
      <c r="AQ89">
        <v>105.40702184869677</v>
      </c>
      <c r="AR89">
        <v>105.69663255697917</v>
      </c>
    </row>
    <row r="90" spans="1:44" x14ac:dyDescent="0.2">
      <c r="A90" s="13" t="s">
        <v>180</v>
      </c>
      <c r="B90" t="s">
        <v>85</v>
      </c>
      <c r="C90" t="s">
        <v>64</v>
      </c>
      <c r="D90">
        <v>280.11484504684802</v>
      </c>
      <c r="E90">
        <v>282.13342081400401</v>
      </c>
      <c r="F90">
        <v>283.98038883290405</v>
      </c>
      <c r="G90">
        <v>285.72002275255397</v>
      </c>
      <c r="H90">
        <v>287.31977912768201</v>
      </c>
      <c r="I90">
        <v>288.77965795828698</v>
      </c>
      <c r="J90">
        <v>290.039479370565</v>
      </c>
      <c r="K90">
        <v>291.22041635366298</v>
      </c>
      <c r="L90">
        <v>287.22588418943991</v>
      </c>
      <c r="M90">
        <v>283.26305466143901</v>
      </c>
      <c r="N90">
        <v>279.26852249721497</v>
      </c>
      <c r="O90">
        <v>275.27399033299196</v>
      </c>
      <c r="P90">
        <v>271.27945816876792</v>
      </c>
      <c r="Q90">
        <v>267.28492600454399</v>
      </c>
      <c r="R90">
        <v>263.29039384031893</v>
      </c>
      <c r="S90">
        <v>259.38428760844789</v>
      </c>
      <c r="T90">
        <v>302.94370978022488</v>
      </c>
      <c r="U90">
        <v>346.50313195200101</v>
      </c>
      <c r="V90">
        <v>390.06255412377698</v>
      </c>
      <c r="W90">
        <v>433.62197629555396</v>
      </c>
      <c r="X90">
        <v>477.18139846732902</v>
      </c>
      <c r="Y90">
        <v>520.77252327533006</v>
      </c>
      <c r="Z90">
        <v>564.33194544710409</v>
      </c>
      <c r="AA90">
        <v>578.70382049412592</v>
      </c>
      <c r="AB90">
        <v>574.70928832990296</v>
      </c>
      <c r="AC90">
        <v>603.10985596845205</v>
      </c>
      <c r="AD90">
        <v>610.69341512275093</v>
      </c>
      <c r="AE90">
        <v>610.47149666918392</v>
      </c>
      <c r="AF90">
        <v>610.21787557939092</v>
      </c>
      <c r="AG90">
        <v>609.96425448960008</v>
      </c>
      <c r="AH90">
        <v>609.71063339980697</v>
      </c>
      <c r="AI90">
        <v>609.45701231001601</v>
      </c>
      <c r="AJ90">
        <v>609.20339122022301</v>
      </c>
      <c r="AK90">
        <v>608.94977013043206</v>
      </c>
      <c r="AL90">
        <v>608.727851676863</v>
      </c>
      <c r="AM90">
        <v>608.47423058707091</v>
      </c>
      <c r="AN90">
        <v>608.22060949728007</v>
      </c>
      <c r="AO90">
        <v>607.96698840748786</v>
      </c>
      <c r="AP90">
        <v>607.71336731769486</v>
      </c>
      <c r="AQ90">
        <v>607.45974622790402</v>
      </c>
      <c r="AR90">
        <v>607.23782777433496</v>
      </c>
    </row>
    <row r="91" spans="1:44" x14ac:dyDescent="0.2">
      <c r="A91" s="13" t="s">
        <v>180</v>
      </c>
      <c r="B91" t="s">
        <v>86</v>
      </c>
      <c r="C91" t="s">
        <v>64</v>
      </c>
      <c r="D91">
        <v>14.8169994138946</v>
      </c>
      <c r="E91">
        <v>13.478613517714599</v>
      </c>
      <c r="F91">
        <v>12.531038107712899</v>
      </c>
      <c r="G91">
        <v>8.6140393216629594</v>
      </c>
      <c r="H91">
        <v>7.4046582217262404</v>
      </c>
      <c r="I91">
        <v>6.2888276271861709</v>
      </c>
      <c r="J91">
        <v>1.93734625628403</v>
      </c>
      <c r="K91">
        <v>1.1374934077923802</v>
      </c>
      <c r="L91">
        <v>4.4098541749292401</v>
      </c>
      <c r="M91">
        <v>5.0019125221894702</v>
      </c>
      <c r="N91">
        <v>4.6716020611327798</v>
      </c>
      <c r="O91">
        <v>3.3713655143451198</v>
      </c>
      <c r="P91">
        <v>8.9318046883296205</v>
      </c>
      <c r="Q91">
        <v>11.1487410633599</v>
      </c>
      <c r="R91">
        <v>10.849908828672</v>
      </c>
      <c r="S91">
        <v>10.547245411487999</v>
      </c>
      <c r="T91">
        <v>10.242321492257799</v>
      </c>
      <c r="U91">
        <v>9.9457497596159996</v>
      </c>
      <c r="V91">
        <v>9.6430863424319995</v>
      </c>
      <c r="W91">
        <v>9.3404229252479904</v>
      </c>
      <c r="X91">
        <v>9.0415906905599996</v>
      </c>
      <c r="Y91">
        <v>8.7389272733759995</v>
      </c>
      <c r="Z91">
        <v>8.4400950386879998</v>
      </c>
      <c r="AA91">
        <v>8.1374316215039997</v>
      </c>
      <c r="AB91">
        <v>7.8347682043200004</v>
      </c>
      <c r="AC91">
        <v>7.535935969631991</v>
      </c>
      <c r="AD91">
        <v>7.2332725524479997</v>
      </c>
      <c r="AE91">
        <v>6.9306091352640005</v>
      </c>
      <c r="AF91">
        <v>6.6317769005759999</v>
      </c>
      <c r="AG91">
        <v>6.3291134833919998</v>
      </c>
      <c r="AH91">
        <v>6.0264500662079996</v>
      </c>
      <c r="AI91">
        <v>5.7276178315199999</v>
      </c>
      <c r="AJ91">
        <v>5.4249544143359998</v>
      </c>
      <c r="AK91">
        <v>5.1222909971519996</v>
      </c>
      <c r="AL91">
        <v>4.823458762464</v>
      </c>
      <c r="AM91">
        <v>4.5207953452799998</v>
      </c>
      <c r="AN91">
        <v>4.2181319280959997</v>
      </c>
      <c r="AO91">
        <v>3.919299693408</v>
      </c>
      <c r="AP91">
        <v>3.6166362762239999</v>
      </c>
      <c r="AQ91">
        <v>3.3139728590400002</v>
      </c>
      <c r="AR91">
        <v>3.0151406243519903</v>
      </c>
    </row>
    <row r="92" spans="1:44" x14ac:dyDescent="0.2">
      <c r="A92" s="13" t="s">
        <v>180</v>
      </c>
      <c r="B92" t="s">
        <v>87</v>
      </c>
      <c r="C92" t="s">
        <v>64</v>
      </c>
      <c r="D92">
        <v>1.2140956339199999E-3</v>
      </c>
      <c r="E92">
        <v>1.9330861593599999E-3</v>
      </c>
      <c r="F92">
        <v>2.6095030847999999E-3</v>
      </c>
      <c r="G92">
        <v>2.573553558528E-3</v>
      </c>
      <c r="H92">
        <v>2.5316124445440001E-3</v>
      </c>
      <c r="I92">
        <v>2.4956629182720002E-3</v>
      </c>
      <c r="J92">
        <v>2.4111482042880003E-3</v>
      </c>
      <c r="K92">
        <v>2.3751986780159899E-3</v>
      </c>
      <c r="L92">
        <v>2.33924915174399E-3</v>
      </c>
      <c r="M92">
        <v>2.2973080377599901E-3</v>
      </c>
      <c r="N92">
        <v>2.3723282523744E-3</v>
      </c>
      <c r="O92">
        <v>2.2855877842751899E-3</v>
      </c>
      <c r="P92">
        <v>2.2477304687616001E-3</v>
      </c>
      <c r="Q92">
        <v>2.209873153248E-3</v>
      </c>
      <c r="R92">
        <v>2.1657062851487899E-3</v>
      </c>
      <c r="S92">
        <v>2.0852753696351998E-3</v>
      </c>
      <c r="T92">
        <v>2.041108501536E-3</v>
      </c>
      <c r="U92">
        <v>2.0032511860223999E-3</v>
      </c>
      <c r="V92">
        <v>1.9653938705088002E-3</v>
      </c>
      <c r="W92">
        <v>1.8786534024096001E-3</v>
      </c>
      <c r="X92">
        <v>1.840796086896E-3</v>
      </c>
      <c r="Y92">
        <v>3.1598149218796792E-2</v>
      </c>
      <c r="Z92">
        <v>6.13618119032832E-2</v>
      </c>
      <c r="AA92">
        <v>9.1082900987769611E-2</v>
      </c>
      <c r="AB92">
        <v>0.12084025411967039</v>
      </c>
      <c r="AC92">
        <v>0.14900759999999999</v>
      </c>
      <c r="AD92">
        <v>0.17880911999999999</v>
      </c>
      <c r="AE92">
        <v>0.20861064000000001</v>
      </c>
      <c r="AF92">
        <v>0.23841216000000001</v>
      </c>
      <c r="AG92">
        <v>0.26821368000000001</v>
      </c>
      <c r="AH92">
        <v>0.30225332907858865</v>
      </c>
      <c r="AI92">
        <v>0.3331991341869438</v>
      </c>
      <c r="AJ92">
        <v>0.36300065418694394</v>
      </c>
      <c r="AK92">
        <v>0.39280217418694335</v>
      </c>
      <c r="AL92">
        <v>0.42260369418694338</v>
      </c>
      <c r="AM92">
        <v>0.45240521418694335</v>
      </c>
      <c r="AN92">
        <v>0.48220673418694315</v>
      </c>
      <c r="AO92">
        <v>0.51718192596895962</v>
      </c>
      <c r="AP92">
        <v>0.55215711775097542</v>
      </c>
      <c r="AQ92">
        <v>0.58713230953299167</v>
      </c>
      <c r="AR92">
        <v>0.62273690697987527</v>
      </c>
    </row>
    <row r="93" spans="1:44" x14ac:dyDescent="0.2">
      <c r="A93" s="13" t="s">
        <v>180</v>
      </c>
      <c r="B93" t="s">
        <v>88</v>
      </c>
      <c r="C93" t="s">
        <v>64</v>
      </c>
      <c r="D93">
        <v>332.19781648250648</v>
      </c>
      <c r="E93">
        <v>335.69723338363292</v>
      </c>
      <c r="F93">
        <v>338.90403945905058</v>
      </c>
      <c r="G93">
        <v>342.16090954770476</v>
      </c>
      <c r="H93">
        <v>345.38469936907478</v>
      </c>
      <c r="I93">
        <v>348.66099525261166</v>
      </c>
      <c r="J93">
        <v>351.94767108310594</v>
      </c>
      <c r="K93">
        <v>355.19792632764251</v>
      </c>
      <c r="L93">
        <v>358.44071019371853</v>
      </c>
      <c r="M93">
        <v>361.7081729064505</v>
      </c>
      <c r="N93">
        <v>365.03398562673857</v>
      </c>
      <c r="O93">
        <v>364.03547705165505</v>
      </c>
      <c r="P93">
        <v>363.25411360944287</v>
      </c>
      <c r="Q93">
        <v>362.24442955551723</v>
      </c>
      <c r="R93">
        <v>361.16330435474941</v>
      </c>
      <c r="S93">
        <v>360.05711470185287</v>
      </c>
      <c r="T93">
        <v>359.0060844123476</v>
      </c>
      <c r="U93">
        <v>357.89412987461907</v>
      </c>
      <c r="V93">
        <v>356.83295508030392</v>
      </c>
      <c r="W93">
        <v>355.96766550475775</v>
      </c>
      <c r="X93">
        <v>354.81801424243463</v>
      </c>
      <c r="Y93">
        <v>353.71496518956116</v>
      </c>
      <c r="Z93">
        <v>352.55055370713444</v>
      </c>
      <c r="AA93">
        <v>351.35118333745015</v>
      </c>
      <c r="AB93">
        <v>350.4262488484257</v>
      </c>
      <c r="AC93">
        <v>349.28196858715427</v>
      </c>
      <c r="AD93">
        <v>348.05119114423354</v>
      </c>
      <c r="AE93">
        <v>346.83519627196625</v>
      </c>
      <c r="AF93">
        <v>345.91499697856989</v>
      </c>
      <c r="AG93">
        <v>344.60071786457638</v>
      </c>
      <c r="AH93">
        <v>343.40569795528063</v>
      </c>
      <c r="AI93">
        <v>342.20093579548904</v>
      </c>
      <c r="AJ93">
        <v>341.10444477992445</v>
      </c>
      <c r="AK93">
        <v>339.87859880379858</v>
      </c>
      <c r="AL93">
        <v>338.52087919207645</v>
      </c>
      <c r="AM93">
        <v>337.51085051965219</v>
      </c>
      <c r="AN93">
        <v>336.1844810950173</v>
      </c>
      <c r="AO93">
        <v>334.86509646131486</v>
      </c>
      <c r="AP93">
        <v>333.75747980386961</v>
      </c>
      <c r="AQ93">
        <v>332.33923172061191</v>
      </c>
      <c r="AR93">
        <v>331.04919333238547</v>
      </c>
    </row>
    <row r="94" spans="1:44" x14ac:dyDescent="0.2">
      <c r="A94" s="13" t="s">
        <v>180</v>
      </c>
      <c r="B94" t="s">
        <v>89</v>
      </c>
      <c r="C94" t="s">
        <v>64</v>
      </c>
      <c r="D94">
        <v>1486.6843799999999</v>
      </c>
      <c r="E94">
        <v>1486.6843799999999</v>
      </c>
      <c r="F94">
        <v>1486.6843799999999</v>
      </c>
      <c r="G94">
        <v>1486.6843799999999</v>
      </c>
      <c r="H94">
        <v>1486.6843799999999</v>
      </c>
      <c r="I94">
        <v>1486.6843799999999</v>
      </c>
      <c r="J94">
        <v>1486.6843799999999</v>
      </c>
      <c r="K94">
        <v>1486.6843799999901</v>
      </c>
      <c r="L94">
        <v>1486.6843799999999</v>
      </c>
      <c r="M94">
        <v>1486.6843799999999</v>
      </c>
      <c r="N94">
        <v>1486.6843799999999</v>
      </c>
      <c r="O94">
        <v>1561.01859899999</v>
      </c>
      <c r="P94">
        <v>1639.0695289499899</v>
      </c>
      <c r="Q94">
        <v>1721.0230053974901</v>
      </c>
      <c r="R94">
        <v>1807.0741558694799</v>
      </c>
      <c r="S94">
        <v>1897.4278635012699</v>
      </c>
      <c r="T94">
        <v>1992.2992565348502</v>
      </c>
      <c r="U94">
        <v>2091.91421964455</v>
      </c>
      <c r="V94">
        <v>2196.5099303236102</v>
      </c>
      <c r="W94">
        <v>2306.33542679937</v>
      </c>
      <c r="X94">
        <v>2421.65219817976</v>
      </c>
      <c r="Y94">
        <v>2542.7348081493901</v>
      </c>
      <c r="Z94">
        <v>2669.8715485770599</v>
      </c>
      <c r="AA94">
        <v>2803.36512586444</v>
      </c>
      <c r="AB94">
        <v>2943.5333824608201</v>
      </c>
      <c r="AC94">
        <v>3090.71005152323</v>
      </c>
      <c r="AD94">
        <v>3245.2455540185497</v>
      </c>
      <c r="AE94">
        <v>3407.5078318003202</v>
      </c>
      <c r="AF94">
        <v>3577.88322353182</v>
      </c>
      <c r="AG94">
        <v>3756.7773846679897</v>
      </c>
      <c r="AH94">
        <v>3944.6162539215898</v>
      </c>
      <c r="AI94">
        <v>4141.8470674260898</v>
      </c>
      <c r="AJ94">
        <v>4348.9394205952995</v>
      </c>
      <c r="AK94">
        <v>4566.3863889976901</v>
      </c>
      <c r="AL94">
        <v>4794.7057090539001</v>
      </c>
      <c r="AM94">
        <v>5034.4409947087006</v>
      </c>
      <c r="AN94">
        <v>5286.1630470714999</v>
      </c>
      <c r="AO94">
        <v>5550.4711963934906</v>
      </c>
      <c r="AP94">
        <v>5827.9947572236997</v>
      </c>
      <c r="AQ94">
        <v>6119.3944956911901</v>
      </c>
      <c r="AR94">
        <v>6425.3642220925994</v>
      </c>
    </row>
    <row r="97" spans="1:44" x14ac:dyDescent="0.2">
      <c r="A97" s="13" t="s">
        <v>180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0.25012898773293513</v>
      </c>
      <c r="F97" s="22">
        <f t="shared" si="0"/>
        <v>0.24895092717294973</v>
      </c>
      <c r="G97" s="22">
        <f t="shared" si="0"/>
        <v>0.24448811687821367</v>
      </c>
      <c r="H97" s="22">
        <f t="shared" si="0"/>
        <v>0.24044330893194285</v>
      </c>
      <c r="I97" s="22">
        <f t="shared" si="0"/>
        <v>0.23640697682728973</v>
      </c>
      <c r="J97" s="22">
        <f t="shared" si="0"/>
        <v>0.23234761007179741</v>
      </c>
      <c r="K97" s="22">
        <f t="shared" si="0"/>
        <v>0.2282390323596302</v>
      </c>
      <c r="L97" s="22">
        <f t="shared" si="0"/>
        <v>0.2212405959491251</v>
      </c>
      <c r="M97" s="22">
        <f t="shared" si="0"/>
        <v>0.22443576850365124</v>
      </c>
      <c r="N97" s="22">
        <f t="shared" si="0"/>
        <v>0.21862821032063895</v>
      </c>
      <c r="O97" s="22">
        <f t="shared" si="0"/>
        <v>0.21082366584468895</v>
      </c>
      <c r="P97" s="22">
        <f t="shared" si="0"/>
        <v>0.20752420704464281</v>
      </c>
      <c r="Q97" s="22">
        <f t="shared" si="0"/>
        <v>0.20959509517213407</v>
      </c>
      <c r="R97" s="22">
        <f t="shared" si="0"/>
        <v>0.2107089185170434</v>
      </c>
      <c r="S97" s="22">
        <f t="shared" si="0"/>
        <v>0.20905402710685611</v>
      </c>
      <c r="T97" s="22">
        <f t="shared" si="0"/>
        <v>0.23300305998295248</v>
      </c>
      <c r="U97" s="22">
        <f t="shared" si="0"/>
        <v>0.2580391047232774</v>
      </c>
      <c r="V97" s="22">
        <f t="shared" si="0"/>
        <v>0.28563172891411703</v>
      </c>
      <c r="W97" s="22">
        <f t="shared" si="0"/>
        <v>0.31242063713582058</v>
      </c>
      <c r="X97" s="22">
        <f t="shared" si="0"/>
        <v>0.33007270508678654</v>
      </c>
      <c r="Y97" s="22">
        <f t="shared" si="0"/>
        <v>0.3525383770583006</v>
      </c>
      <c r="Z97" s="22">
        <f t="shared" si="0"/>
        <v>0.3712505809464936</v>
      </c>
      <c r="AA97" s="22">
        <f t="shared" si="0"/>
        <v>0.38141604019715281</v>
      </c>
      <c r="AB97" s="22">
        <f t="shared" si="0"/>
        <v>0.38882431220922781</v>
      </c>
      <c r="AC97" s="22">
        <f t="shared" si="0"/>
        <v>0.40235469530229806</v>
      </c>
      <c r="AD97" s="22">
        <f t="shared" si="0"/>
        <v>0.41423377760300029</v>
      </c>
      <c r="AE97" s="22">
        <f t="shared" si="0"/>
        <v>0.42326069612135869</v>
      </c>
      <c r="AF97" s="22">
        <f t="shared" si="0"/>
        <v>0.42948528562530408</v>
      </c>
      <c r="AG97" s="22">
        <f t="shared" si="0"/>
        <v>0.43520599252564629</v>
      </c>
      <c r="AH97" s="22">
        <f t="shared" si="0"/>
        <v>0.44457978119388863</v>
      </c>
      <c r="AI97" s="22">
        <f t="shared" si="0"/>
        <v>0.45271281535398283</v>
      </c>
      <c r="AJ97" s="22">
        <f t="shared" si="0"/>
        <v>0.45957223102095152</v>
      </c>
      <c r="AK97" s="22">
        <f t="shared" si="0"/>
        <v>0.46619761657050596</v>
      </c>
      <c r="AL97" s="22">
        <f t="shared" si="0"/>
        <v>0.4725786291308734</v>
      </c>
      <c r="AM97" s="22">
        <f t="shared" si="0"/>
        <v>0.47939350585026735</v>
      </c>
      <c r="AN97" s="22">
        <f t="shared" si="0"/>
        <v>0.48833054200941456</v>
      </c>
      <c r="AO97" s="22">
        <f t="shared" si="0"/>
        <v>0.49740326134484969</v>
      </c>
      <c r="AP97" s="22">
        <f t="shared" si="0"/>
        <v>0.50612785330649235</v>
      </c>
      <c r="AQ97" s="22">
        <f t="shared" si="0"/>
        <v>0.51265595442499101</v>
      </c>
      <c r="AR97" s="22">
        <f t="shared" si="0"/>
        <v>0.52407554700669823</v>
      </c>
    </row>
    <row r="98" spans="1:44" x14ac:dyDescent="0.2">
      <c r="A98" s="13" t="s">
        <v>180</v>
      </c>
      <c r="B98" s="1" t="s">
        <v>127</v>
      </c>
      <c r="C98" s="1" t="s">
        <v>126</v>
      </c>
      <c r="D98" s="22">
        <f>(D64+D63+D62+D59+D54)/D53</f>
        <v>0.10254283783239108</v>
      </c>
      <c r="E98" s="22">
        <f t="shared" ref="E98:AR98" si="1">(E64+E63+E62+E59+E54)/E53</f>
        <v>0.10300403495178177</v>
      </c>
      <c r="F98" s="22">
        <f t="shared" si="1"/>
        <v>0.10328255080397497</v>
      </c>
      <c r="G98" s="22">
        <f t="shared" si="1"/>
        <v>0.10432395548093883</v>
      </c>
      <c r="H98" s="22">
        <f t="shared" si="1"/>
        <v>0.10391701868533078</v>
      </c>
      <c r="I98" s="22">
        <f t="shared" si="1"/>
        <v>0.10292417960786709</v>
      </c>
      <c r="J98" s="22">
        <f t="shared" si="1"/>
        <v>0.10300724666856215</v>
      </c>
      <c r="K98" s="22">
        <f t="shared" si="1"/>
        <v>0.10160039620067871</v>
      </c>
      <c r="L98" s="22">
        <f t="shared" si="1"/>
        <v>9.8166995469224805E-2</v>
      </c>
      <c r="M98" s="22">
        <f t="shared" si="1"/>
        <v>9.5851909300515376E-2</v>
      </c>
      <c r="N98" s="22">
        <f t="shared" si="1"/>
        <v>9.3902742368244821E-2</v>
      </c>
      <c r="O98" s="22">
        <f t="shared" si="1"/>
        <v>9.4383625479734792E-2</v>
      </c>
      <c r="P98" s="22">
        <f t="shared" si="1"/>
        <v>9.233564112912572E-2</v>
      </c>
      <c r="Q98" s="22">
        <f t="shared" si="1"/>
        <v>9.1525779468185367E-2</v>
      </c>
      <c r="R98" s="22">
        <f t="shared" si="1"/>
        <v>9.1621670710328867E-2</v>
      </c>
      <c r="S98" s="22">
        <f t="shared" si="1"/>
        <v>9.1733291950527387E-2</v>
      </c>
      <c r="T98" s="22">
        <f t="shared" si="1"/>
        <v>9.7468209791233079E-2</v>
      </c>
      <c r="U98" s="22">
        <f t="shared" si="1"/>
        <v>0.10169245433811439</v>
      </c>
      <c r="V98" s="22">
        <f t="shared" si="1"/>
        <v>0.10595973459899898</v>
      </c>
      <c r="W98" s="22">
        <f t="shared" si="1"/>
        <v>0.11172840639382384</v>
      </c>
      <c r="X98" s="22">
        <f t="shared" si="1"/>
        <v>0.11837371651389081</v>
      </c>
      <c r="Y98" s="22">
        <f t="shared" si="1"/>
        <v>0.12539428206060135</v>
      </c>
      <c r="Z98" s="22">
        <f t="shared" si="1"/>
        <v>0.13324580662797417</v>
      </c>
      <c r="AA98" s="22">
        <f t="shared" si="1"/>
        <v>0.13685561526056095</v>
      </c>
      <c r="AB98" s="22">
        <f t="shared" si="1"/>
        <v>0.13924174532985695</v>
      </c>
      <c r="AC98" s="22">
        <f t="shared" si="1"/>
        <v>0.14325214495480013</v>
      </c>
      <c r="AD98" s="22">
        <f t="shared" si="1"/>
        <v>0.14634296489348153</v>
      </c>
      <c r="AE98" s="22">
        <f t="shared" si="1"/>
        <v>0.14884470994794302</v>
      </c>
      <c r="AF98" s="22">
        <f t="shared" si="1"/>
        <v>0.15110194416176095</v>
      </c>
      <c r="AG98" s="22">
        <f t="shared" si="1"/>
        <v>0.1534176032628588</v>
      </c>
      <c r="AH98" s="22">
        <f t="shared" si="1"/>
        <v>0.15662054878171419</v>
      </c>
      <c r="AI98" s="22">
        <f t="shared" si="1"/>
        <v>0.15868296329621839</v>
      </c>
      <c r="AJ98" s="22">
        <f t="shared" si="1"/>
        <v>0.16051217544717991</v>
      </c>
      <c r="AK98" s="22">
        <f t="shared" si="1"/>
        <v>0.1659012693966728</v>
      </c>
      <c r="AL98" s="22">
        <f t="shared" si="1"/>
        <v>0.16851111068630795</v>
      </c>
      <c r="AM98" s="22">
        <f t="shared" si="1"/>
        <v>0.17071600778844209</v>
      </c>
      <c r="AN98" s="22">
        <f t="shared" si="1"/>
        <v>0.17294496806892101</v>
      </c>
      <c r="AO98" s="22">
        <f t="shared" si="1"/>
        <v>0.17623475717893766</v>
      </c>
      <c r="AP98" s="22">
        <f t="shared" si="1"/>
        <v>0.17938233293697348</v>
      </c>
      <c r="AQ98" s="22">
        <f t="shared" si="1"/>
        <v>0.18245732283336463</v>
      </c>
      <c r="AR98" s="22">
        <f t="shared" si="1"/>
        <v>0.18503751173307711</v>
      </c>
    </row>
    <row r="99" spans="1:44" x14ac:dyDescent="0.2">
      <c r="A99" s="13" t="s">
        <v>180</v>
      </c>
      <c r="B99" s="1" t="s">
        <v>129</v>
      </c>
      <c r="C99" s="1" t="s">
        <v>126</v>
      </c>
      <c r="D99" s="22">
        <f>(D83+D82+D81+D78+D75)/D74</f>
        <v>0.20530010218295716</v>
      </c>
      <c r="E99" s="22">
        <f t="shared" ref="E99:AR99" si="2">(E83+E82+E81+E78+E75)/E74</f>
        <v>0.20005752690646084</v>
      </c>
      <c r="F99" s="22">
        <f t="shared" si="2"/>
        <v>0.19512890388120921</v>
      </c>
      <c r="G99" s="22">
        <f t="shared" si="2"/>
        <v>0.18871206153283948</v>
      </c>
      <c r="H99" s="22">
        <f t="shared" si="2"/>
        <v>0.18276198936632232</v>
      </c>
      <c r="I99" s="22">
        <f t="shared" si="2"/>
        <v>0.17717988062410223</v>
      </c>
      <c r="J99" s="22">
        <f t="shared" si="2"/>
        <v>0.175883161136101</v>
      </c>
      <c r="K99" s="22">
        <f t="shared" si="2"/>
        <v>0.17392738341332781</v>
      </c>
      <c r="L99" s="22">
        <f t="shared" si="2"/>
        <v>0.16569136091922462</v>
      </c>
      <c r="M99" s="22">
        <f t="shared" si="2"/>
        <v>0.16506456944428974</v>
      </c>
      <c r="N99" s="22">
        <f t="shared" si="2"/>
        <v>0.16669418484777143</v>
      </c>
      <c r="O99" s="22">
        <f t="shared" si="2"/>
        <v>0.15670484234239382</v>
      </c>
      <c r="P99" s="22">
        <f t="shared" si="2"/>
        <v>0.14957445589642451</v>
      </c>
      <c r="Q99" s="22">
        <f t="shared" si="2"/>
        <v>0.15101436994618109</v>
      </c>
      <c r="R99" s="22">
        <f t="shared" si="2"/>
        <v>0.15388011875059951</v>
      </c>
      <c r="S99" s="22">
        <f t="shared" si="2"/>
        <v>0.15020827268405756</v>
      </c>
      <c r="T99" s="22">
        <f t="shared" si="2"/>
        <v>0.16450785974962021</v>
      </c>
      <c r="U99" s="22">
        <f t="shared" si="2"/>
        <v>0.17980435320946203</v>
      </c>
      <c r="V99" s="22">
        <f t="shared" si="2"/>
        <v>0.20164667449561854</v>
      </c>
      <c r="W99" s="22">
        <f t="shared" si="2"/>
        <v>0.22438314898069506</v>
      </c>
      <c r="X99" s="22">
        <f t="shared" si="2"/>
        <v>0.23613068371624074</v>
      </c>
      <c r="Y99" s="22">
        <f t="shared" si="2"/>
        <v>0.25444666992060233</v>
      </c>
      <c r="Z99" s="22">
        <f t="shared" si="2"/>
        <v>0.26951973711047172</v>
      </c>
      <c r="AA99" s="22">
        <f t="shared" si="2"/>
        <v>0.2779669264046839</v>
      </c>
      <c r="AB99" s="22">
        <f t="shared" si="2"/>
        <v>0.28554297919920285</v>
      </c>
      <c r="AC99" s="22">
        <f t="shared" si="2"/>
        <v>0.29550967444550374</v>
      </c>
      <c r="AD99" s="22">
        <f t="shared" si="2"/>
        <v>0.30333058976573751</v>
      </c>
      <c r="AE99" s="22">
        <f t="shared" si="2"/>
        <v>0.31171851879247781</v>
      </c>
      <c r="AF99" s="22">
        <f t="shared" si="2"/>
        <v>0.31713444704447386</v>
      </c>
      <c r="AG99" s="22">
        <f t="shared" si="2"/>
        <v>0.32296848924559202</v>
      </c>
      <c r="AH99" s="22">
        <f t="shared" si="2"/>
        <v>0.3314387883403706</v>
      </c>
      <c r="AI99" s="22">
        <f t="shared" si="2"/>
        <v>0.33921190444827815</v>
      </c>
      <c r="AJ99" s="22">
        <f t="shared" si="2"/>
        <v>0.34633578673446613</v>
      </c>
      <c r="AK99" s="22">
        <f t="shared" si="2"/>
        <v>0.35299365199234528</v>
      </c>
      <c r="AL99" s="22">
        <f t="shared" si="2"/>
        <v>0.35769347588027872</v>
      </c>
      <c r="AM99" s="22">
        <f t="shared" si="2"/>
        <v>0.36298349507485433</v>
      </c>
      <c r="AN99" s="22">
        <f t="shared" si="2"/>
        <v>0.36816903486313235</v>
      </c>
      <c r="AO99" s="22">
        <f t="shared" si="2"/>
        <v>0.37597219473723403</v>
      </c>
      <c r="AP99" s="22">
        <f t="shared" si="2"/>
        <v>0.38397028319152898</v>
      </c>
      <c r="AQ99" s="22">
        <f t="shared" si="2"/>
        <v>0.39209255728244791</v>
      </c>
      <c r="AR99" s="22">
        <f t="shared" si="2"/>
        <v>0.40421562580623854</v>
      </c>
    </row>
    <row r="104" spans="1:44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180</v>
      </c>
      <c r="B105" s="1" t="s">
        <v>99</v>
      </c>
      <c r="C105" s="1" t="s">
        <v>7</v>
      </c>
      <c r="D105">
        <v>1580.8000000000002</v>
      </c>
      <c r="E105">
        <v>1543.7</v>
      </c>
      <c r="F105">
        <v>1504.3</v>
      </c>
      <c r="G105">
        <v>1464.6999999999998</v>
      </c>
      <c r="H105">
        <v>1425.2</v>
      </c>
      <c r="I105">
        <v>1385.7</v>
      </c>
      <c r="J105">
        <v>1346.1999999999998</v>
      </c>
      <c r="K105">
        <v>1306.7</v>
      </c>
      <c r="L105">
        <v>1227.7</v>
      </c>
      <c r="M105">
        <v>1267.1000000000001</v>
      </c>
      <c r="N105">
        <v>1188.1000000000001</v>
      </c>
      <c r="O105">
        <v>1148.5999999999999</v>
      </c>
      <c r="P105">
        <v>1109</v>
      </c>
      <c r="Q105">
        <v>1069.5999999999999</v>
      </c>
      <c r="R105">
        <v>1030</v>
      </c>
      <c r="S105">
        <v>990.5</v>
      </c>
      <c r="T105">
        <v>950.9</v>
      </c>
      <c r="U105">
        <v>911.5</v>
      </c>
      <c r="V105">
        <v>871.89999999999986</v>
      </c>
      <c r="W105">
        <v>832.4</v>
      </c>
      <c r="X105">
        <v>883.52423048650405</v>
      </c>
      <c r="Y105">
        <v>910.41492697570607</v>
      </c>
      <c r="Z105">
        <v>970.91492697570607</v>
      </c>
      <c r="AA105">
        <v>1031.3149269757059</v>
      </c>
      <c r="AB105">
        <v>1091.8149269756998</v>
      </c>
      <c r="AC105">
        <v>1152.3149269757</v>
      </c>
      <c r="AD105">
        <v>1212.8149269757</v>
      </c>
      <c r="AE105">
        <v>1273.2149269757001</v>
      </c>
      <c r="AF105">
        <v>1333.8149269756998</v>
      </c>
      <c r="AG105">
        <v>1394.2149269757001</v>
      </c>
      <c r="AH105">
        <v>1454.7149269757001</v>
      </c>
      <c r="AI105">
        <v>1515.1149269757</v>
      </c>
      <c r="AJ105">
        <v>1575.7149269757001</v>
      </c>
      <c r="AK105">
        <v>1636.1149269756997</v>
      </c>
      <c r="AL105">
        <v>1696.6149269757</v>
      </c>
      <c r="AM105">
        <v>1743.5353562988901</v>
      </c>
      <c r="AN105">
        <v>1784.6535356641602</v>
      </c>
      <c r="AO105">
        <v>1805.71858854986</v>
      </c>
      <c r="AP105">
        <v>1829.85542911585</v>
      </c>
      <c r="AQ105">
        <v>1849.14249415412</v>
      </c>
      <c r="AR105">
        <v>1809.7424941541201</v>
      </c>
    </row>
    <row r="106" spans="1:44" x14ac:dyDescent="0.2">
      <c r="A106" s="13" t="s">
        <v>180</v>
      </c>
      <c r="B106" s="1" t="s">
        <v>131</v>
      </c>
      <c r="C106" s="1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s="13" t="s">
        <v>180</v>
      </c>
      <c r="B107" s="1" t="s">
        <v>132</v>
      </c>
      <c r="C107" s="1" t="s">
        <v>7</v>
      </c>
      <c r="D107">
        <v>1580.8000000000002</v>
      </c>
      <c r="E107">
        <v>1543.7</v>
      </c>
      <c r="F107">
        <v>1504.3</v>
      </c>
      <c r="G107">
        <v>1464.6999999999998</v>
      </c>
      <c r="H107">
        <v>1425.2</v>
      </c>
      <c r="I107">
        <v>1385.7</v>
      </c>
      <c r="J107">
        <v>1346.1999999999998</v>
      </c>
      <c r="K107">
        <v>1306.7</v>
      </c>
      <c r="L107">
        <v>1227.7</v>
      </c>
      <c r="M107">
        <v>1267.1000000000001</v>
      </c>
      <c r="N107">
        <v>1188.1000000000001</v>
      </c>
      <c r="O107">
        <v>1148.5999999999999</v>
      </c>
      <c r="P107">
        <v>1109</v>
      </c>
      <c r="Q107">
        <v>1069.5999999999999</v>
      </c>
      <c r="R107">
        <v>1030</v>
      </c>
      <c r="S107">
        <v>990.5</v>
      </c>
      <c r="T107">
        <v>950.9</v>
      </c>
      <c r="U107">
        <v>911.5</v>
      </c>
      <c r="V107">
        <v>871.89999999999986</v>
      </c>
      <c r="W107">
        <v>832.4</v>
      </c>
      <c r="X107">
        <v>883.52423048650405</v>
      </c>
      <c r="Y107">
        <v>910.41492697570607</v>
      </c>
      <c r="Z107">
        <v>970.91492697570607</v>
      </c>
      <c r="AA107">
        <v>1031.3149269757059</v>
      </c>
      <c r="AB107">
        <v>1091.8149269756998</v>
      </c>
      <c r="AC107">
        <v>1152.3149269757</v>
      </c>
      <c r="AD107">
        <v>1212.8149269757</v>
      </c>
      <c r="AE107">
        <v>1273.2149269757001</v>
      </c>
      <c r="AF107">
        <v>1333.8149269756998</v>
      </c>
      <c r="AG107">
        <v>1394.2149269757001</v>
      </c>
      <c r="AH107">
        <v>1454.7149269757001</v>
      </c>
      <c r="AI107">
        <v>1515.1149269757</v>
      </c>
      <c r="AJ107">
        <v>1575.7149269757001</v>
      </c>
      <c r="AK107">
        <v>1636.1149269756997</v>
      </c>
      <c r="AL107">
        <v>1696.6149269757</v>
      </c>
      <c r="AM107">
        <v>1743.5353562988901</v>
      </c>
      <c r="AN107">
        <v>1784.6535356641602</v>
      </c>
      <c r="AO107">
        <v>1805.71858854986</v>
      </c>
      <c r="AP107">
        <v>1829.85542911585</v>
      </c>
      <c r="AQ107">
        <v>1849.14249415412</v>
      </c>
      <c r="AR107">
        <v>1809.7424941541201</v>
      </c>
    </row>
    <row r="108" spans="1:44" x14ac:dyDescent="0.2">
      <c r="A108" s="13" t="s">
        <v>180</v>
      </c>
      <c r="B108" s="1" t="s">
        <v>100</v>
      </c>
      <c r="C108" s="1" t="s">
        <v>7</v>
      </c>
      <c r="D108">
        <v>1403.7741192377712</v>
      </c>
      <c r="E108">
        <v>1556.4943046573769</v>
      </c>
      <c r="F108">
        <v>1646.3379855571441</v>
      </c>
      <c r="G108">
        <v>1711.6170214099807</v>
      </c>
      <c r="H108">
        <v>1766.9170214099804</v>
      </c>
      <c r="I108">
        <v>1822.5170214099805</v>
      </c>
      <c r="J108">
        <v>1877.7170214099806</v>
      </c>
      <c r="K108">
        <v>1933.2170214099804</v>
      </c>
      <c r="L108">
        <v>2044.0170214099805</v>
      </c>
      <c r="M108">
        <v>1988.7170214099806</v>
      </c>
      <c r="N108">
        <v>2099.6170214099807</v>
      </c>
      <c r="O108">
        <v>2224.5043610572752</v>
      </c>
      <c r="P108">
        <v>2298.688362775059</v>
      </c>
      <c r="Q108">
        <v>2356.7483524639024</v>
      </c>
      <c r="R108">
        <v>2423.4021767462764</v>
      </c>
      <c r="S108">
        <v>2555.396220623008</v>
      </c>
      <c r="T108">
        <v>2710.6962206230082</v>
      </c>
      <c r="U108">
        <v>2766.1962206230087</v>
      </c>
      <c r="V108">
        <v>2821.496220623008</v>
      </c>
      <c r="W108">
        <v>2876.9962206230075</v>
      </c>
      <c r="X108">
        <v>2932.4962206230084</v>
      </c>
      <c r="Y108">
        <v>2987.7962206230081</v>
      </c>
      <c r="Z108">
        <v>3043.2962206230081</v>
      </c>
      <c r="AA108">
        <v>3098.5962206230074</v>
      </c>
      <c r="AB108">
        <v>3154.0962206230079</v>
      </c>
      <c r="AC108">
        <v>3103.8221013852371</v>
      </c>
      <c r="AD108">
        <v>3069.801915965631</v>
      </c>
      <c r="AE108">
        <v>3098.6582350658641</v>
      </c>
      <c r="AF108">
        <v>3152.1791992130279</v>
      </c>
      <c r="AG108">
        <v>3215.4791992130276</v>
      </c>
      <c r="AH108">
        <v>3278.7791992130278</v>
      </c>
      <c r="AI108">
        <v>3278.7791992130278</v>
      </c>
      <c r="AJ108">
        <v>3278.7791992130278</v>
      </c>
      <c r="AK108">
        <v>3278.7791992130278</v>
      </c>
      <c r="AL108">
        <v>3278.7791992130278</v>
      </c>
      <c r="AM108">
        <v>3278.7791992130278</v>
      </c>
      <c r="AN108">
        <v>3211.2749077918002</v>
      </c>
      <c r="AO108">
        <v>3237.2808976379083</v>
      </c>
      <c r="AP108">
        <v>3258.4263022794958</v>
      </c>
      <c r="AQ108">
        <v>3409.105008293021</v>
      </c>
      <c r="AR108">
        <v>3532.510964416289</v>
      </c>
    </row>
    <row r="109" spans="1:44" x14ac:dyDescent="0.2">
      <c r="A109" s="13" t="s">
        <v>180</v>
      </c>
      <c r="B109" s="1" t="s">
        <v>133</v>
      </c>
      <c r="C109" s="1" t="s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s="13" t="s">
        <v>180</v>
      </c>
      <c r="B110" s="1" t="s">
        <v>134</v>
      </c>
      <c r="C110" s="1" t="s">
        <v>7</v>
      </c>
      <c r="D110">
        <v>1403.7741192377712</v>
      </c>
      <c r="E110">
        <v>1556.4943046573769</v>
      </c>
      <c r="F110">
        <v>1646.3379855571441</v>
      </c>
      <c r="G110">
        <v>1711.6170214099807</v>
      </c>
      <c r="H110">
        <v>1766.9170214099804</v>
      </c>
      <c r="I110">
        <v>1822.5170214099805</v>
      </c>
      <c r="J110">
        <v>1877.7170214099806</v>
      </c>
      <c r="K110">
        <v>1933.2170214099804</v>
      </c>
      <c r="L110">
        <v>2044.0170214099805</v>
      </c>
      <c r="M110">
        <v>1988.7170214099806</v>
      </c>
      <c r="N110">
        <v>2099.6170214099807</v>
      </c>
      <c r="O110">
        <v>2224.5043610572752</v>
      </c>
      <c r="P110">
        <v>2298.688362775059</v>
      </c>
      <c r="Q110">
        <v>2356.7483524639024</v>
      </c>
      <c r="R110">
        <v>2423.4021767462764</v>
      </c>
      <c r="S110">
        <v>2555.396220623008</v>
      </c>
      <c r="T110">
        <v>2710.6962206230082</v>
      </c>
      <c r="U110">
        <v>2766.1962206230087</v>
      </c>
      <c r="V110">
        <v>2821.496220623008</v>
      </c>
      <c r="W110">
        <v>2876.9962206230075</v>
      </c>
      <c r="X110">
        <v>2932.4962206230084</v>
      </c>
      <c r="Y110">
        <v>2987.7962206230081</v>
      </c>
      <c r="Z110">
        <v>3043.2962206230081</v>
      </c>
      <c r="AA110">
        <v>3098.5962206230074</v>
      </c>
      <c r="AB110">
        <v>3154.0962206230079</v>
      </c>
      <c r="AC110">
        <v>3103.8221013852371</v>
      </c>
      <c r="AD110">
        <v>3069.801915965631</v>
      </c>
      <c r="AE110">
        <v>3098.6582350658641</v>
      </c>
      <c r="AF110">
        <v>3152.1791992130279</v>
      </c>
      <c r="AG110">
        <v>3215.4791992130276</v>
      </c>
      <c r="AH110">
        <v>3278.7791992130278</v>
      </c>
      <c r="AI110">
        <v>3278.7791992130278</v>
      </c>
      <c r="AJ110">
        <v>3278.7791992130278</v>
      </c>
      <c r="AK110">
        <v>3278.7791992130278</v>
      </c>
      <c r="AL110">
        <v>3278.7791992130278</v>
      </c>
      <c r="AM110">
        <v>3278.7791992130278</v>
      </c>
      <c r="AN110">
        <v>3211.2749077918002</v>
      </c>
      <c r="AO110">
        <v>3237.2808976379083</v>
      </c>
      <c r="AP110">
        <v>3258.4263022794958</v>
      </c>
      <c r="AQ110">
        <v>3409.105008293021</v>
      </c>
      <c r="AR110">
        <v>3532.510964416289</v>
      </c>
    </row>
    <row r="111" spans="1:44" x14ac:dyDescent="0.2">
      <c r="A111" s="13" t="s">
        <v>180</v>
      </c>
      <c r="B111" s="1" t="s">
        <v>103</v>
      </c>
      <c r="C111" s="1" t="s">
        <v>7</v>
      </c>
      <c r="D111">
        <v>461.80000000000007</v>
      </c>
      <c r="E111">
        <v>446.79999999999995</v>
      </c>
      <c r="F111">
        <v>451.9</v>
      </c>
      <c r="G111">
        <v>457</v>
      </c>
      <c r="H111">
        <v>462.09999999999997</v>
      </c>
      <c r="I111">
        <v>467.2</v>
      </c>
      <c r="J111">
        <v>472.3</v>
      </c>
      <c r="K111">
        <v>477.50000000000006</v>
      </c>
      <c r="L111">
        <v>571.82856824606199</v>
      </c>
      <c r="M111">
        <v>482.49999999999898</v>
      </c>
      <c r="N111">
        <v>676.92856824606201</v>
      </c>
      <c r="O111">
        <v>762.02856824606215</v>
      </c>
      <c r="P111">
        <v>847.12856824606297</v>
      </c>
      <c r="Q111">
        <v>832.22856824606311</v>
      </c>
      <c r="R111">
        <v>835.31133565992604</v>
      </c>
      <c r="S111">
        <v>840.37091557827807</v>
      </c>
      <c r="T111">
        <v>823.37091557827807</v>
      </c>
      <c r="U111">
        <v>808.9709155782781</v>
      </c>
      <c r="V111">
        <v>794.57091557827812</v>
      </c>
      <c r="W111">
        <v>780.17091557827803</v>
      </c>
      <c r="X111">
        <v>765.97091557827787</v>
      </c>
      <c r="Y111">
        <v>751.57091557827789</v>
      </c>
      <c r="Z111">
        <v>737.17091557827791</v>
      </c>
      <c r="AA111">
        <v>722.77091557827805</v>
      </c>
      <c r="AB111">
        <v>708.37091557827807</v>
      </c>
      <c r="AC111">
        <v>673.97091557827889</v>
      </c>
      <c r="AD111">
        <v>659.57091557827891</v>
      </c>
      <c r="AE111">
        <v>625.37091557827898</v>
      </c>
      <c r="AF111">
        <v>590.970915578279</v>
      </c>
      <c r="AG111">
        <v>556.57091557827903</v>
      </c>
      <c r="AH111">
        <v>522.17091557827894</v>
      </c>
      <c r="AI111">
        <v>502.17091557827899</v>
      </c>
      <c r="AJ111">
        <v>482.17091557827899</v>
      </c>
      <c r="AK111">
        <v>462.17091557827899</v>
      </c>
      <c r="AL111">
        <v>442.17091557827905</v>
      </c>
      <c r="AM111">
        <v>422.17091557827899</v>
      </c>
      <c r="AN111">
        <v>422.17091557827899</v>
      </c>
      <c r="AO111">
        <v>422.17091557827899</v>
      </c>
      <c r="AP111">
        <v>422.17091557827899</v>
      </c>
      <c r="AQ111">
        <v>337.942347332216</v>
      </c>
      <c r="AR111">
        <v>237.942347332216</v>
      </c>
    </row>
    <row r="112" spans="1:44" x14ac:dyDescent="0.2">
      <c r="A112" s="13" t="s">
        <v>180</v>
      </c>
      <c r="B112" s="1" t="s">
        <v>101</v>
      </c>
      <c r="C112" s="1" t="s">
        <v>7</v>
      </c>
      <c r="D112">
        <v>1006.6999999999999</v>
      </c>
      <c r="E112">
        <v>994.1</v>
      </c>
      <c r="F112">
        <v>981.6</v>
      </c>
      <c r="G112">
        <v>969</v>
      </c>
      <c r="H112">
        <v>956.4</v>
      </c>
      <c r="I112">
        <v>943.8</v>
      </c>
      <c r="J112">
        <v>931.2</v>
      </c>
      <c r="K112">
        <v>918.60000000000014</v>
      </c>
      <c r="L112">
        <v>893.5</v>
      </c>
      <c r="M112">
        <v>906</v>
      </c>
      <c r="N112">
        <v>880.89999999999986</v>
      </c>
      <c r="O112">
        <v>868.30000000000007</v>
      </c>
      <c r="P112">
        <v>855.7</v>
      </c>
      <c r="Q112">
        <v>843.09999999999991</v>
      </c>
      <c r="R112">
        <v>830.5</v>
      </c>
      <c r="S112">
        <v>818.17892296315404</v>
      </c>
      <c r="T112">
        <v>955.57892296315401</v>
      </c>
      <c r="U112">
        <v>1092.9789229631499</v>
      </c>
      <c r="V112">
        <v>1230.37892296315</v>
      </c>
      <c r="W112">
        <v>1367.7789229631501</v>
      </c>
      <c r="X112">
        <v>1505.1789229631499</v>
      </c>
      <c r="Y112">
        <v>1642.6789229631499</v>
      </c>
      <c r="Z112">
        <v>1780.0789229631503</v>
      </c>
      <c r="AA112">
        <v>1825.4122982240399</v>
      </c>
      <c r="AB112">
        <v>1812.81229822404</v>
      </c>
      <c r="AC112">
        <v>1902.39654427185</v>
      </c>
      <c r="AD112">
        <v>1926.3174545100901</v>
      </c>
      <c r="AE112">
        <v>1925.6174545100901</v>
      </c>
      <c r="AF112">
        <v>1924.8174545100901</v>
      </c>
      <c r="AG112">
        <v>1924.0174545100901</v>
      </c>
      <c r="AH112">
        <v>1923.21745451009</v>
      </c>
      <c r="AI112">
        <v>1922.41745451009</v>
      </c>
      <c r="AJ112">
        <v>1921.6174545100901</v>
      </c>
      <c r="AK112">
        <v>1920.8174545100901</v>
      </c>
      <c r="AL112">
        <v>1920.1174545100901</v>
      </c>
      <c r="AM112">
        <v>1919.3174545100899</v>
      </c>
      <c r="AN112">
        <v>1918.5174545100901</v>
      </c>
      <c r="AO112">
        <v>1917.7174545100902</v>
      </c>
      <c r="AP112">
        <v>1916.91745451009</v>
      </c>
      <c r="AQ112">
        <v>1916.1174545100901</v>
      </c>
      <c r="AR112">
        <v>1915.4174545100902</v>
      </c>
    </row>
    <row r="113" spans="1:44" x14ac:dyDescent="0.2">
      <c r="A113" s="13" t="s">
        <v>180</v>
      </c>
      <c r="B113" s="1" t="s">
        <v>98</v>
      </c>
      <c r="C113" s="1" t="s">
        <v>7</v>
      </c>
      <c r="D113">
        <v>86.3</v>
      </c>
      <c r="E113">
        <v>83.2</v>
      </c>
      <c r="F113">
        <v>80.100000000000009</v>
      </c>
      <c r="G113">
        <v>77</v>
      </c>
      <c r="H113">
        <v>73.800000000000011</v>
      </c>
      <c r="I113">
        <v>70.8</v>
      </c>
      <c r="J113">
        <v>67.7</v>
      </c>
      <c r="K113">
        <v>64.5</v>
      </c>
      <c r="L113">
        <v>90.347067569682991</v>
      </c>
      <c r="M113">
        <v>63.321023868265698</v>
      </c>
      <c r="N113">
        <v>124.8350166287677</v>
      </c>
      <c r="O113">
        <v>135.03541094944899</v>
      </c>
      <c r="P113">
        <v>161.87364224430999</v>
      </c>
      <c r="Q113">
        <v>196.63103536511801</v>
      </c>
      <c r="R113">
        <v>231.61670714762801</v>
      </c>
      <c r="S113">
        <v>263.81456489826002</v>
      </c>
      <c r="T113">
        <v>266.224470263824</v>
      </c>
      <c r="U113">
        <v>264.07750704468702</v>
      </c>
      <c r="V113">
        <v>299.32108831357999</v>
      </c>
      <c r="W113">
        <v>315.20754748316301</v>
      </c>
      <c r="X113">
        <v>315.14202083559201</v>
      </c>
      <c r="Y113">
        <v>314.494134128849</v>
      </c>
      <c r="Z113">
        <v>311.494134128849</v>
      </c>
      <c r="AA113">
        <v>308.39413412884903</v>
      </c>
      <c r="AB113">
        <v>334.75707264984203</v>
      </c>
      <c r="AC113">
        <v>332.64106832674202</v>
      </c>
      <c r="AD113">
        <v>331.74106832674198</v>
      </c>
      <c r="AE113">
        <v>350.24815267254098</v>
      </c>
      <c r="AF113">
        <v>349.24815267254098</v>
      </c>
      <c r="AG113">
        <v>352.08040951091203</v>
      </c>
      <c r="AH113">
        <v>357.99490287834999</v>
      </c>
      <c r="AI113">
        <v>356.99490287834999</v>
      </c>
      <c r="AJ113">
        <v>355.99490287834999</v>
      </c>
      <c r="AK113">
        <v>355.09490287835001</v>
      </c>
      <c r="AL113">
        <v>354.09490287835001</v>
      </c>
      <c r="AM113">
        <v>354.09490287835001</v>
      </c>
      <c r="AN113">
        <v>354.09490287835001</v>
      </c>
      <c r="AO113">
        <v>354.09490287835001</v>
      </c>
      <c r="AP113">
        <v>354.09490287835001</v>
      </c>
      <c r="AQ113">
        <v>354.09490287835001</v>
      </c>
      <c r="AR113">
        <v>373.682681863384</v>
      </c>
    </row>
    <row r="114" spans="1:44" x14ac:dyDescent="0.2">
      <c r="A114" s="13" t="s">
        <v>180</v>
      </c>
      <c r="B114" s="1" t="s">
        <v>135</v>
      </c>
      <c r="C114" s="1" t="s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s="13" t="s">
        <v>180</v>
      </c>
      <c r="B115" s="1" t="s">
        <v>136</v>
      </c>
      <c r="C115" s="1" t="s">
        <v>7</v>
      </c>
      <c r="D115">
        <v>86.3</v>
      </c>
      <c r="E115">
        <v>83.2</v>
      </c>
      <c r="F115">
        <v>80.100000000000009</v>
      </c>
      <c r="G115">
        <v>77</v>
      </c>
      <c r="H115">
        <v>73.800000000000011</v>
      </c>
      <c r="I115">
        <v>70.8</v>
      </c>
      <c r="J115">
        <v>67.7</v>
      </c>
      <c r="K115">
        <v>64.5</v>
      </c>
      <c r="L115">
        <v>90.347067569682991</v>
      </c>
      <c r="M115">
        <v>63.321023868265698</v>
      </c>
      <c r="N115">
        <v>124.8350166287677</v>
      </c>
      <c r="O115">
        <v>135.03541094944899</v>
      </c>
      <c r="P115">
        <v>161.87364224430999</v>
      </c>
      <c r="Q115">
        <v>196.63103536511801</v>
      </c>
      <c r="R115">
        <v>231.61670714762801</v>
      </c>
      <c r="S115">
        <v>263.81456489826002</v>
      </c>
      <c r="T115">
        <v>266.224470263824</v>
      </c>
      <c r="U115">
        <v>264.07750704468702</v>
      </c>
      <c r="V115">
        <v>299.32108831357999</v>
      </c>
      <c r="W115">
        <v>315.20754748316301</v>
      </c>
      <c r="X115">
        <v>315.14202083559201</v>
      </c>
      <c r="Y115">
        <v>314.494134128849</v>
      </c>
      <c r="Z115">
        <v>311.494134128849</v>
      </c>
      <c r="AA115">
        <v>308.39413412884903</v>
      </c>
      <c r="AB115">
        <v>334.75707264984203</v>
      </c>
      <c r="AC115">
        <v>332.64106832674202</v>
      </c>
      <c r="AD115">
        <v>331.74106832674198</v>
      </c>
      <c r="AE115">
        <v>350.24815267254098</v>
      </c>
      <c r="AF115">
        <v>349.24815267254098</v>
      </c>
      <c r="AG115">
        <v>352.08040951091203</v>
      </c>
      <c r="AH115">
        <v>357.99490287834999</v>
      </c>
      <c r="AI115">
        <v>356.99490287834999</v>
      </c>
      <c r="AJ115">
        <v>355.99490287834999</v>
      </c>
      <c r="AK115">
        <v>355.09490287835001</v>
      </c>
      <c r="AL115">
        <v>354.09490287835001</v>
      </c>
      <c r="AM115">
        <v>354.09490287835001</v>
      </c>
      <c r="AN115">
        <v>354.09490287835001</v>
      </c>
      <c r="AO115">
        <v>354.09490287835001</v>
      </c>
      <c r="AP115">
        <v>354.09490287835001</v>
      </c>
      <c r="AQ115">
        <v>354.09490287835001</v>
      </c>
      <c r="AR115">
        <v>373.682681863384</v>
      </c>
    </row>
    <row r="116" spans="1:44" x14ac:dyDescent="0.2">
      <c r="A116" s="13" t="s">
        <v>180</v>
      </c>
      <c r="B116" s="1" t="s">
        <v>102</v>
      </c>
      <c r="C116" s="1" t="s">
        <v>7</v>
      </c>
      <c r="D116">
        <v>393.29999999999995</v>
      </c>
      <c r="E116">
        <v>385.40000000000003</v>
      </c>
      <c r="F116">
        <v>377.59999999999997</v>
      </c>
      <c r="G116">
        <v>369.7</v>
      </c>
      <c r="H116">
        <v>361.8</v>
      </c>
      <c r="I116">
        <v>354</v>
      </c>
      <c r="J116">
        <v>346.1</v>
      </c>
      <c r="K116">
        <v>338.2</v>
      </c>
      <c r="L116">
        <v>322.5</v>
      </c>
      <c r="M116">
        <v>330.40000000000003</v>
      </c>
      <c r="N116">
        <v>314.59999999999997</v>
      </c>
      <c r="O116">
        <v>306.8</v>
      </c>
      <c r="P116">
        <v>298.89999999999998</v>
      </c>
      <c r="Q116">
        <v>291</v>
      </c>
      <c r="R116">
        <v>283.2</v>
      </c>
      <c r="S116">
        <v>275.3</v>
      </c>
      <c r="T116">
        <v>267.40000000000003</v>
      </c>
      <c r="U116">
        <v>259.60000000000002</v>
      </c>
      <c r="V116">
        <v>251.7</v>
      </c>
      <c r="W116">
        <v>243.79999999999998</v>
      </c>
      <c r="X116">
        <v>236</v>
      </c>
      <c r="Y116">
        <v>228.1</v>
      </c>
      <c r="Z116">
        <v>220.29999999999998</v>
      </c>
      <c r="AA116">
        <v>212.4</v>
      </c>
      <c r="AB116">
        <v>204.5</v>
      </c>
      <c r="AC116">
        <v>196.70000000000002</v>
      </c>
      <c r="AD116">
        <v>188.79999999999998</v>
      </c>
      <c r="AE116">
        <v>180.9</v>
      </c>
      <c r="AF116">
        <v>173.1</v>
      </c>
      <c r="AG116">
        <v>165.20000000000002</v>
      </c>
      <c r="AH116">
        <v>157.29999999999998</v>
      </c>
      <c r="AI116">
        <v>149.5</v>
      </c>
      <c r="AJ116">
        <v>141.6</v>
      </c>
      <c r="AK116">
        <v>133.70000000000002</v>
      </c>
      <c r="AL116">
        <v>125.9</v>
      </c>
      <c r="AM116">
        <v>118</v>
      </c>
      <c r="AN116">
        <v>110.10000000000001</v>
      </c>
      <c r="AO116">
        <v>102.3</v>
      </c>
      <c r="AP116">
        <v>94.399999999999991</v>
      </c>
      <c r="AQ116">
        <v>86.5</v>
      </c>
      <c r="AR116">
        <v>78.7</v>
      </c>
    </row>
    <row r="117" spans="1:44" x14ac:dyDescent="0.2">
      <c r="A117" s="13" t="s">
        <v>180</v>
      </c>
      <c r="B117" s="1" t="s">
        <v>137</v>
      </c>
      <c r="C117" s="1" t="s">
        <v>7</v>
      </c>
      <c r="D117">
        <v>40</v>
      </c>
      <c r="E117">
        <v>70</v>
      </c>
      <c r="F117">
        <v>100</v>
      </c>
      <c r="G117">
        <v>98.399999999999991</v>
      </c>
      <c r="H117">
        <v>96.8</v>
      </c>
      <c r="I117">
        <v>95.2</v>
      </c>
      <c r="J117">
        <v>93.600000000000009</v>
      </c>
      <c r="K117">
        <v>92</v>
      </c>
      <c r="L117">
        <v>88.799999999999983</v>
      </c>
      <c r="M117">
        <v>90.4</v>
      </c>
      <c r="N117">
        <v>87.2</v>
      </c>
      <c r="O117">
        <v>85.600000000000009</v>
      </c>
      <c r="P117">
        <v>83.999999999999986</v>
      </c>
      <c r="Q117">
        <v>82.4</v>
      </c>
      <c r="R117">
        <v>80.800000000000011</v>
      </c>
      <c r="S117">
        <v>79.199999999999989</v>
      </c>
      <c r="T117">
        <v>77.600000000000009</v>
      </c>
      <c r="U117">
        <v>76</v>
      </c>
      <c r="V117">
        <v>74.399999999999991</v>
      </c>
      <c r="W117">
        <v>72.8</v>
      </c>
      <c r="X117">
        <v>71.2</v>
      </c>
      <c r="Y117">
        <v>69.599999999999994</v>
      </c>
      <c r="Z117">
        <v>68</v>
      </c>
      <c r="AA117">
        <v>66.400000000000006</v>
      </c>
      <c r="AB117">
        <v>64.8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65.533791197509998</v>
      </c>
      <c r="AI117">
        <v>83.227764167850495</v>
      </c>
      <c r="AJ117">
        <v>83.227764167850495</v>
      </c>
      <c r="AK117">
        <v>83.227764167850495</v>
      </c>
      <c r="AL117">
        <v>83.227764167850495</v>
      </c>
      <c r="AM117">
        <v>83.227764167850495</v>
      </c>
      <c r="AN117">
        <v>83.227764167850495</v>
      </c>
      <c r="AO117">
        <v>163.22776416785001</v>
      </c>
      <c r="AP117">
        <v>243.22776416784998</v>
      </c>
      <c r="AQ117">
        <v>323.22776416785001</v>
      </c>
      <c r="AR117">
        <v>403.22776416785001</v>
      </c>
    </row>
    <row r="118" spans="1:44" x14ac:dyDescent="0.2">
      <c r="A118" s="13" t="s">
        <v>180</v>
      </c>
      <c r="B118" s="1" t="s">
        <v>138</v>
      </c>
      <c r="C118" s="1" t="s">
        <v>7</v>
      </c>
      <c r="D118">
        <v>0.6</v>
      </c>
      <c r="E118">
        <v>0.6</v>
      </c>
      <c r="F118">
        <v>0.5</v>
      </c>
      <c r="G118">
        <v>0.5</v>
      </c>
      <c r="H118">
        <v>0.5</v>
      </c>
      <c r="I118">
        <v>0.5</v>
      </c>
      <c r="J118">
        <v>0.4</v>
      </c>
      <c r="K118">
        <v>0.4</v>
      </c>
      <c r="L118">
        <v>0.4</v>
      </c>
      <c r="M118">
        <v>0.4</v>
      </c>
      <c r="N118">
        <v>0.4</v>
      </c>
      <c r="O118">
        <v>0.3</v>
      </c>
      <c r="P118">
        <v>0.3</v>
      </c>
      <c r="Q118">
        <v>0.3</v>
      </c>
      <c r="R118">
        <v>0.3</v>
      </c>
      <c r="S118">
        <v>0.2</v>
      </c>
      <c r="T118">
        <v>0.2</v>
      </c>
      <c r="U118">
        <v>0.2</v>
      </c>
      <c r="V118">
        <v>0.2</v>
      </c>
      <c r="W118">
        <v>0.1</v>
      </c>
      <c r="X118">
        <v>0.1</v>
      </c>
      <c r="Y118">
        <v>70.099999999999994</v>
      </c>
      <c r="Z118">
        <v>140.1</v>
      </c>
      <c r="AA118">
        <v>210</v>
      </c>
      <c r="AB118">
        <v>280</v>
      </c>
      <c r="AC118">
        <v>350</v>
      </c>
      <c r="AD118">
        <v>420</v>
      </c>
      <c r="AE118">
        <v>490</v>
      </c>
      <c r="AF118">
        <v>560</v>
      </c>
      <c r="AG118">
        <v>630</v>
      </c>
      <c r="AH118">
        <v>700</v>
      </c>
      <c r="AI118">
        <v>770</v>
      </c>
      <c r="AJ118">
        <v>840</v>
      </c>
      <c r="AK118">
        <v>910</v>
      </c>
      <c r="AL118">
        <v>980</v>
      </c>
      <c r="AM118">
        <v>1050</v>
      </c>
      <c r="AN118">
        <v>1120</v>
      </c>
      <c r="AO118">
        <v>1190</v>
      </c>
      <c r="AP118">
        <v>1260</v>
      </c>
      <c r="AQ118">
        <v>1330</v>
      </c>
      <c r="AR118">
        <v>1400</v>
      </c>
    </row>
    <row r="119" spans="1:44" x14ac:dyDescent="0.2">
      <c r="A119" s="13" t="s">
        <v>180</v>
      </c>
      <c r="B119" s="1" t="s">
        <v>105</v>
      </c>
      <c r="C119" s="1" t="s">
        <v>7</v>
      </c>
      <c r="D119">
        <v>40.6</v>
      </c>
      <c r="E119">
        <v>70.599999999999994</v>
      </c>
      <c r="F119">
        <v>100.5</v>
      </c>
      <c r="G119">
        <v>98.899999999999991</v>
      </c>
      <c r="H119">
        <v>97.3</v>
      </c>
      <c r="I119">
        <v>95.7</v>
      </c>
      <c r="J119">
        <v>94.000000000000014</v>
      </c>
      <c r="K119">
        <v>92.4</v>
      </c>
      <c r="L119">
        <v>89.199999999999989</v>
      </c>
      <c r="M119">
        <v>90.800000000000011</v>
      </c>
      <c r="N119">
        <v>87.600000000000009</v>
      </c>
      <c r="O119">
        <v>85.9</v>
      </c>
      <c r="P119">
        <v>84.299999999999983</v>
      </c>
      <c r="Q119">
        <v>82.7</v>
      </c>
      <c r="R119">
        <v>81.100000000000009</v>
      </c>
      <c r="S119">
        <v>79.399999999999991</v>
      </c>
      <c r="T119">
        <v>77.800000000000011</v>
      </c>
      <c r="U119">
        <v>76.2</v>
      </c>
      <c r="V119">
        <v>74.599999999999994</v>
      </c>
      <c r="W119">
        <v>72.899999999999991</v>
      </c>
      <c r="X119">
        <v>71.3</v>
      </c>
      <c r="Y119">
        <v>139.69999999999999</v>
      </c>
      <c r="Z119">
        <v>208.1</v>
      </c>
      <c r="AA119">
        <v>276.39999999999998</v>
      </c>
      <c r="AB119">
        <v>344.8</v>
      </c>
      <c r="AC119">
        <v>350</v>
      </c>
      <c r="AD119">
        <v>420</v>
      </c>
      <c r="AE119">
        <v>490</v>
      </c>
      <c r="AF119">
        <v>560</v>
      </c>
      <c r="AG119">
        <v>630</v>
      </c>
      <c r="AH119">
        <v>765.53379119751003</v>
      </c>
      <c r="AI119">
        <v>853.22776416785052</v>
      </c>
      <c r="AJ119">
        <v>923.22776416785052</v>
      </c>
      <c r="AK119">
        <v>993.22776416785052</v>
      </c>
      <c r="AL119">
        <v>1063.2277641678504</v>
      </c>
      <c r="AM119">
        <v>1133.2277641678504</v>
      </c>
      <c r="AN119">
        <v>1203.2277641678504</v>
      </c>
      <c r="AO119">
        <v>1353.22776416785</v>
      </c>
      <c r="AP119">
        <v>1503.22776416785</v>
      </c>
      <c r="AQ119">
        <v>1653.22776416785</v>
      </c>
      <c r="AR119">
        <v>1803.22776416785</v>
      </c>
    </row>
    <row r="120" spans="1:44" x14ac:dyDescent="0.2">
      <c r="A120" s="13" t="s">
        <v>180</v>
      </c>
      <c r="B120" s="1" t="s">
        <v>106</v>
      </c>
      <c r="C120" s="1" t="s">
        <v>7</v>
      </c>
      <c r="D120">
        <v>159.20000000000002</v>
      </c>
      <c r="E120">
        <v>152.79999999999998</v>
      </c>
      <c r="F120">
        <v>146.4</v>
      </c>
      <c r="G120">
        <v>140.1</v>
      </c>
      <c r="H120">
        <v>133.69999999999999</v>
      </c>
      <c r="I120">
        <v>127.3</v>
      </c>
      <c r="J120">
        <v>121</v>
      </c>
      <c r="K120">
        <v>114.60000000000001</v>
      </c>
      <c r="L120">
        <v>101.8</v>
      </c>
      <c r="M120">
        <v>108.30000000000001</v>
      </c>
      <c r="N120">
        <v>95.5</v>
      </c>
      <c r="O120">
        <v>89.2</v>
      </c>
      <c r="P120">
        <v>82.699999999999989</v>
      </c>
      <c r="Q120">
        <v>76.399999999999991</v>
      </c>
      <c r="R120">
        <v>69.999999999999986</v>
      </c>
      <c r="S120">
        <v>63.699999999999996</v>
      </c>
      <c r="T120">
        <v>137.30000000000001</v>
      </c>
      <c r="U120">
        <v>210.9</v>
      </c>
      <c r="V120">
        <v>284.60000000000002</v>
      </c>
      <c r="W120">
        <v>358.2</v>
      </c>
      <c r="X120">
        <v>431.79999999999995</v>
      </c>
      <c r="Y120">
        <v>505.49999999999994</v>
      </c>
      <c r="Z120">
        <v>579.09999999999991</v>
      </c>
      <c r="AA120">
        <v>652.79999999999995</v>
      </c>
      <c r="AB120">
        <v>726.3</v>
      </c>
      <c r="AC120">
        <v>799.99999999999909</v>
      </c>
      <c r="AD120">
        <v>879.99999999999898</v>
      </c>
      <c r="AE120">
        <v>959.99999999999898</v>
      </c>
      <c r="AF120">
        <v>1039.99999999999</v>
      </c>
      <c r="AG120">
        <v>1119.99999999999</v>
      </c>
      <c r="AH120">
        <v>1200</v>
      </c>
      <c r="AI120">
        <v>1280</v>
      </c>
      <c r="AJ120">
        <v>1360</v>
      </c>
      <c r="AK120">
        <v>1440</v>
      </c>
      <c r="AL120">
        <v>1520</v>
      </c>
      <c r="AM120">
        <v>1600</v>
      </c>
      <c r="AN120">
        <v>1680</v>
      </c>
      <c r="AO120">
        <v>1760</v>
      </c>
      <c r="AP120">
        <v>1840</v>
      </c>
      <c r="AQ120">
        <v>1920</v>
      </c>
      <c r="AR120">
        <v>2000</v>
      </c>
    </row>
    <row r="121" spans="1:44" x14ac:dyDescent="0.2">
      <c r="A121" s="13" t="s">
        <v>180</v>
      </c>
      <c r="B121" s="1" t="s">
        <v>139</v>
      </c>
      <c r="C121" s="1" t="s">
        <v>7</v>
      </c>
      <c r="D121">
        <v>11.299999999999999</v>
      </c>
      <c r="E121">
        <v>11</v>
      </c>
      <c r="F121">
        <v>10.7</v>
      </c>
      <c r="G121">
        <v>10.4</v>
      </c>
      <c r="H121">
        <v>10.1</v>
      </c>
      <c r="I121">
        <v>9.9</v>
      </c>
      <c r="J121">
        <v>9.6</v>
      </c>
      <c r="K121">
        <v>9.2999999999999989</v>
      </c>
      <c r="L121">
        <v>8.6999999999999993</v>
      </c>
      <c r="M121">
        <v>9</v>
      </c>
      <c r="N121">
        <v>8.5</v>
      </c>
      <c r="O121">
        <v>8.2000000000000011</v>
      </c>
      <c r="P121">
        <v>7.9</v>
      </c>
      <c r="Q121">
        <v>7.6</v>
      </c>
      <c r="R121">
        <v>7.3</v>
      </c>
      <c r="S121">
        <v>7</v>
      </c>
      <c r="T121">
        <v>6.8</v>
      </c>
      <c r="U121">
        <v>6.5</v>
      </c>
      <c r="V121">
        <v>6.2</v>
      </c>
      <c r="W121">
        <v>36.649366548076401</v>
      </c>
      <c r="X121">
        <v>50.4</v>
      </c>
      <c r="Y121">
        <v>53.6</v>
      </c>
      <c r="Z121">
        <v>56.800000000000004</v>
      </c>
      <c r="AA121">
        <v>60.1</v>
      </c>
      <c r="AB121">
        <v>63.3</v>
      </c>
      <c r="AC121">
        <v>66.5</v>
      </c>
      <c r="AD121">
        <v>70.400000000000006</v>
      </c>
      <c r="AE121">
        <v>74.300000000000011</v>
      </c>
      <c r="AF121">
        <v>78.2</v>
      </c>
      <c r="AG121">
        <v>82.100000000000009</v>
      </c>
      <c r="AH121">
        <v>86</v>
      </c>
      <c r="AI121">
        <v>91.899999999999892</v>
      </c>
      <c r="AJ121">
        <v>97.8</v>
      </c>
      <c r="AK121">
        <v>103.69999999999901</v>
      </c>
      <c r="AL121">
        <v>109.599999999999</v>
      </c>
      <c r="AM121">
        <v>115.49999999999901</v>
      </c>
      <c r="AN121">
        <v>120.2</v>
      </c>
      <c r="AO121">
        <v>124.899999999999</v>
      </c>
      <c r="AP121">
        <v>129.69999999999902</v>
      </c>
      <c r="AQ121">
        <v>134.39999999999898</v>
      </c>
      <c r="AR121">
        <v>139.1</v>
      </c>
    </row>
    <row r="122" spans="1:44" x14ac:dyDescent="0.2">
      <c r="A122" s="13" t="s">
        <v>180</v>
      </c>
      <c r="B122" s="1" t="s">
        <v>140</v>
      </c>
      <c r="C122" s="1" t="s">
        <v>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s="13" t="s">
        <v>180</v>
      </c>
      <c r="B123" s="1" t="s">
        <v>141</v>
      </c>
      <c r="C123" s="1" t="s">
        <v>7</v>
      </c>
      <c r="D123">
        <v>11.299999999999999</v>
      </c>
      <c r="E123">
        <v>11</v>
      </c>
      <c r="F123">
        <v>10.7</v>
      </c>
      <c r="G123">
        <v>10.4</v>
      </c>
      <c r="H123">
        <v>10.1</v>
      </c>
      <c r="I123">
        <v>9.9</v>
      </c>
      <c r="J123">
        <v>9.6</v>
      </c>
      <c r="K123">
        <v>9.2999999999999989</v>
      </c>
      <c r="L123">
        <v>8.6999999999999993</v>
      </c>
      <c r="M123">
        <v>9</v>
      </c>
      <c r="N123">
        <v>8.5</v>
      </c>
      <c r="O123">
        <v>8.2000000000000011</v>
      </c>
      <c r="P123">
        <v>7.9</v>
      </c>
      <c r="Q123">
        <v>7.6</v>
      </c>
      <c r="R123">
        <v>7.3</v>
      </c>
      <c r="S123">
        <v>7</v>
      </c>
      <c r="T123">
        <v>6.8</v>
      </c>
      <c r="U123">
        <v>6.5</v>
      </c>
      <c r="V123">
        <v>6.2</v>
      </c>
      <c r="W123">
        <v>36.649366548076401</v>
      </c>
      <c r="X123">
        <v>50.4</v>
      </c>
      <c r="Y123">
        <v>53.6</v>
      </c>
      <c r="Z123">
        <v>56.800000000000004</v>
      </c>
      <c r="AA123">
        <v>60.1</v>
      </c>
      <c r="AB123">
        <v>63.3</v>
      </c>
      <c r="AC123">
        <v>66.5</v>
      </c>
      <c r="AD123">
        <v>70.400000000000006</v>
      </c>
      <c r="AE123">
        <v>74.300000000000011</v>
      </c>
      <c r="AF123">
        <v>78.2</v>
      </c>
      <c r="AG123">
        <v>82.100000000000009</v>
      </c>
      <c r="AH123">
        <v>86</v>
      </c>
      <c r="AI123">
        <v>91.899999999999892</v>
      </c>
      <c r="AJ123">
        <v>97.8</v>
      </c>
      <c r="AK123">
        <v>103.69999999999901</v>
      </c>
      <c r="AL123">
        <v>109.599999999999</v>
      </c>
      <c r="AM123">
        <v>115.49999999999901</v>
      </c>
      <c r="AN123">
        <v>120.2</v>
      </c>
      <c r="AO123">
        <v>124.899999999999</v>
      </c>
      <c r="AP123">
        <v>129.69999999999902</v>
      </c>
      <c r="AQ123">
        <v>134.39999999999898</v>
      </c>
      <c r="AR123">
        <v>139.1</v>
      </c>
    </row>
    <row r="124" spans="1:44" x14ac:dyDescent="0.2">
      <c r="A124" s="13" t="s">
        <v>180</v>
      </c>
      <c r="B124" s="1" t="s">
        <v>125</v>
      </c>
      <c r="C124" s="1" t="s">
        <v>7</v>
      </c>
      <c r="D124">
        <v>5143.7741192377725</v>
      </c>
      <c r="E124">
        <v>5244.0943046573775</v>
      </c>
      <c r="F124">
        <v>5299.4379855571442</v>
      </c>
      <c r="G124">
        <v>5298.4170214099804</v>
      </c>
      <c r="H124">
        <v>5287.317021409981</v>
      </c>
      <c r="I124">
        <v>5276.9170214099804</v>
      </c>
      <c r="J124">
        <v>5265.817021409981</v>
      </c>
      <c r="K124">
        <v>5255.0170214099808</v>
      </c>
      <c r="L124">
        <v>5349.5926572257249</v>
      </c>
      <c r="M124">
        <v>5246.138045278245</v>
      </c>
      <c r="N124">
        <v>5476.5806062848096</v>
      </c>
      <c r="O124">
        <v>5628.5683402527875</v>
      </c>
      <c r="P124">
        <v>5746.1905732654304</v>
      </c>
      <c r="Q124">
        <v>5756.0079560750837</v>
      </c>
      <c r="R124">
        <v>5792.4302195538312</v>
      </c>
      <c r="S124">
        <v>5893.6606240626998</v>
      </c>
      <c r="T124">
        <v>6196.0705294282643</v>
      </c>
      <c r="U124">
        <v>6396.9235662091232</v>
      </c>
      <c r="V124">
        <v>6634.7671474780154</v>
      </c>
      <c r="W124">
        <v>6884.1029731956751</v>
      </c>
      <c r="X124">
        <v>7191.8123104865317</v>
      </c>
      <c r="Y124">
        <v>7533.8551202689923</v>
      </c>
      <c r="Z124">
        <v>7907.255120268991</v>
      </c>
      <c r="AA124">
        <v>8188.1884955298801</v>
      </c>
      <c r="AB124">
        <v>8440.7514340508678</v>
      </c>
      <c r="AC124">
        <v>8578.3455565378063</v>
      </c>
      <c r="AD124">
        <v>8759.4462813564405</v>
      </c>
      <c r="AE124">
        <v>8978.3096848024707</v>
      </c>
      <c r="AF124">
        <v>9202.3306489496281</v>
      </c>
      <c r="AG124">
        <v>9439.662905788</v>
      </c>
      <c r="AH124">
        <v>9745.7111903529585</v>
      </c>
      <c r="AI124">
        <v>9950.1051633232964</v>
      </c>
      <c r="AJ124">
        <v>10136.905163323298</v>
      </c>
      <c r="AK124">
        <v>10323.605163323295</v>
      </c>
      <c r="AL124">
        <v>10510.505163323294</v>
      </c>
      <c r="AM124">
        <v>10684.625592646486</v>
      </c>
      <c r="AN124">
        <v>10804.239480590531</v>
      </c>
      <c r="AO124">
        <v>11077.410523322338</v>
      </c>
      <c r="AP124">
        <v>11348.792768529913</v>
      </c>
      <c r="AQ124">
        <v>11660.529971335645</v>
      </c>
      <c r="AR124">
        <v>11890.323706443949</v>
      </c>
    </row>
    <row r="125" spans="1:44" x14ac:dyDescent="0.2">
      <c r="B125" s="1"/>
      <c r="C125" s="1"/>
    </row>
    <row r="126" spans="1:44" x14ac:dyDescent="0.2">
      <c r="A126" s="13" t="s">
        <v>180</v>
      </c>
      <c r="B126" s="1" t="s">
        <v>145</v>
      </c>
      <c r="C126" s="1" t="s">
        <v>126</v>
      </c>
      <c r="D126" s="22">
        <f>(D112+D113+D114+D117+D118+D120+D121+D122)/D124</f>
        <v>0.25352979539335746</v>
      </c>
      <c r="E126" s="22">
        <f t="shared" ref="E126:AR126" si="3">(E112+E113+E114+E117+E118+E120+E121+E122)/E124</f>
        <v>0.25012898773293507</v>
      </c>
      <c r="F126" s="22">
        <f t="shared" si="3"/>
        <v>0.24895092717294975</v>
      </c>
      <c r="G126" s="22">
        <f t="shared" si="3"/>
        <v>0.24448811687821367</v>
      </c>
      <c r="H126" s="22">
        <f t="shared" si="3"/>
        <v>0.24044330893194285</v>
      </c>
      <c r="I126" s="22">
        <f t="shared" si="3"/>
        <v>0.23640697682728973</v>
      </c>
      <c r="J126" s="22">
        <f t="shared" si="3"/>
        <v>0.23234761007179741</v>
      </c>
      <c r="K126" s="22">
        <f t="shared" si="3"/>
        <v>0.2282390323596302</v>
      </c>
      <c r="L126" s="22">
        <f t="shared" si="3"/>
        <v>0.2212405959491251</v>
      </c>
      <c r="M126" s="22">
        <f t="shared" si="3"/>
        <v>0.22443576850365127</v>
      </c>
      <c r="N126" s="22">
        <f t="shared" si="3"/>
        <v>0.21862821032063892</v>
      </c>
      <c r="O126" s="22">
        <f t="shared" si="3"/>
        <v>0.21082366584468895</v>
      </c>
      <c r="P126" s="22">
        <f t="shared" si="3"/>
        <v>0.20752420704464281</v>
      </c>
      <c r="Q126" s="22">
        <f t="shared" si="3"/>
        <v>0.20959509517213404</v>
      </c>
      <c r="R126" s="22">
        <f t="shared" si="3"/>
        <v>0.21070891851704338</v>
      </c>
      <c r="S126" s="22">
        <f t="shared" si="3"/>
        <v>0.20905402710685611</v>
      </c>
      <c r="T126" s="22">
        <f t="shared" si="3"/>
        <v>0.23300305998295245</v>
      </c>
      <c r="U126" s="22">
        <f t="shared" si="3"/>
        <v>0.2580391047232774</v>
      </c>
      <c r="V126" s="22">
        <f t="shared" si="3"/>
        <v>0.28563172891411709</v>
      </c>
      <c r="W126" s="22">
        <f t="shared" si="3"/>
        <v>0.31242063713582058</v>
      </c>
      <c r="X126" s="22">
        <f t="shared" si="3"/>
        <v>0.33007270508678654</v>
      </c>
      <c r="Y126" s="22">
        <f t="shared" si="3"/>
        <v>0.3525383770583006</v>
      </c>
      <c r="Z126" s="22">
        <f t="shared" si="3"/>
        <v>0.3712505809464936</v>
      </c>
      <c r="AA126" s="22">
        <f t="shared" si="3"/>
        <v>0.38141604019715275</v>
      </c>
      <c r="AB126" s="22">
        <f t="shared" si="3"/>
        <v>0.38882431220922786</v>
      </c>
      <c r="AC126" s="22">
        <f t="shared" si="3"/>
        <v>0.40235469530229806</v>
      </c>
      <c r="AD126" s="22">
        <f t="shared" si="3"/>
        <v>0.41423377760300029</v>
      </c>
      <c r="AE126" s="22">
        <f t="shared" si="3"/>
        <v>0.42326069612135869</v>
      </c>
      <c r="AF126" s="22">
        <f t="shared" si="3"/>
        <v>0.42948528562530408</v>
      </c>
      <c r="AG126" s="22">
        <f t="shared" si="3"/>
        <v>0.43520599252564629</v>
      </c>
      <c r="AH126" s="22">
        <f t="shared" si="3"/>
        <v>0.44457978119388852</v>
      </c>
      <c r="AI126" s="22">
        <f t="shared" si="3"/>
        <v>0.45271281535398283</v>
      </c>
      <c r="AJ126" s="22">
        <f t="shared" si="3"/>
        <v>0.45957223102095152</v>
      </c>
      <c r="AK126" s="22">
        <f t="shared" si="3"/>
        <v>0.46619761657050607</v>
      </c>
      <c r="AL126" s="22">
        <f t="shared" si="3"/>
        <v>0.4725786291308734</v>
      </c>
      <c r="AM126" s="22">
        <f t="shared" si="3"/>
        <v>0.47939350585026741</v>
      </c>
      <c r="AN126" s="22">
        <f t="shared" si="3"/>
        <v>0.48833054200941461</v>
      </c>
      <c r="AO126" s="22">
        <f t="shared" si="3"/>
        <v>0.49740326134484969</v>
      </c>
      <c r="AP126" s="22">
        <f t="shared" si="3"/>
        <v>0.50612785330649235</v>
      </c>
      <c r="AQ126" s="22">
        <f t="shared" si="3"/>
        <v>0.51265595442499101</v>
      </c>
      <c r="AR126" s="22">
        <f t="shared" si="3"/>
        <v>0.52407554700669823</v>
      </c>
    </row>
    <row r="127" spans="1:44" x14ac:dyDescent="0.2">
      <c r="B127" s="1"/>
      <c r="C127" s="1"/>
    </row>
    <row r="128" spans="1:44" x14ac:dyDescent="0.2">
      <c r="B128" s="1"/>
      <c r="C128" s="1"/>
    </row>
    <row r="129" spans="1:44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180</v>
      </c>
      <c r="B130" s="1" t="s">
        <v>99</v>
      </c>
      <c r="C130" s="1" t="s">
        <v>3</v>
      </c>
      <c r="D130">
        <v>30.029407019999997</v>
      </c>
      <c r="E130">
        <v>29.8862083985039</v>
      </c>
      <c r="F130">
        <v>29.668114804463897</v>
      </c>
      <c r="G130">
        <v>31.2048892974959</v>
      </c>
      <c r="H130">
        <v>30.906810647063999</v>
      </c>
      <c r="I130">
        <v>30.674531561039998</v>
      </c>
      <c r="J130">
        <v>32.618310436396804</v>
      </c>
      <c r="K130">
        <v>31.9969919720989</v>
      </c>
      <c r="L130">
        <v>30.827386404356098</v>
      </c>
      <c r="M130">
        <v>30.093947982995601</v>
      </c>
      <c r="N130">
        <v>29.299914691199991</v>
      </c>
      <c r="O130">
        <v>28.325799187199902</v>
      </c>
      <c r="P130">
        <v>27.34921756799989</v>
      </c>
      <c r="Q130">
        <v>26.37756817919999</v>
      </c>
      <c r="R130">
        <v>25.4009865599999</v>
      </c>
      <c r="S130">
        <v>23.631204412504392</v>
      </c>
      <c r="T130">
        <v>23.341671836406189</v>
      </c>
      <c r="U130">
        <v>22.478640047999889</v>
      </c>
      <c r="V130">
        <v>21.502058428799899</v>
      </c>
      <c r="W130">
        <v>20.527942924799898</v>
      </c>
      <c r="X130">
        <v>21.788725343710698</v>
      </c>
      <c r="Y130">
        <v>22.451880897216689</v>
      </c>
      <c r="Z130">
        <v>23.266081641764305</v>
      </c>
      <c r="AA130">
        <v>24.611987273088342</v>
      </c>
      <c r="AB130">
        <v>26.009853286160716</v>
      </c>
      <c r="AC130">
        <v>28.417413566016798</v>
      </c>
      <c r="AD130">
        <v>29.909413262016802</v>
      </c>
      <c r="AE130">
        <v>31.398946842816699</v>
      </c>
      <c r="AF130">
        <v>32.736464638626764</v>
      </c>
      <c r="AG130">
        <v>33.716906955504705</v>
      </c>
      <c r="AH130">
        <v>35.264970563904804</v>
      </c>
      <c r="AI130">
        <v>36.810568057104796</v>
      </c>
      <c r="AJ130">
        <v>38.358855224208803</v>
      </c>
      <c r="AK130">
        <v>39.904452717408802</v>
      </c>
      <c r="AL130">
        <v>41.452516325808801</v>
      </c>
      <c r="AM130">
        <v>42.665692077653198</v>
      </c>
      <c r="AN130">
        <v>43.733535104847405</v>
      </c>
      <c r="AO130">
        <v>44.309087488349597</v>
      </c>
      <c r="AP130">
        <v>44.960393694747303</v>
      </c>
      <c r="AQ130">
        <v>45.492098849689903</v>
      </c>
      <c r="AR130">
        <v>44.574270816793799</v>
      </c>
    </row>
    <row r="131" spans="1:44" x14ac:dyDescent="0.2">
      <c r="A131" s="13" t="s">
        <v>180</v>
      </c>
      <c r="B131" s="1" t="s">
        <v>131</v>
      </c>
      <c r="C131" s="1" t="s"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s="13" t="s">
        <v>180</v>
      </c>
      <c r="B132" s="1" t="s">
        <v>132</v>
      </c>
      <c r="C132" s="1" t="s">
        <v>3</v>
      </c>
      <c r="D132">
        <v>30.029407019999997</v>
      </c>
      <c r="E132">
        <v>29.8862083985039</v>
      </c>
      <c r="F132">
        <v>29.668114804463897</v>
      </c>
      <c r="G132">
        <v>31.2048892974959</v>
      </c>
      <c r="H132">
        <v>30.906810647063999</v>
      </c>
      <c r="I132">
        <v>30.674531561039998</v>
      </c>
      <c r="J132">
        <v>32.618310436396804</v>
      </c>
      <c r="K132">
        <v>31.9969919720989</v>
      </c>
      <c r="L132">
        <v>30.827386404356098</v>
      </c>
      <c r="M132">
        <v>30.093947982995601</v>
      </c>
      <c r="N132">
        <v>29.299914691199991</v>
      </c>
      <c r="O132">
        <v>28.325799187199902</v>
      </c>
      <c r="P132">
        <v>27.34921756799989</v>
      </c>
      <c r="Q132">
        <v>26.37756817919999</v>
      </c>
      <c r="R132">
        <v>25.4009865599999</v>
      </c>
      <c r="S132">
        <v>23.631204412504392</v>
      </c>
      <c r="T132">
        <v>23.341671836406189</v>
      </c>
      <c r="U132">
        <v>22.478640047999889</v>
      </c>
      <c r="V132">
        <v>21.502058428799899</v>
      </c>
      <c r="W132">
        <v>20.527942924799898</v>
      </c>
      <c r="X132">
        <v>21.788725343710698</v>
      </c>
      <c r="Y132">
        <v>22.451880897216689</v>
      </c>
      <c r="Z132">
        <v>23.266081641764305</v>
      </c>
      <c r="AA132">
        <v>24.611987273088342</v>
      </c>
      <c r="AB132">
        <v>26.009853286160716</v>
      </c>
      <c r="AC132">
        <v>28.417413566016798</v>
      </c>
      <c r="AD132">
        <v>29.909413262016802</v>
      </c>
      <c r="AE132">
        <v>31.398946842816699</v>
      </c>
      <c r="AF132">
        <v>32.736464638626764</v>
      </c>
      <c r="AG132">
        <v>33.716906955504705</v>
      </c>
      <c r="AH132">
        <v>35.264970563904804</v>
      </c>
      <c r="AI132">
        <v>36.810568057104796</v>
      </c>
      <c r="AJ132">
        <v>38.358855224208803</v>
      </c>
      <c r="AK132">
        <v>39.904452717408802</v>
      </c>
      <c r="AL132">
        <v>41.452516325808801</v>
      </c>
      <c r="AM132">
        <v>42.665692077653198</v>
      </c>
      <c r="AN132">
        <v>43.733535104847405</v>
      </c>
      <c r="AO132">
        <v>44.309087488349597</v>
      </c>
      <c r="AP132">
        <v>44.960393694747303</v>
      </c>
      <c r="AQ132">
        <v>45.492098849689903</v>
      </c>
      <c r="AR132">
        <v>44.574270816793799</v>
      </c>
    </row>
    <row r="133" spans="1:44" x14ac:dyDescent="0.2">
      <c r="A133" s="13" t="s">
        <v>180</v>
      </c>
      <c r="B133" s="1" t="s">
        <v>100</v>
      </c>
      <c r="C133" s="1" t="s">
        <v>3</v>
      </c>
      <c r="D133">
        <v>17.270545046311376</v>
      </c>
      <c r="E133">
        <v>20.91301958174186</v>
      </c>
      <c r="F133">
        <v>23.962010742732261</v>
      </c>
      <c r="G133">
        <v>27.38208551340724</v>
      </c>
      <c r="H133">
        <v>30.538350617467358</v>
      </c>
      <c r="I133">
        <v>33.485361819176042</v>
      </c>
      <c r="J133">
        <v>36.548349411469637</v>
      </c>
      <c r="K133">
        <v>39.992041565045184</v>
      </c>
      <c r="L133">
        <v>41.674951501109199</v>
      </c>
      <c r="M133">
        <v>41.938179360449993</v>
      </c>
      <c r="N133">
        <v>42.226693288898481</v>
      </c>
      <c r="O133">
        <v>48.278110254276115</v>
      </c>
      <c r="P133">
        <v>50.380838498537592</v>
      </c>
      <c r="Q133">
        <v>52.12126986691618</v>
      </c>
      <c r="R133">
        <v>54.052689437014557</v>
      </c>
      <c r="S133">
        <v>61.687520869994259</v>
      </c>
      <c r="T133">
        <v>64.650086143581035</v>
      </c>
      <c r="U133">
        <v>66.729593251630675</v>
      </c>
      <c r="V133">
        <v>67.535178701781987</v>
      </c>
      <c r="W133">
        <v>68.344008242502653</v>
      </c>
      <c r="X133">
        <v>69.279825249899773</v>
      </c>
      <c r="Y133">
        <v>69.935720133861963</v>
      </c>
      <c r="Z133">
        <v>71.61863006992597</v>
      </c>
      <c r="AA133">
        <v>72.666763220283144</v>
      </c>
      <c r="AB133">
        <v>73.660814514738874</v>
      </c>
      <c r="AC133">
        <v>73.394622268222307</v>
      </c>
      <c r="AD133">
        <v>73.950293257449715</v>
      </c>
      <c r="AE133">
        <v>74.511545359989796</v>
      </c>
      <c r="AF133">
        <v>75.262415965463546</v>
      </c>
      <c r="AG133">
        <v>76.444582202752173</v>
      </c>
      <c r="AH133">
        <v>76.526378609783507</v>
      </c>
      <c r="AI133">
        <v>76.217883127507207</v>
      </c>
      <c r="AJ133">
        <v>75.953863218718453</v>
      </c>
      <c r="AK133">
        <v>75.602136697934625</v>
      </c>
      <c r="AL133">
        <v>75.29521194346124</v>
      </c>
      <c r="AM133">
        <v>74.988799080572676</v>
      </c>
      <c r="AN133">
        <v>74.724795968413218</v>
      </c>
      <c r="AO133">
        <v>74.380067518953695</v>
      </c>
      <c r="AP133">
        <v>73.773508631238911</v>
      </c>
      <c r="AQ133">
        <v>73.356008461414646</v>
      </c>
      <c r="AR133">
        <v>73.146507777835325</v>
      </c>
    </row>
    <row r="134" spans="1:44" x14ac:dyDescent="0.2">
      <c r="A134" s="13" t="s">
        <v>180</v>
      </c>
      <c r="B134" s="1" t="s">
        <v>133</v>
      </c>
      <c r="C134" s="1" t="s">
        <v>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s="13" t="s">
        <v>180</v>
      </c>
      <c r="B135" s="1" t="s">
        <v>134</v>
      </c>
      <c r="C135" s="1" t="s">
        <v>3</v>
      </c>
      <c r="D135">
        <v>17.270545046311376</v>
      </c>
      <c r="E135">
        <v>20.91301958174186</v>
      </c>
      <c r="F135">
        <v>23.962010742732261</v>
      </c>
      <c r="G135">
        <v>27.38208551340724</v>
      </c>
      <c r="H135">
        <v>30.538350617467358</v>
      </c>
      <c r="I135">
        <v>33.485361819176042</v>
      </c>
      <c r="J135">
        <v>36.548349411469637</v>
      </c>
      <c r="K135">
        <v>39.992041565045184</v>
      </c>
      <c r="L135">
        <v>41.674951501109199</v>
      </c>
      <c r="M135">
        <v>41.938179360449993</v>
      </c>
      <c r="N135">
        <v>42.226693288898481</v>
      </c>
      <c r="O135">
        <v>48.278110254276115</v>
      </c>
      <c r="P135">
        <v>50.380838498537592</v>
      </c>
      <c r="Q135">
        <v>52.12126986691618</v>
      </c>
      <c r="R135">
        <v>54.052689437014557</v>
      </c>
      <c r="S135">
        <v>61.687520869994259</v>
      </c>
      <c r="T135">
        <v>64.650086143581035</v>
      </c>
      <c r="U135">
        <v>66.729593251630675</v>
      </c>
      <c r="V135">
        <v>67.535178701781987</v>
      </c>
      <c r="W135">
        <v>68.344008242502653</v>
      </c>
      <c r="X135">
        <v>69.279825249899773</v>
      </c>
      <c r="Y135">
        <v>69.935720133861963</v>
      </c>
      <c r="Z135">
        <v>71.61863006992597</v>
      </c>
      <c r="AA135">
        <v>72.666763220283144</v>
      </c>
      <c r="AB135">
        <v>73.660814514738874</v>
      </c>
      <c r="AC135">
        <v>73.394622268222307</v>
      </c>
      <c r="AD135">
        <v>73.950293257449715</v>
      </c>
      <c r="AE135">
        <v>74.511545359989796</v>
      </c>
      <c r="AF135">
        <v>75.262415965463546</v>
      </c>
      <c r="AG135">
        <v>76.444582202752173</v>
      </c>
      <c r="AH135">
        <v>76.526378609783507</v>
      </c>
      <c r="AI135">
        <v>76.217883127507207</v>
      </c>
      <c r="AJ135">
        <v>75.953863218718453</v>
      </c>
      <c r="AK135">
        <v>75.602136697934625</v>
      </c>
      <c r="AL135">
        <v>75.29521194346124</v>
      </c>
      <c r="AM135">
        <v>74.988799080572676</v>
      </c>
      <c r="AN135">
        <v>74.724795968413218</v>
      </c>
      <c r="AO135">
        <v>74.380067518953695</v>
      </c>
      <c r="AP135">
        <v>73.773508631238911</v>
      </c>
      <c r="AQ135">
        <v>73.356008461414646</v>
      </c>
      <c r="AR135">
        <v>73.146507777835325</v>
      </c>
    </row>
    <row r="136" spans="1:44" x14ac:dyDescent="0.2">
      <c r="A136" s="13" t="s">
        <v>180</v>
      </c>
      <c r="B136" s="1" t="s">
        <v>103</v>
      </c>
      <c r="C136" s="1" t="s">
        <v>3</v>
      </c>
      <c r="D136">
        <v>1.235544150528</v>
      </c>
      <c r="E136">
        <v>1.3795798622834878</v>
      </c>
      <c r="F136">
        <v>1.8840961836201591</v>
      </c>
      <c r="G136">
        <v>2.4479641565527679</v>
      </c>
      <c r="H136">
        <v>3.0711632940973339</v>
      </c>
      <c r="I136">
        <v>3.753922607343072</v>
      </c>
      <c r="J136">
        <v>4.4957149483979411</v>
      </c>
      <c r="K136">
        <v>5.0405797074239898</v>
      </c>
      <c r="L136">
        <v>5.4864209443276701</v>
      </c>
      <c r="M136">
        <v>8.0334794910198895</v>
      </c>
      <c r="N136">
        <v>10.975204019763549</v>
      </c>
      <c r="O136">
        <v>13.407622148507219</v>
      </c>
      <c r="P136">
        <v>15.839996155863989</v>
      </c>
      <c r="Q136">
        <v>15.770003671487691</v>
      </c>
      <c r="R136">
        <v>16.147735015499389</v>
      </c>
      <c r="S136">
        <v>16.577169055947291</v>
      </c>
      <c r="T136">
        <v>16.45369939957089</v>
      </c>
      <c r="U136">
        <v>15.713290132548092</v>
      </c>
      <c r="V136">
        <v>15.084437640448899</v>
      </c>
      <c r="W136">
        <v>14.22955452592819</v>
      </c>
      <c r="X136">
        <v>14.774763515143741</v>
      </c>
      <c r="Y136">
        <v>13.88661787493405</v>
      </c>
      <c r="Z136">
        <v>12.99945313883868</v>
      </c>
      <c r="AA136">
        <v>12.122999219195858</v>
      </c>
      <c r="AB136">
        <v>11.293199098351998</v>
      </c>
      <c r="AC136">
        <v>10.062040690363441</v>
      </c>
      <c r="AD136">
        <v>8.93183480274066</v>
      </c>
      <c r="AE136">
        <v>7.6360605196562661</v>
      </c>
      <c r="AF136">
        <v>6.7619619511460805</v>
      </c>
      <c r="AG136">
        <v>5.6999274594610094</v>
      </c>
      <c r="AH136">
        <v>4.6529933287371099</v>
      </c>
      <c r="AI136">
        <v>3.3987056663556299</v>
      </c>
      <c r="AJ136">
        <v>2.1592473164304198</v>
      </c>
      <c r="AK136">
        <v>1.1997762198726298</v>
      </c>
      <c r="AL136">
        <v>1.1550644790726199</v>
      </c>
      <c r="AM136">
        <v>1.1103527382726199</v>
      </c>
      <c r="AN136">
        <v>1.1103527382726299</v>
      </c>
      <c r="AO136">
        <v>1.1103527382726299</v>
      </c>
      <c r="AP136">
        <v>1.1103527382726299</v>
      </c>
      <c r="AQ136">
        <v>0.88882297878009497</v>
      </c>
      <c r="AR136">
        <v>0.62581273878009402</v>
      </c>
    </row>
    <row r="137" spans="1:44" x14ac:dyDescent="0.2">
      <c r="A137" s="13" t="s">
        <v>180</v>
      </c>
      <c r="B137" s="1" t="s">
        <v>101</v>
      </c>
      <c r="C137" s="1" t="s">
        <v>3</v>
      </c>
      <c r="D137">
        <v>12.561203813760001</v>
      </c>
      <c r="E137">
        <v>12.651722906457499</v>
      </c>
      <c r="F137">
        <v>12.734546584435099</v>
      </c>
      <c r="G137">
        <v>12.8125570741056</v>
      </c>
      <c r="H137">
        <v>12.884295028147099</v>
      </c>
      <c r="I137">
        <v>12.9497604465599</v>
      </c>
      <c r="J137">
        <v>13.006254680294299</v>
      </c>
      <c r="K137">
        <v>13.0592114956799</v>
      </c>
      <c r="L137">
        <v>12.8800844928</v>
      </c>
      <c r="M137">
        <v>12.702379132799997</v>
      </c>
      <c r="N137">
        <v>12.5232521299199</v>
      </c>
      <c r="O137">
        <v>12.34412512704</v>
      </c>
      <c r="P137">
        <v>12.164998124159899</v>
      </c>
      <c r="Q137">
        <v>11.985871121279899</v>
      </c>
      <c r="R137">
        <v>11.806744118400001</v>
      </c>
      <c r="S137">
        <v>11.6315824039663</v>
      </c>
      <c r="T137">
        <v>13.584919721086299</v>
      </c>
      <c r="U137">
        <v>15.5382570382063</v>
      </c>
      <c r="V137">
        <v>17.491594355326299</v>
      </c>
      <c r="W137">
        <v>19.444931672446302</v>
      </c>
      <c r="X137">
        <v>21.398268989566301</v>
      </c>
      <c r="Y137">
        <v>23.353027949566297</v>
      </c>
      <c r="Z137">
        <v>25.306365266686299</v>
      </c>
      <c r="AA137">
        <v>25.950843968346401</v>
      </c>
      <c r="AB137">
        <v>25.771716965466499</v>
      </c>
      <c r="AC137">
        <v>27.045285021006801</v>
      </c>
      <c r="AD137">
        <v>27.385354938239999</v>
      </c>
      <c r="AE137">
        <v>27.375403438079999</v>
      </c>
      <c r="AF137">
        <v>27.364030295039999</v>
      </c>
      <c r="AG137">
        <v>27.352657151999999</v>
      </c>
      <c r="AH137">
        <v>27.341284008959999</v>
      </c>
      <c r="AI137">
        <v>27.329910865919999</v>
      </c>
      <c r="AJ137">
        <v>27.318537722879999</v>
      </c>
      <c r="AK137">
        <v>27.307164579839998</v>
      </c>
      <c r="AL137">
        <v>27.297213079679999</v>
      </c>
      <c r="AM137">
        <v>27.285839936639999</v>
      </c>
      <c r="AN137">
        <v>27.274466793599998</v>
      </c>
      <c r="AO137">
        <v>27.263093650559998</v>
      </c>
      <c r="AP137">
        <v>27.251720507519998</v>
      </c>
      <c r="AQ137">
        <v>27.240347364479998</v>
      </c>
      <c r="AR137">
        <v>27.230395864319998</v>
      </c>
    </row>
    <row r="138" spans="1:44" x14ac:dyDescent="0.2">
      <c r="A138" s="13" t="s">
        <v>180</v>
      </c>
      <c r="B138" s="1" t="s">
        <v>98</v>
      </c>
      <c r="C138" s="1" t="s">
        <v>3</v>
      </c>
      <c r="D138">
        <v>0.93297480523199905</v>
      </c>
      <c r="E138">
        <v>0.90586147694399999</v>
      </c>
      <c r="F138">
        <v>0.8765055921599989</v>
      </c>
      <c r="G138">
        <v>0.84714970737599904</v>
      </c>
      <c r="H138">
        <v>0.81757026388799903</v>
      </c>
      <c r="I138">
        <v>0.790680494304</v>
      </c>
      <c r="J138">
        <v>1.2177843360710061</v>
      </c>
      <c r="K138">
        <v>1.6009108487999999</v>
      </c>
      <c r="L138">
        <v>1.5712730216109301</v>
      </c>
      <c r="M138">
        <v>2.2372034756902197</v>
      </c>
      <c r="N138">
        <v>3.0871531120045796</v>
      </c>
      <c r="O138">
        <v>3.3381168636068388</v>
      </c>
      <c r="P138">
        <v>3.99941564738055</v>
      </c>
      <c r="Q138">
        <v>4.8560100846565692</v>
      </c>
      <c r="R138">
        <v>5.71820733110716</v>
      </c>
      <c r="S138">
        <v>6.5116806775698599</v>
      </c>
      <c r="T138">
        <v>6.5705488024956402</v>
      </c>
      <c r="U138">
        <v>6.5170124930101005</v>
      </c>
      <c r="V138">
        <v>7.3855968901066289</v>
      </c>
      <c r="W138">
        <v>7.7768123568295087</v>
      </c>
      <c r="X138">
        <v>7.77463347661371</v>
      </c>
      <c r="Y138">
        <v>7.7580661208599393</v>
      </c>
      <c r="Z138">
        <v>7.6835197472599486</v>
      </c>
      <c r="AA138">
        <v>7.6065072584599491</v>
      </c>
      <c r="AB138">
        <v>8.2560579692928098</v>
      </c>
      <c r="AC138">
        <v>8.2033119474481708</v>
      </c>
      <c r="AD138">
        <v>8.1811169106481696</v>
      </c>
      <c r="AE138">
        <v>8.6375229307767398</v>
      </c>
      <c r="AF138">
        <v>8.6128617787767396</v>
      </c>
      <c r="AG138">
        <v>8.68270849517085</v>
      </c>
      <c r="AH138">
        <v>8.8285667151082201</v>
      </c>
      <c r="AI138">
        <v>8.8039055631082199</v>
      </c>
      <c r="AJ138">
        <v>8.7792444111082197</v>
      </c>
      <c r="AK138">
        <v>8.7570493743082292</v>
      </c>
      <c r="AL138">
        <v>8.7323882223082201</v>
      </c>
      <c r="AM138">
        <v>8.7323882223082201</v>
      </c>
      <c r="AN138">
        <v>8.7323882223082201</v>
      </c>
      <c r="AO138">
        <v>8.7323882223082201</v>
      </c>
      <c r="AP138">
        <v>8.7323882223082201</v>
      </c>
      <c r="AQ138">
        <v>8.7323882223082201</v>
      </c>
      <c r="AR138">
        <v>9.2154454172005593</v>
      </c>
    </row>
    <row r="139" spans="1:44" x14ac:dyDescent="0.2">
      <c r="A139" s="13" t="s">
        <v>180</v>
      </c>
      <c r="B139" s="1" t="s">
        <v>135</v>
      </c>
      <c r="C139" s="1" t="s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s="13" t="s">
        <v>180</v>
      </c>
      <c r="B140" s="1" t="s">
        <v>136</v>
      </c>
      <c r="C140" s="1" t="s">
        <v>3</v>
      </c>
      <c r="D140">
        <v>0.93297480523199905</v>
      </c>
      <c r="E140">
        <v>0.90586147694399999</v>
      </c>
      <c r="F140">
        <v>0.8765055921599989</v>
      </c>
      <c r="G140">
        <v>0.84714970737599904</v>
      </c>
      <c r="H140">
        <v>0.81757026388799903</v>
      </c>
      <c r="I140">
        <v>0.790680494304</v>
      </c>
      <c r="J140">
        <v>1.2177843360710061</v>
      </c>
      <c r="K140">
        <v>1.6009108487999999</v>
      </c>
      <c r="L140">
        <v>1.5712730216109301</v>
      </c>
      <c r="M140">
        <v>2.2372034756902197</v>
      </c>
      <c r="N140">
        <v>3.0871531120045796</v>
      </c>
      <c r="O140">
        <v>3.3381168636068388</v>
      </c>
      <c r="P140">
        <v>3.99941564738055</v>
      </c>
      <c r="Q140">
        <v>4.8560100846565692</v>
      </c>
      <c r="R140">
        <v>5.71820733110716</v>
      </c>
      <c r="S140">
        <v>6.5116806775698599</v>
      </c>
      <c r="T140">
        <v>6.5705488024956402</v>
      </c>
      <c r="U140">
        <v>6.5170124930101005</v>
      </c>
      <c r="V140">
        <v>7.3855968901066289</v>
      </c>
      <c r="W140">
        <v>7.7768123568295087</v>
      </c>
      <c r="X140">
        <v>7.77463347661371</v>
      </c>
      <c r="Y140">
        <v>7.7580661208599393</v>
      </c>
      <c r="Z140">
        <v>7.6835197472599486</v>
      </c>
      <c r="AA140">
        <v>7.6065072584599491</v>
      </c>
      <c r="AB140">
        <v>8.2560579692928098</v>
      </c>
      <c r="AC140">
        <v>8.2033119474481708</v>
      </c>
      <c r="AD140">
        <v>8.1811169106481696</v>
      </c>
      <c r="AE140">
        <v>8.6375229307767398</v>
      </c>
      <c r="AF140">
        <v>8.6128617787767396</v>
      </c>
      <c r="AG140">
        <v>8.68270849517085</v>
      </c>
      <c r="AH140">
        <v>8.8285667151082201</v>
      </c>
      <c r="AI140">
        <v>8.8039055631082199</v>
      </c>
      <c r="AJ140">
        <v>8.7792444111082197</v>
      </c>
      <c r="AK140">
        <v>8.7570493743082292</v>
      </c>
      <c r="AL140">
        <v>8.7323882223082201</v>
      </c>
      <c r="AM140">
        <v>8.7323882223082201</v>
      </c>
      <c r="AN140">
        <v>8.7323882223082201</v>
      </c>
      <c r="AO140">
        <v>8.7323882223082201</v>
      </c>
      <c r="AP140">
        <v>8.7323882223082201</v>
      </c>
      <c r="AQ140">
        <v>8.7323882223082201</v>
      </c>
      <c r="AR140">
        <v>9.2154454172005593</v>
      </c>
    </row>
    <row r="141" spans="1:44" x14ac:dyDescent="0.2">
      <c r="A141" s="13" t="s">
        <v>180</v>
      </c>
      <c r="B141" s="1" t="s">
        <v>102</v>
      </c>
      <c r="C141" s="1" t="s">
        <v>3</v>
      </c>
      <c r="D141">
        <v>10.659711808557301</v>
      </c>
      <c r="E141">
        <v>9.6968442573486708</v>
      </c>
      <c r="F141">
        <v>9.0151353292898797</v>
      </c>
      <c r="G141">
        <v>6.19715059112443</v>
      </c>
      <c r="H141">
        <v>5.3270922458462104</v>
      </c>
      <c r="I141">
        <v>4.5243364224360896</v>
      </c>
      <c r="J141">
        <v>1.3937742850964201</v>
      </c>
      <c r="K141">
        <v>0.81834058114560004</v>
      </c>
      <c r="L141">
        <v>3.1725569603807502</v>
      </c>
      <c r="M141">
        <v>3.59849821740249</v>
      </c>
      <c r="N141">
        <v>3.3608647921818502</v>
      </c>
      <c r="O141">
        <v>2.4254428160756198</v>
      </c>
      <c r="P141">
        <v>6.42575876858246</v>
      </c>
      <c r="Q141">
        <v>8.0206770239999905</v>
      </c>
      <c r="R141">
        <v>7.8056898048000001</v>
      </c>
      <c r="S141">
        <v>7.5879463392000002</v>
      </c>
      <c r="T141">
        <v>7.3685766131351604</v>
      </c>
      <c r="U141">
        <v>7.1552156543999903</v>
      </c>
      <c r="V141">
        <v>6.9374721887999904</v>
      </c>
      <c r="W141">
        <v>6.7197287231999896</v>
      </c>
      <c r="X141">
        <v>6.5047415040000001</v>
      </c>
      <c r="Y141">
        <v>6.2869980384000002</v>
      </c>
      <c r="Z141">
        <v>6.0720108191999902</v>
      </c>
      <c r="AA141">
        <v>5.8542673535999903</v>
      </c>
      <c r="AB141">
        <v>5.6365238879999904</v>
      </c>
      <c r="AC141">
        <v>5.4215366688</v>
      </c>
      <c r="AD141">
        <v>5.2037932032000001</v>
      </c>
      <c r="AE141">
        <v>4.9860497376000001</v>
      </c>
      <c r="AF141">
        <v>4.7710625183999902</v>
      </c>
      <c r="AG141">
        <v>4.5533190528</v>
      </c>
      <c r="AH141">
        <v>4.3355755872000001</v>
      </c>
      <c r="AI141">
        <v>4.1205883679999999</v>
      </c>
      <c r="AJ141">
        <v>3.9028449024</v>
      </c>
      <c r="AK141">
        <v>3.6851014368000001</v>
      </c>
      <c r="AL141">
        <v>3.4701142175999999</v>
      </c>
      <c r="AM141">
        <v>3.252370752</v>
      </c>
      <c r="AN141">
        <v>3.0346272864000001</v>
      </c>
      <c r="AO141">
        <v>2.8196400671999999</v>
      </c>
      <c r="AP141">
        <v>2.6018966016</v>
      </c>
      <c r="AQ141">
        <v>2.3841531360000001</v>
      </c>
      <c r="AR141">
        <v>2.1691659167999999</v>
      </c>
    </row>
    <row r="142" spans="1:44" x14ac:dyDescent="0.2">
      <c r="A142" s="13" t="s">
        <v>180</v>
      </c>
      <c r="B142" s="1" t="s">
        <v>137</v>
      </c>
      <c r="C142" s="1" t="s">
        <v>3</v>
      </c>
      <c r="D142">
        <v>0.22452925593599893</v>
      </c>
      <c r="E142">
        <v>0.39292619788799898</v>
      </c>
      <c r="F142">
        <v>0.56132313983999804</v>
      </c>
      <c r="G142">
        <v>0.55236719335679907</v>
      </c>
      <c r="H142">
        <v>0.54334818748799896</v>
      </c>
      <c r="I142">
        <v>0.53439224100479898</v>
      </c>
      <c r="J142">
        <v>0.52537323513599898</v>
      </c>
      <c r="K142">
        <v>0.51641728865279801</v>
      </c>
      <c r="L142">
        <v>0.50746134216959904</v>
      </c>
      <c r="M142">
        <v>0.49844233630079904</v>
      </c>
      <c r="N142">
        <v>0.517212926795518</v>
      </c>
      <c r="O142">
        <v>0.50768517712896</v>
      </c>
      <c r="P142">
        <v>0.49822048684799997</v>
      </c>
      <c r="Q142">
        <v>0.48875579656703894</v>
      </c>
      <c r="R142">
        <v>0.47922804690047999</v>
      </c>
      <c r="S142">
        <v>0.46976335661951896</v>
      </c>
      <c r="T142">
        <v>0.46023560695296001</v>
      </c>
      <c r="U142">
        <v>0.45077091667199998</v>
      </c>
      <c r="V142">
        <v>0.441306226391039</v>
      </c>
      <c r="W142">
        <v>0.43177847672448</v>
      </c>
      <c r="X142">
        <v>0.43570574427211201</v>
      </c>
      <c r="Y142">
        <v>0.42589572851548696</v>
      </c>
      <c r="Z142">
        <v>0.416117409245567</v>
      </c>
      <c r="AA142">
        <v>0.40633908997564605</v>
      </c>
      <c r="AB142">
        <v>0.39652907421902395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0.42381290785886799</v>
      </c>
      <c r="AI142">
        <v>0.53824141869438202</v>
      </c>
      <c r="AJ142">
        <v>0.53824141869439601</v>
      </c>
      <c r="AK142">
        <v>0.53824141869433695</v>
      </c>
      <c r="AL142">
        <v>0.53824141869433695</v>
      </c>
      <c r="AM142">
        <v>0.53824141869433695</v>
      </c>
      <c r="AN142">
        <v>0.53824141869431097</v>
      </c>
      <c r="AO142">
        <v>1.0556085968959701</v>
      </c>
      <c r="AP142">
        <v>1.5729757750975299</v>
      </c>
      <c r="AQ142">
        <v>2.0903429532991602</v>
      </c>
      <c r="AR142">
        <v>2.6706506979875302</v>
      </c>
    </row>
    <row r="143" spans="1:44" x14ac:dyDescent="0.2">
      <c r="A143" s="13" t="s">
        <v>180</v>
      </c>
      <c r="B143" s="1" t="s">
        <v>138</v>
      </c>
      <c r="C143" s="1" t="s">
        <v>3</v>
      </c>
      <c r="D143">
        <v>8.5147199999999999E-3</v>
      </c>
      <c r="E143">
        <v>8.5147199999999999E-3</v>
      </c>
      <c r="F143">
        <v>7.0955999999999997E-3</v>
      </c>
      <c r="G143">
        <v>7.0955999999999997E-3</v>
      </c>
      <c r="H143">
        <v>7.0955999999999997E-3</v>
      </c>
      <c r="I143">
        <v>7.0955999999999997E-3</v>
      </c>
      <c r="J143">
        <v>5.6764800000000002E-3</v>
      </c>
      <c r="K143">
        <v>5.6764800000000002E-3</v>
      </c>
      <c r="L143">
        <v>5.6764800000000002E-3</v>
      </c>
      <c r="M143">
        <v>5.6764800000000002E-3</v>
      </c>
      <c r="N143">
        <v>5.6764800000000002E-3</v>
      </c>
      <c r="O143">
        <v>4.25736E-3</v>
      </c>
      <c r="P143">
        <v>4.25736E-3</v>
      </c>
      <c r="Q143">
        <v>4.25736E-3</v>
      </c>
      <c r="R143">
        <v>4.25736E-3</v>
      </c>
      <c r="S143">
        <v>2.8382400000000001E-3</v>
      </c>
      <c r="T143">
        <v>2.8382400000000001E-3</v>
      </c>
      <c r="U143">
        <v>2.8382400000000001E-3</v>
      </c>
      <c r="V143">
        <v>2.8382400000000001E-3</v>
      </c>
      <c r="W143">
        <v>1.4191200000000001E-3</v>
      </c>
      <c r="X143">
        <v>1.4191200000000001E-3</v>
      </c>
      <c r="Y143">
        <v>0.99480312000000004</v>
      </c>
      <c r="Z143">
        <v>1.9881871200000001</v>
      </c>
      <c r="AA143">
        <v>2.9801519999999999</v>
      </c>
      <c r="AB143">
        <v>3.9735360000000002</v>
      </c>
      <c r="AC143">
        <v>4.96692</v>
      </c>
      <c r="AD143">
        <v>5.9603039999999998</v>
      </c>
      <c r="AE143">
        <v>6.9536879999999996</v>
      </c>
      <c r="AF143">
        <v>7.9470720000000004</v>
      </c>
      <c r="AG143">
        <v>8.9404559999999993</v>
      </c>
      <c r="AH143">
        <v>9.93384</v>
      </c>
      <c r="AI143">
        <v>10.927224000000001</v>
      </c>
      <c r="AJ143">
        <v>11.920608</v>
      </c>
      <c r="AK143">
        <v>12.913992</v>
      </c>
      <c r="AL143">
        <v>13.907375999999999</v>
      </c>
      <c r="AM143">
        <v>14.90076</v>
      </c>
      <c r="AN143">
        <v>15.894144000000001</v>
      </c>
      <c r="AO143">
        <v>16.887528</v>
      </c>
      <c r="AP143">
        <v>17.880911999999999</v>
      </c>
      <c r="AQ143">
        <v>18.874296000000001</v>
      </c>
      <c r="AR143">
        <v>19.86768</v>
      </c>
    </row>
    <row r="144" spans="1:44" x14ac:dyDescent="0.2">
      <c r="A144" s="13" t="s">
        <v>180</v>
      </c>
      <c r="B144" s="1" t="s">
        <v>105</v>
      </c>
      <c r="C144" s="1" t="s">
        <v>3</v>
      </c>
      <c r="D144">
        <v>0.23304397593599893</v>
      </c>
      <c r="E144">
        <v>0.40144091788799896</v>
      </c>
      <c r="F144">
        <v>0.56841873983999802</v>
      </c>
      <c r="G144">
        <v>0.55946279335679905</v>
      </c>
      <c r="H144">
        <v>0.55044378748799894</v>
      </c>
      <c r="I144">
        <v>0.54148784100479896</v>
      </c>
      <c r="J144">
        <v>0.53104971513599897</v>
      </c>
      <c r="K144">
        <v>0.522093768652798</v>
      </c>
      <c r="L144">
        <v>0.51313782216959902</v>
      </c>
      <c r="M144">
        <v>0.50411881630079902</v>
      </c>
      <c r="N144">
        <v>0.52288940679551799</v>
      </c>
      <c r="O144">
        <v>0.51194253712895998</v>
      </c>
      <c r="P144">
        <v>0.50247784684800001</v>
      </c>
      <c r="Q144">
        <v>0.49301315656703892</v>
      </c>
      <c r="R144">
        <v>0.48348540690047997</v>
      </c>
      <c r="S144">
        <v>0.47260159661951895</v>
      </c>
      <c r="T144">
        <v>0.46307384695296</v>
      </c>
      <c r="U144">
        <v>0.45360915667199997</v>
      </c>
      <c r="V144">
        <v>0.44414446639103899</v>
      </c>
      <c r="W144">
        <v>0.43319759672447999</v>
      </c>
      <c r="X144">
        <v>0.437124864272112</v>
      </c>
      <c r="Y144">
        <v>1.420698848515487</v>
      </c>
      <c r="Z144">
        <v>2.4043045292455671</v>
      </c>
      <c r="AA144">
        <v>3.386491089975646</v>
      </c>
      <c r="AB144">
        <v>4.3700650742190241</v>
      </c>
      <c r="AC144">
        <v>4.96692</v>
      </c>
      <c r="AD144">
        <v>5.9603039999999998</v>
      </c>
      <c r="AE144">
        <v>6.9536879999999996</v>
      </c>
      <c r="AF144">
        <v>7.9470720000000004</v>
      </c>
      <c r="AG144">
        <v>8.9404559999999993</v>
      </c>
      <c r="AH144">
        <v>10.357652907858869</v>
      </c>
      <c r="AI144">
        <v>11.465465418694382</v>
      </c>
      <c r="AJ144">
        <v>12.458849418694395</v>
      </c>
      <c r="AK144">
        <v>13.452233418694338</v>
      </c>
      <c r="AL144">
        <v>14.445617418694336</v>
      </c>
      <c r="AM144">
        <v>15.439001418694337</v>
      </c>
      <c r="AN144">
        <v>16.432385418694313</v>
      </c>
      <c r="AO144">
        <v>17.943136596895968</v>
      </c>
      <c r="AP144">
        <v>19.453887775097527</v>
      </c>
      <c r="AQ144">
        <v>20.964638953299161</v>
      </c>
      <c r="AR144">
        <v>22.538330697987529</v>
      </c>
    </row>
    <row r="145" spans="1:44" x14ac:dyDescent="0.2">
      <c r="A145" s="13" t="s">
        <v>180</v>
      </c>
      <c r="B145" s="1" t="s">
        <v>106</v>
      </c>
      <c r="C145" s="1" t="s">
        <v>3</v>
      </c>
      <c r="D145">
        <v>1.3084917119999999</v>
      </c>
      <c r="E145">
        <v>1.26568474559999</v>
      </c>
      <c r="F145">
        <v>1.2217487904</v>
      </c>
      <c r="G145">
        <v>1.1781628848000001</v>
      </c>
      <c r="H145">
        <v>1.1326091328000001</v>
      </c>
      <c r="I145">
        <v>1.0865728800000001</v>
      </c>
      <c r="J145">
        <v>1.0405870848000001</v>
      </c>
      <c r="K145">
        <v>0.99260506079999899</v>
      </c>
      <c r="L145">
        <v>0.94502039039999997</v>
      </c>
      <c r="M145">
        <v>0.89454386879999992</v>
      </c>
      <c r="N145">
        <v>0.84535401599999904</v>
      </c>
      <c r="O145">
        <v>0.79253752319999993</v>
      </c>
      <c r="P145">
        <v>0.73719815039999992</v>
      </c>
      <c r="Q145">
        <v>0.6835806432</v>
      </c>
      <c r="R145">
        <v>0.62832326399999905</v>
      </c>
      <c r="S145">
        <v>0.57390789599999903</v>
      </c>
      <c r="T145">
        <v>1.2397369248000001</v>
      </c>
      <c r="U145">
        <v>1.9098611568000001</v>
      </c>
      <c r="V145">
        <v>2.5858826208000001</v>
      </c>
      <c r="W145">
        <v>3.2652942048</v>
      </c>
      <c r="X145">
        <v>3.9496947839999899</v>
      </c>
      <c r="Y145">
        <v>4.6396551600000002</v>
      </c>
      <c r="Z145">
        <v>5.3329961951999998</v>
      </c>
      <c r="AA145">
        <v>6.0322502303999901</v>
      </c>
      <c r="AB145">
        <v>6.7339514592</v>
      </c>
      <c r="AC145">
        <v>7.4424959999999896</v>
      </c>
      <c r="AD145">
        <v>8.2144972799999998</v>
      </c>
      <c r="AE145">
        <v>8.9915443199999903</v>
      </c>
      <c r="AF145">
        <v>9.7736371200000001</v>
      </c>
      <c r="AG145">
        <v>10.5607756799999</v>
      </c>
      <c r="AH145">
        <v>11.352959999999999</v>
      </c>
      <c r="AI145">
        <v>12.1501900799999</v>
      </c>
      <c r="AJ145">
        <v>12.95246592</v>
      </c>
      <c r="AK145">
        <v>13.75978752</v>
      </c>
      <c r="AL145">
        <v>14.5721548799999</v>
      </c>
      <c r="AM145">
        <v>15.389568000000001</v>
      </c>
      <c r="AN145">
        <v>16.21202688</v>
      </c>
      <c r="AO145">
        <v>17.039531520000001</v>
      </c>
      <c r="AP145">
        <v>17.8720819199999</v>
      </c>
      <c r="AQ145">
        <v>18.70967808</v>
      </c>
      <c r="AR145">
        <v>19.552320000000002</v>
      </c>
    </row>
    <row r="146" spans="1:44" x14ac:dyDescent="0.2">
      <c r="A146" s="13" t="s">
        <v>180</v>
      </c>
      <c r="B146" s="1" t="s">
        <v>139</v>
      </c>
      <c r="C146" s="1" t="s">
        <v>3</v>
      </c>
      <c r="D146">
        <v>0.256576896</v>
      </c>
      <c r="E146">
        <v>0.24976512000000001</v>
      </c>
      <c r="F146">
        <v>0.24295334399999899</v>
      </c>
      <c r="G146">
        <v>0.241389158399999</v>
      </c>
      <c r="H146">
        <v>0.23442600960000001</v>
      </c>
      <c r="I146">
        <v>0.22978391040000001</v>
      </c>
      <c r="J146">
        <v>0.222820761599999</v>
      </c>
      <c r="K146">
        <v>0.21585761279999999</v>
      </c>
      <c r="L146">
        <v>0.208894464</v>
      </c>
      <c r="M146">
        <v>0.20193131519999899</v>
      </c>
      <c r="N146">
        <v>0.19728921599999999</v>
      </c>
      <c r="O146">
        <v>0.1903260672</v>
      </c>
      <c r="P146">
        <v>0.18336291839999899</v>
      </c>
      <c r="Q146">
        <v>0.17639976959999901</v>
      </c>
      <c r="R146">
        <v>0.16943662079999999</v>
      </c>
      <c r="S146">
        <v>0.16247347200000001</v>
      </c>
      <c r="T146">
        <v>0.15783137279999901</v>
      </c>
      <c r="U146">
        <v>0.150868224</v>
      </c>
      <c r="V146">
        <v>0.14390507520000001</v>
      </c>
      <c r="W146">
        <v>0.85064997566663703</v>
      </c>
      <c r="X146">
        <v>1.1698089984</v>
      </c>
      <c r="Y146">
        <v>1.2440825856</v>
      </c>
      <c r="Z146">
        <v>1.31835617279999</v>
      </c>
      <c r="AA146">
        <v>1.3949508096000001</v>
      </c>
      <c r="AB146">
        <v>1.4692243968000001</v>
      </c>
      <c r="AC146">
        <v>1.543497984</v>
      </c>
      <c r="AD146">
        <v>1.6340189184</v>
      </c>
      <c r="AE146">
        <v>1.7245398528</v>
      </c>
      <c r="AF146">
        <v>1.8150607872</v>
      </c>
      <c r="AG146">
        <v>1.9055817215999999</v>
      </c>
      <c r="AH146">
        <v>1.9961026559999899</v>
      </c>
      <c r="AI146">
        <v>2.1330445824000202</v>
      </c>
      <c r="AJ146">
        <v>2.2699865088000002</v>
      </c>
      <c r="AK146">
        <v>2.4069284352000002</v>
      </c>
      <c r="AL146">
        <v>2.54387036159999</v>
      </c>
      <c r="AM146">
        <v>2.6808122879999901</v>
      </c>
      <c r="AN146">
        <v>2.7899016191999899</v>
      </c>
      <c r="AO146">
        <v>2.8989909504</v>
      </c>
      <c r="AP146">
        <v>3.01040133119999</v>
      </c>
      <c r="AQ146">
        <v>3.1194906623999898</v>
      </c>
      <c r="AR146">
        <v>3.2285799935999901</v>
      </c>
    </row>
    <row r="147" spans="1:44" x14ac:dyDescent="0.2">
      <c r="A147" s="13" t="s">
        <v>180</v>
      </c>
      <c r="B147" s="1" t="s">
        <v>140</v>
      </c>
      <c r="C147" s="1" t="s">
        <v>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s="13" t="s">
        <v>180</v>
      </c>
      <c r="B148" s="1" t="s">
        <v>141</v>
      </c>
      <c r="C148" s="1" t="s">
        <v>3</v>
      </c>
      <c r="D148">
        <v>0.256576896</v>
      </c>
      <c r="E148">
        <v>0.24976512000000001</v>
      </c>
      <c r="F148">
        <v>0.24295334399999899</v>
      </c>
      <c r="G148">
        <v>0.241389158399999</v>
      </c>
      <c r="H148">
        <v>0.23442600960000001</v>
      </c>
      <c r="I148">
        <v>0.22978391040000001</v>
      </c>
      <c r="J148">
        <v>0.222820761599999</v>
      </c>
      <c r="K148">
        <v>0.21585761279999999</v>
      </c>
      <c r="L148">
        <v>0.208894464</v>
      </c>
      <c r="M148">
        <v>0.20193131519999899</v>
      </c>
      <c r="N148">
        <v>0.19728921599999999</v>
      </c>
      <c r="O148">
        <v>0.1903260672</v>
      </c>
      <c r="P148">
        <v>0.18336291839999899</v>
      </c>
      <c r="Q148">
        <v>0.17639976959999901</v>
      </c>
      <c r="R148">
        <v>0.16943662079999999</v>
      </c>
      <c r="S148">
        <v>0.16247347200000001</v>
      </c>
      <c r="T148">
        <v>0.15783137279999901</v>
      </c>
      <c r="U148">
        <v>0.150868224</v>
      </c>
      <c r="V148">
        <v>0.14390507520000001</v>
      </c>
      <c r="W148">
        <v>0.85064997566663703</v>
      </c>
      <c r="X148">
        <v>1.1698089984</v>
      </c>
      <c r="Y148">
        <v>1.2440825856</v>
      </c>
      <c r="Z148">
        <v>1.31835617279999</v>
      </c>
      <c r="AA148">
        <v>1.3949508096000001</v>
      </c>
      <c r="AB148">
        <v>1.4692243968000001</v>
      </c>
      <c r="AC148">
        <v>1.543497984</v>
      </c>
      <c r="AD148">
        <v>1.6340189184</v>
      </c>
      <c r="AE148">
        <v>1.7245398528</v>
      </c>
      <c r="AF148">
        <v>1.8150607872</v>
      </c>
      <c r="AG148">
        <v>1.9055817215999999</v>
      </c>
      <c r="AH148">
        <v>1.9961026559999899</v>
      </c>
      <c r="AI148">
        <v>2.1330445824000202</v>
      </c>
      <c r="AJ148">
        <v>2.2699865088000002</v>
      </c>
      <c r="AK148">
        <v>2.4069284352000002</v>
      </c>
      <c r="AL148">
        <v>2.54387036159999</v>
      </c>
      <c r="AM148">
        <v>2.6808122879999901</v>
      </c>
      <c r="AN148">
        <v>2.7899016191999899</v>
      </c>
      <c r="AO148">
        <v>2.8989909504</v>
      </c>
      <c r="AP148">
        <v>3.01040133119999</v>
      </c>
      <c r="AQ148">
        <v>3.1194906623999898</v>
      </c>
      <c r="AR148">
        <v>3.2285799935999901</v>
      </c>
    </row>
    <row r="149" spans="1:44" x14ac:dyDescent="0.2">
      <c r="A149" s="13" t="s">
        <v>180</v>
      </c>
      <c r="B149" s="1" t="s">
        <v>142</v>
      </c>
      <c r="C149" s="1" t="s">
        <v>3</v>
      </c>
      <c r="D149">
        <v>74.48749922832468</v>
      </c>
      <c r="E149">
        <v>77.350127266767402</v>
      </c>
      <c r="F149">
        <v>80.173530110941286</v>
      </c>
      <c r="G149">
        <v>82.870811176618744</v>
      </c>
      <c r="H149">
        <v>85.462761026397999</v>
      </c>
      <c r="I149">
        <v>88.036437982263905</v>
      </c>
      <c r="J149">
        <v>91.074645659262131</v>
      </c>
      <c r="K149">
        <v>94.238632612446381</v>
      </c>
      <c r="L149">
        <v>97.279726001154259</v>
      </c>
      <c r="M149">
        <v>100.20428166065899</v>
      </c>
      <c r="N149">
        <v>103.03861467276388</v>
      </c>
      <c r="O149">
        <v>109.61402252423466</v>
      </c>
      <c r="P149">
        <v>117.58326367817236</v>
      </c>
      <c r="Q149">
        <v>120.48439351690735</v>
      </c>
      <c r="R149">
        <v>122.21329755852149</v>
      </c>
      <c r="S149">
        <v>128.8360867238016</v>
      </c>
      <c r="T149">
        <v>133.83014466082815</v>
      </c>
      <c r="U149">
        <v>136.64634715526702</v>
      </c>
      <c r="V149">
        <v>139.11027036765475</v>
      </c>
      <c r="W149">
        <v>141.59212022289765</v>
      </c>
      <c r="X149">
        <v>147.07758672560632</v>
      </c>
      <c r="Y149">
        <v>150.97674760895444</v>
      </c>
      <c r="Z149">
        <v>156.00171758092071</v>
      </c>
      <c r="AA149">
        <v>159.62706042294934</v>
      </c>
      <c r="AB149">
        <v>163.20140665222993</v>
      </c>
      <c r="AC149">
        <v>166.49712414585747</v>
      </c>
      <c r="AD149">
        <v>169.37062657269533</v>
      </c>
      <c r="AE149">
        <v>172.21530100171955</v>
      </c>
      <c r="AF149">
        <v>175.0445670546531</v>
      </c>
      <c r="AG149">
        <v>177.85691471928862</v>
      </c>
      <c r="AH149">
        <v>180.65648437755246</v>
      </c>
      <c r="AI149">
        <v>182.43026172909018</v>
      </c>
      <c r="AJ149">
        <v>184.15389464324028</v>
      </c>
      <c r="AK149">
        <v>186.07463040005862</v>
      </c>
      <c r="AL149">
        <v>188.96415092822514</v>
      </c>
      <c r="AM149">
        <v>191.54482451414103</v>
      </c>
      <c r="AN149">
        <v>194.04448003173576</v>
      </c>
      <c r="AO149">
        <v>196.49628875294013</v>
      </c>
      <c r="AP149">
        <v>198.76663142198447</v>
      </c>
      <c r="AQ149">
        <v>200.88762670837201</v>
      </c>
      <c r="AR149">
        <v>202.28082922331731</v>
      </c>
    </row>
    <row r="150" spans="1:44" x14ac:dyDescent="0.2">
      <c r="B150" s="1"/>
      <c r="C150" s="1"/>
    </row>
    <row r="151" spans="1:44" x14ac:dyDescent="0.2">
      <c r="A151" s="13" t="s">
        <v>91</v>
      </c>
      <c r="B151" s="1" t="s">
        <v>135</v>
      </c>
      <c r="C151" s="1" t="s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s="13" t="s">
        <v>91</v>
      </c>
      <c r="B152" s="1" t="s">
        <v>131</v>
      </c>
      <c r="C152" s="1" t="s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s="13" t="s">
        <v>91</v>
      </c>
      <c r="B153" s="1" t="s">
        <v>143</v>
      </c>
      <c r="C153" s="1" t="s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3AAD-A527-274C-99E1-51845888F03C}">
  <dimension ref="A1:AS153"/>
  <sheetViews>
    <sheetView topLeftCell="A92" workbookViewId="0">
      <selection activeCell="M164" sqref="M164"/>
    </sheetView>
  </sheetViews>
  <sheetFormatPr baseColWidth="10" defaultRowHeight="15" x14ac:dyDescent="0.2"/>
  <cols>
    <col min="1" max="1" width="10.83203125" style="13"/>
    <col min="2" max="2" width="31.83203125" style="1" bestFit="1" customWidth="1"/>
    <col min="3" max="16384" width="10.83203125" style="1"/>
  </cols>
  <sheetData>
    <row r="1" spans="1:44" x14ac:dyDescent="0.2">
      <c r="B1" s="2" t="s">
        <v>185</v>
      </c>
    </row>
    <row r="2" spans="1:44" s="2" customFormat="1" x14ac:dyDescent="0.2">
      <c r="A2" s="13"/>
    </row>
    <row r="3" spans="1:44" s="2" customFormat="1" x14ac:dyDescent="0.2">
      <c r="A3" s="3" t="s">
        <v>90</v>
      </c>
      <c r="B3" s="3" t="s">
        <v>0</v>
      </c>
      <c r="C3" s="2" t="s">
        <v>1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2">
        <v>2027</v>
      </c>
      <c r="V3" s="2">
        <v>2028</v>
      </c>
      <c r="W3" s="2">
        <v>2029</v>
      </c>
      <c r="X3" s="2">
        <v>2030</v>
      </c>
      <c r="Y3" s="2">
        <v>2031</v>
      </c>
      <c r="Z3" s="2">
        <v>2032</v>
      </c>
      <c r="AA3" s="2">
        <v>2033</v>
      </c>
      <c r="AB3" s="2">
        <v>2034</v>
      </c>
      <c r="AC3" s="2">
        <v>2035</v>
      </c>
      <c r="AD3" s="2">
        <v>2036</v>
      </c>
      <c r="AE3" s="2">
        <v>2037</v>
      </c>
      <c r="AF3" s="2">
        <v>2038</v>
      </c>
      <c r="AG3" s="2">
        <v>2039</v>
      </c>
      <c r="AH3" s="2">
        <v>2040</v>
      </c>
      <c r="AI3" s="2">
        <v>2041</v>
      </c>
      <c r="AJ3" s="2">
        <v>2042</v>
      </c>
      <c r="AK3" s="2">
        <v>2043</v>
      </c>
      <c r="AL3" s="2">
        <v>2044</v>
      </c>
      <c r="AM3" s="2">
        <v>2045</v>
      </c>
      <c r="AN3" s="2">
        <v>2046</v>
      </c>
      <c r="AO3" s="2">
        <v>2047</v>
      </c>
      <c r="AP3" s="2">
        <v>2048</v>
      </c>
      <c r="AQ3" s="2">
        <v>2049</v>
      </c>
      <c r="AR3" s="2">
        <v>2050</v>
      </c>
    </row>
    <row r="4" spans="1:44" x14ac:dyDescent="0.2">
      <c r="A4" s="13" t="s">
        <v>92</v>
      </c>
      <c r="B4" s="1" t="s">
        <v>2</v>
      </c>
      <c r="C4" s="1" t="s">
        <v>3</v>
      </c>
      <c r="D4" s="4">
        <v>83.884658716061907</v>
      </c>
      <c r="E4" s="4">
        <v>84.874255265161096</v>
      </c>
      <c r="F4" s="4">
        <v>85.889226084749993</v>
      </c>
      <c r="G4" s="4">
        <v>86.878822633849197</v>
      </c>
      <c r="H4" s="4">
        <v>87.893793453438192</v>
      </c>
      <c r="I4" s="4">
        <v>89.045822876695098</v>
      </c>
      <c r="J4" s="4">
        <v>90.300518399528102</v>
      </c>
      <c r="K4" s="4">
        <v>91.540634075643396</v>
      </c>
      <c r="L4" s="4">
        <v>92.7953295984764</v>
      </c>
      <c r="M4" s="4">
        <v>94.035445274591694</v>
      </c>
      <c r="N4" s="4">
        <v>95.31551506791439</v>
      </c>
      <c r="O4" s="4">
        <v>94.992581527736291</v>
      </c>
      <c r="P4" s="4">
        <v>94.657965027460094</v>
      </c>
      <c r="Q4" s="4">
        <v>94.399813681100994</v>
      </c>
      <c r="R4" s="4">
        <v>94.090070092755298</v>
      </c>
      <c r="S4" s="4">
        <v>93.817573587201295</v>
      </c>
      <c r="T4" s="4">
        <v>93.567357874906904</v>
      </c>
      <c r="U4" s="4">
        <v>93.31647807511871</v>
      </c>
      <c r="V4" s="4">
        <v>93.075962301264099</v>
      </c>
      <c r="W4" s="4">
        <v>92.819985673030303</v>
      </c>
      <c r="X4" s="4">
        <v>92.633118256884188</v>
      </c>
      <c r="Y4" s="4">
        <v>92.395235471146293</v>
      </c>
      <c r="Z4" s="4">
        <v>92.191449333598513</v>
      </c>
      <c r="AA4" s="4">
        <v>92.003491849827398</v>
      </c>
      <c r="AB4" s="4">
        <v>91.815650711654598</v>
      </c>
      <c r="AC4" s="4">
        <v>91.610150988862401</v>
      </c>
      <c r="AD4" s="4">
        <v>91.437436655882607</v>
      </c>
      <c r="AE4" s="4">
        <v>91.277603505170305</v>
      </c>
      <c r="AF4" s="4">
        <v>91.118460841510995</v>
      </c>
      <c r="AG4" s="4">
        <v>90.940542381934407</v>
      </c>
      <c r="AH4" s="4">
        <v>90.824314812529295</v>
      </c>
      <c r="AI4" s="4">
        <v>90.658493247576303</v>
      </c>
      <c r="AJ4" s="4">
        <v>90.523947035464801</v>
      </c>
      <c r="AK4" s="4">
        <v>90.369714343082052</v>
      </c>
      <c r="AL4" s="4">
        <v>90.274879231190795</v>
      </c>
      <c r="AM4" s="4">
        <v>90.131086523577594</v>
      </c>
      <c r="AN4" s="4">
        <v>90.017782400851303</v>
      </c>
      <c r="AO4" s="4">
        <v>89.911596529955006</v>
      </c>
      <c r="AP4" s="4">
        <v>89.807686865142699</v>
      </c>
      <c r="AQ4" s="4">
        <v>89.683018811790504</v>
      </c>
      <c r="AR4" s="4">
        <v>89.588187048146295</v>
      </c>
    </row>
    <row r="5" spans="1:44" x14ac:dyDescent="0.2">
      <c r="A5" s="13" t="s">
        <v>92</v>
      </c>
      <c r="B5" s="1" t="s">
        <v>4</v>
      </c>
      <c r="C5" s="1" t="s">
        <v>3</v>
      </c>
      <c r="D5" s="4">
        <v>5.76</v>
      </c>
      <c r="E5" s="4">
        <v>5.76</v>
      </c>
      <c r="F5" s="4">
        <v>5.76</v>
      </c>
      <c r="G5" s="4">
        <v>5.76</v>
      </c>
      <c r="H5" s="4">
        <v>5.76</v>
      </c>
      <c r="I5" s="4">
        <v>5.7997912075165203</v>
      </c>
      <c r="J5" s="4">
        <v>5.8693887020067201</v>
      </c>
      <c r="K5" s="4">
        <v>5.9273866140818896</v>
      </c>
      <c r="L5" s="4">
        <v>5.9969841085720903</v>
      </c>
      <c r="M5" s="4">
        <v>6.05498202064725</v>
      </c>
      <c r="N5" s="4">
        <v>6.1245795151374498</v>
      </c>
      <c r="O5" s="4">
        <v>6.1013803503073802</v>
      </c>
      <c r="P5" s="4">
        <v>6.0781811854773196</v>
      </c>
      <c r="Q5" s="4">
        <v>6.0665816030622901</v>
      </c>
      <c r="R5" s="4">
        <v>6.0433824382322197</v>
      </c>
      <c r="S5" s="4">
        <v>6.0201832734021501</v>
      </c>
      <c r="T5" s="4">
        <v>6.0085836909871198</v>
      </c>
      <c r="U5" s="4">
        <v>5.9853845261570502</v>
      </c>
      <c r="V5" s="4">
        <v>5.9621853613269904</v>
      </c>
      <c r="W5" s="4">
        <v>5.9389861964969199</v>
      </c>
      <c r="X5" s="4">
        <v>5.9273866140818896</v>
      </c>
      <c r="Y5" s="4">
        <v>5.90418744925182</v>
      </c>
      <c r="Z5" s="4">
        <v>5.8809882844217602</v>
      </c>
      <c r="AA5" s="4">
        <v>5.8693887020067201</v>
      </c>
      <c r="AB5" s="4">
        <v>5.8461895371766603</v>
      </c>
      <c r="AC5" s="4">
        <v>5.8229903723465899</v>
      </c>
      <c r="AD5" s="4">
        <v>5.7997912075165203</v>
      </c>
      <c r="AE5" s="4">
        <v>5.78819162510149</v>
      </c>
      <c r="AF5" s="4">
        <v>5.7649924602714204</v>
      </c>
      <c r="AG5" s="4">
        <v>5.7417932954413597</v>
      </c>
      <c r="AH5" s="4">
        <v>5.7301937130263303</v>
      </c>
      <c r="AI5" s="4">
        <v>5.7069945481962598</v>
      </c>
      <c r="AJ5" s="4">
        <v>5.6837953833661903</v>
      </c>
      <c r="AK5" s="4">
        <v>5.6605962185361296</v>
      </c>
      <c r="AL5" s="4">
        <v>5.6489966361210904</v>
      </c>
      <c r="AM5" s="4">
        <v>5.6257974712910297</v>
      </c>
      <c r="AN5" s="4">
        <v>5.6025983064609601</v>
      </c>
      <c r="AO5" s="4">
        <v>5.5909987240459298</v>
      </c>
      <c r="AP5" s="4">
        <v>5.5677995592158602</v>
      </c>
      <c r="AQ5" s="4">
        <v>5.5446003943858004</v>
      </c>
      <c r="AR5" s="4">
        <v>5.52140122955573</v>
      </c>
    </row>
    <row r="7" spans="1:44" x14ac:dyDescent="0.2">
      <c r="A7" s="3" t="s">
        <v>90</v>
      </c>
      <c r="B7" s="3" t="s">
        <v>5</v>
      </c>
      <c r="C7" s="2" t="s">
        <v>1</v>
      </c>
      <c r="D7" s="2">
        <v>2010</v>
      </c>
      <c r="E7" s="2">
        <v>2011</v>
      </c>
      <c r="F7" s="2">
        <v>2012</v>
      </c>
      <c r="G7" s="2">
        <v>2013</v>
      </c>
      <c r="H7" s="2">
        <v>2014</v>
      </c>
      <c r="I7" s="2">
        <v>2015</v>
      </c>
      <c r="J7" s="2">
        <v>2016</v>
      </c>
      <c r="K7" s="2">
        <v>2017</v>
      </c>
      <c r="L7" s="2">
        <v>2018</v>
      </c>
      <c r="M7" s="2">
        <v>2019</v>
      </c>
      <c r="N7" s="2">
        <v>2020</v>
      </c>
      <c r="O7" s="2">
        <v>2021</v>
      </c>
      <c r="P7" s="2">
        <v>2022</v>
      </c>
      <c r="Q7" s="2">
        <v>2023</v>
      </c>
      <c r="R7" s="2">
        <v>2024</v>
      </c>
      <c r="S7" s="2">
        <v>2025</v>
      </c>
      <c r="T7" s="2">
        <v>2026</v>
      </c>
      <c r="U7" s="2">
        <v>2027</v>
      </c>
      <c r="V7" s="2">
        <v>2028</v>
      </c>
      <c r="W7" s="2">
        <v>2029</v>
      </c>
      <c r="X7" s="2">
        <v>2030</v>
      </c>
      <c r="Y7" s="2">
        <v>2031</v>
      </c>
      <c r="Z7" s="2">
        <v>2032</v>
      </c>
      <c r="AA7" s="2">
        <v>2033</v>
      </c>
      <c r="AB7" s="2">
        <v>2034</v>
      </c>
      <c r="AC7" s="2">
        <v>2035</v>
      </c>
      <c r="AD7" s="2">
        <v>2036</v>
      </c>
      <c r="AE7" s="2">
        <v>2037</v>
      </c>
      <c r="AF7" s="2">
        <v>2038</v>
      </c>
      <c r="AG7" s="2">
        <v>2039</v>
      </c>
      <c r="AH7" s="2">
        <v>2040</v>
      </c>
      <c r="AI7" s="2">
        <v>2041</v>
      </c>
      <c r="AJ7" s="2">
        <v>2042</v>
      </c>
      <c r="AK7" s="2">
        <v>2043</v>
      </c>
      <c r="AL7" s="2">
        <v>2044</v>
      </c>
      <c r="AM7" s="2">
        <v>2045</v>
      </c>
      <c r="AN7" s="2">
        <v>2046</v>
      </c>
      <c r="AO7" s="2">
        <v>2047</v>
      </c>
      <c r="AP7" s="2">
        <v>2048</v>
      </c>
      <c r="AQ7" s="2">
        <v>2049</v>
      </c>
      <c r="AR7" s="2">
        <v>2050</v>
      </c>
    </row>
    <row r="8" spans="1:44" x14ac:dyDescent="0.2">
      <c r="A8" s="13" t="s">
        <v>92</v>
      </c>
      <c r="B8" s="1" t="s">
        <v>6</v>
      </c>
      <c r="C8" s="1" t="s">
        <v>7</v>
      </c>
      <c r="D8" s="4">
        <v>5143.7741192377725</v>
      </c>
      <c r="E8" s="4">
        <v>5166.7741192377707</v>
      </c>
      <c r="F8" s="4">
        <v>5187.6741192377713</v>
      </c>
      <c r="G8" s="4">
        <v>5176.8741192377711</v>
      </c>
      <c r="H8" s="4">
        <v>5191.6275068451405</v>
      </c>
      <c r="I8" s="4">
        <v>5181.2275068451381</v>
      </c>
      <c r="J8" s="4">
        <v>5170.1275068451387</v>
      </c>
      <c r="K8" s="4">
        <v>5159.3275068451385</v>
      </c>
      <c r="L8" s="4">
        <v>5209.5531584848404</v>
      </c>
      <c r="M8" s="4">
        <v>5151.3346047698942</v>
      </c>
      <c r="N8" s="4">
        <v>5244.1705246890197</v>
      </c>
      <c r="O8" s="4">
        <v>5359.1991921515137</v>
      </c>
      <c r="P8" s="4">
        <v>5330.9614953730916</v>
      </c>
      <c r="Q8" s="4">
        <v>5300.361495373093</v>
      </c>
      <c r="R8" s="4">
        <v>5269.4614953730934</v>
      </c>
      <c r="S8" s="4">
        <v>5250.6798074610397</v>
      </c>
      <c r="T8" s="4">
        <v>5269.8880635048708</v>
      </c>
      <c r="U8" s="4">
        <v>5239.6880635048701</v>
      </c>
      <c r="V8" s="4">
        <v>5209.1880635048701</v>
      </c>
      <c r="W8" s="4">
        <v>5194.8921507922887</v>
      </c>
      <c r="X8" s="4">
        <v>5184.7921507922892</v>
      </c>
      <c r="Y8" s="4">
        <v>5231.6954887398551</v>
      </c>
      <c r="Z8" s="4">
        <v>5280.9576974779393</v>
      </c>
      <c r="AA8" s="4">
        <v>5328.784661544255</v>
      </c>
      <c r="AB8" s="4">
        <v>5340.0852067669239</v>
      </c>
      <c r="AC8" s="4">
        <v>5308.4962302223475</v>
      </c>
      <c r="AD8" s="4">
        <v>5370.3935728228134</v>
      </c>
      <c r="AE8" s="4">
        <v>5465.2481298243865</v>
      </c>
      <c r="AF8" s="4">
        <v>5619.5052569161653</v>
      </c>
      <c r="AG8" s="4">
        <v>5746.1495021316614</v>
      </c>
      <c r="AH8" s="4">
        <v>5939.6575572868842</v>
      </c>
      <c r="AI8" s="4">
        <v>6212.9388007595044</v>
      </c>
      <c r="AJ8" s="4">
        <v>6498.3248099058565</v>
      </c>
      <c r="AK8" s="4">
        <v>6766.3707422218895</v>
      </c>
      <c r="AL8" s="4">
        <v>7096.9065324009371</v>
      </c>
      <c r="AM8" s="4">
        <v>7442.4182494677725</v>
      </c>
      <c r="AN8" s="4">
        <v>7882.036654785521</v>
      </c>
      <c r="AO8" s="4">
        <v>8361.6651712586608</v>
      </c>
      <c r="AP8" s="4">
        <v>8913.4107880237771</v>
      </c>
      <c r="AQ8" s="4">
        <v>9189.0728929236502</v>
      </c>
      <c r="AR8" s="4">
        <v>9607.5764595252822</v>
      </c>
    </row>
    <row r="9" spans="1:44" x14ac:dyDescent="0.2">
      <c r="A9" s="13" t="s">
        <v>92</v>
      </c>
      <c r="B9" s="1" t="s">
        <v>8</v>
      </c>
      <c r="C9" s="1" t="s">
        <v>7</v>
      </c>
      <c r="D9" s="4">
        <v>86.3</v>
      </c>
      <c r="E9" s="4">
        <v>83.2</v>
      </c>
      <c r="F9" s="4">
        <v>80.100000000000009</v>
      </c>
      <c r="G9" s="4">
        <v>77</v>
      </c>
      <c r="H9" s="4">
        <v>73.800000000000011</v>
      </c>
      <c r="I9" s="4">
        <v>70.8</v>
      </c>
      <c r="J9" s="4">
        <v>67.7</v>
      </c>
      <c r="K9" s="4">
        <v>64.5</v>
      </c>
      <c r="L9" s="4">
        <v>104.7463900683648</v>
      </c>
      <c r="M9" s="4">
        <v>64.20709792475671</v>
      </c>
      <c r="N9" s="4">
        <v>118.67112106209301</v>
      </c>
      <c r="O9" s="4">
        <v>259.98284331781701</v>
      </c>
      <c r="P9" s="4">
        <v>256.98284331781701</v>
      </c>
      <c r="Q9" s="4">
        <v>253.88284331781699</v>
      </c>
      <c r="R9" s="4">
        <v>250.682843317817</v>
      </c>
      <c r="S9" s="4">
        <v>247.682843317817</v>
      </c>
      <c r="T9" s="4">
        <v>244.58284331781701</v>
      </c>
      <c r="U9" s="4">
        <v>241.38284331781699</v>
      </c>
      <c r="V9" s="4">
        <v>238.28284331781703</v>
      </c>
      <c r="W9" s="4">
        <v>235.28284331781703</v>
      </c>
      <c r="X9" s="4">
        <v>232.182843317817</v>
      </c>
      <c r="Y9" s="4">
        <v>231.6035336407439</v>
      </c>
      <c r="Z9" s="4">
        <v>236.71128887723191</v>
      </c>
      <c r="AA9" s="4">
        <v>233.61128887723191</v>
      </c>
      <c r="AB9" s="4">
        <v>230.41128887723193</v>
      </c>
      <c r="AC9" s="4">
        <v>228.7643781128599</v>
      </c>
      <c r="AD9" s="4">
        <v>289.43254811889585</v>
      </c>
      <c r="AE9" s="4">
        <v>303.71214535805689</v>
      </c>
      <c r="AF9" s="4">
        <v>371.35635288664588</v>
      </c>
      <c r="AG9" s="4">
        <v>443.09305366041986</v>
      </c>
      <c r="AH9" s="4">
        <v>449.32867493440386</v>
      </c>
      <c r="AI9" s="4">
        <v>483.04953291202685</v>
      </c>
      <c r="AJ9" s="4">
        <v>482.04953291202685</v>
      </c>
      <c r="AK9" s="4">
        <v>481.14953291202687</v>
      </c>
      <c r="AL9" s="4">
        <v>480.14953291202687</v>
      </c>
      <c r="AM9" s="4">
        <v>480.14953291202687</v>
      </c>
      <c r="AN9" s="4">
        <v>480.14953291202687</v>
      </c>
      <c r="AO9" s="4">
        <v>480.14953291202687</v>
      </c>
      <c r="AP9" s="4">
        <v>480.14953291202687</v>
      </c>
      <c r="AQ9" s="4">
        <v>480.14953291202687</v>
      </c>
      <c r="AR9" s="4">
        <v>480.14953291202687</v>
      </c>
    </row>
    <row r="10" spans="1:44" x14ac:dyDescent="0.2">
      <c r="A10" s="13" t="s">
        <v>92</v>
      </c>
      <c r="B10" s="1" t="s">
        <v>9</v>
      </c>
      <c r="C10" s="1" t="s">
        <v>7</v>
      </c>
      <c r="D10" s="4">
        <v>1580.8000000000002</v>
      </c>
      <c r="E10" s="4">
        <v>1543.7</v>
      </c>
      <c r="F10" s="4">
        <v>1504.3</v>
      </c>
      <c r="G10" s="4">
        <v>1464.6999999999998</v>
      </c>
      <c r="H10" s="4">
        <v>1425.2</v>
      </c>
      <c r="I10" s="4">
        <v>1385.7</v>
      </c>
      <c r="J10" s="4">
        <v>1346.1999999999998</v>
      </c>
      <c r="K10" s="4">
        <v>1306.7</v>
      </c>
      <c r="L10" s="4">
        <v>1227.7</v>
      </c>
      <c r="M10" s="4">
        <v>1267.1000000000001</v>
      </c>
      <c r="N10" s="4">
        <v>1188.1000000000001</v>
      </c>
      <c r="O10" s="4">
        <v>1148.5999999999999</v>
      </c>
      <c r="P10" s="4">
        <v>1109</v>
      </c>
      <c r="Q10" s="4">
        <v>1069.5999999999999</v>
      </c>
      <c r="R10" s="4">
        <v>1030</v>
      </c>
      <c r="S10" s="4">
        <v>990.5</v>
      </c>
      <c r="T10" s="4">
        <v>950.9</v>
      </c>
      <c r="U10" s="4">
        <v>911.5</v>
      </c>
      <c r="V10" s="4">
        <v>871.89999999999986</v>
      </c>
      <c r="W10" s="4">
        <v>832.4</v>
      </c>
      <c r="X10" s="4">
        <v>792.8</v>
      </c>
      <c r="Y10" s="4">
        <v>753.4</v>
      </c>
      <c r="Z10" s="4">
        <v>713.90000000000009</v>
      </c>
      <c r="AA10" s="4">
        <v>674.3</v>
      </c>
      <c r="AB10" s="4">
        <v>634.80000000000007</v>
      </c>
      <c r="AC10" s="4">
        <v>595.29999999999995</v>
      </c>
      <c r="AD10" s="4">
        <v>555.80000000000007</v>
      </c>
      <c r="AE10" s="4">
        <v>516.20000000000005</v>
      </c>
      <c r="AF10" s="4">
        <v>476.8</v>
      </c>
      <c r="AG10" s="4">
        <v>437.2</v>
      </c>
      <c r="AH10" s="4">
        <v>405.60787550083143</v>
      </c>
      <c r="AI10" s="4">
        <v>385.86826099582947</v>
      </c>
      <c r="AJ10" s="4">
        <v>375.13332098995568</v>
      </c>
      <c r="AK10" s="4">
        <v>384.87925330598995</v>
      </c>
      <c r="AL10" s="4">
        <v>401.48227135170396</v>
      </c>
      <c r="AM10" s="4">
        <v>430.34243084390903</v>
      </c>
      <c r="AN10" s="4">
        <v>453.08551879003892</v>
      </c>
      <c r="AO10" s="4">
        <v>418.63910763334798</v>
      </c>
      <c r="AP10" s="4">
        <v>384.21913432174802</v>
      </c>
      <c r="AQ10" s="4">
        <v>391.38138890218499</v>
      </c>
      <c r="AR10" s="4">
        <v>408.54996629051897</v>
      </c>
    </row>
    <row r="11" spans="1:44" x14ac:dyDescent="0.2">
      <c r="A11" s="13" t="s">
        <v>92</v>
      </c>
      <c r="B11" s="1" t="s">
        <v>10</v>
      </c>
      <c r="C11" s="1" t="s">
        <v>7</v>
      </c>
      <c r="D11" s="4">
        <v>1403.7741192377712</v>
      </c>
      <c r="E11" s="4">
        <v>1459.1741192377701</v>
      </c>
      <c r="F11" s="4">
        <v>1514.5741192377711</v>
      </c>
      <c r="G11" s="4">
        <v>1570.0741192377716</v>
      </c>
      <c r="H11" s="4">
        <v>1651.2275068451395</v>
      </c>
      <c r="I11" s="4">
        <v>1706.8275068451385</v>
      </c>
      <c r="J11" s="4">
        <v>1762.0275068451385</v>
      </c>
      <c r="K11" s="4">
        <v>1817.5275068451385</v>
      </c>
      <c r="L11" s="4">
        <v>1953.8067684164766</v>
      </c>
      <c r="M11" s="4">
        <v>1873.0275068451394</v>
      </c>
      <c r="N11" s="4">
        <v>2037.5994036269276</v>
      </c>
      <c r="O11" s="4">
        <v>2092.7994036269279</v>
      </c>
      <c r="P11" s="4">
        <v>2150.9617068485072</v>
      </c>
      <c r="Q11" s="4">
        <v>2206.4617068485077</v>
      </c>
      <c r="R11" s="4">
        <v>2261.8617068485073</v>
      </c>
      <c r="S11" s="4">
        <v>2329.2800189364534</v>
      </c>
      <c r="T11" s="4">
        <v>2436.8882749802847</v>
      </c>
      <c r="U11" s="4">
        <v>2492.3882749802842</v>
      </c>
      <c r="V11" s="4">
        <v>2547.6882749802849</v>
      </c>
      <c r="W11" s="4">
        <v>2603.1882749802844</v>
      </c>
      <c r="X11" s="4">
        <v>2658.6882749802844</v>
      </c>
      <c r="Y11" s="4">
        <v>2737.8626862210576</v>
      </c>
      <c r="Z11" s="4">
        <v>2793.3626862210581</v>
      </c>
      <c r="AA11" s="4">
        <v>2848.6626862210578</v>
      </c>
      <c r="AB11" s="4">
        <v>2904.1626862210574</v>
      </c>
      <c r="AC11" s="4">
        <v>2939.9206204408529</v>
      </c>
      <c r="AD11" s="4">
        <v>2955.8497930352819</v>
      </c>
      <c r="AE11" s="4">
        <v>2972.0926871018955</v>
      </c>
      <c r="AF11" s="4">
        <v>2977.2978892038996</v>
      </c>
      <c r="AG11" s="4">
        <v>2964.7989911365808</v>
      </c>
      <c r="AH11" s="4">
        <v>2934.2565805959543</v>
      </c>
      <c r="AI11" s="4">
        <v>2934.2565805959543</v>
      </c>
      <c r="AJ11" s="4">
        <v>2934.2565805959543</v>
      </c>
      <c r="AK11" s="4">
        <v>2934.2565805959543</v>
      </c>
      <c r="AL11" s="4">
        <v>2866.2346070294429</v>
      </c>
      <c r="AM11" s="4">
        <v>2810.9618594561512</v>
      </c>
      <c r="AN11" s="4">
        <v>2805.2541220345379</v>
      </c>
      <c r="AO11" s="4">
        <v>2895.0290496643775</v>
      </c>
      <c r="AP11" s="4">
        <v>3056.8946397410964</v>
      </c>
      <c r="AQ11" s="4">
        <v>3027.8232612164506</v>
      </c>
      <c r="AR11" s="4">
        <v>2992.9582504297477</v>
      </c>
    </row>
    <row r="12" spans="1:44" x14ac:dyDescent="0.2">
      <c r="A12" s="13" t="s">
        <v>92</v>
      </c>
      <c r="B12" s="1" t="s">
        <v>11</v>
      </c>
      <c r="C12" s="1" t="s">
        <v>7</v>
      </c>
      <c r="D12" s="4">
        <v>1006.6999999999999</v>
      </c>
      <c r="E12" s="4">
        <v>994.1</v>
      </c>
      <c r="F12" s="4">
        <v>981.6</v>
      </c>
      <c r="G12" s="4">
        <v>969</v>
      </c>
      <c r="H12" s="4">
        <v>956.4</v>
      </c>
      <c r="I12" s="4">
        <v>943.8</v>
      </c>
      <c r="J12" s="4">
        <v>931.2</v>
      </c>
      <c r="K12" s="4">
        <v>918.60000000000014</v>
      </c>
      <c r="L12" s="4">
        <v>893.5</v>
      </c>
      <c r="M12" s="4">
        <v>906</v>
      </c>
      <c r="N12" s="4">
        <v>880.89999999999986</v>
      </c>
      <c r="O12" s="4">
        <v>868.30000000000007</v>
      </c>
      <c r="P12" s="4">
        <v>855.7</v>
      </c>
      <c r="Q12" s="4">
        <v>843.09999999999991</v>
      </c>
      <c r="R12" s="4">
        <v>830.5</v>
      </c>
      <c r="S12" s="4">
        <v>818.00000000000011</v>
      </c>
      <c r="T12" s="4">
        <v>805.4</v>
      </c>
      <c r="U12" s="4">
        <v>792.8</v>
      </c>
      <c r="V12" s="4">
        <v>780.2</v>
      </c>
      <c r="W12" s="4">
        <v>767.59999999999991</v>
      </c>
      <c r="X12" s="4">
        <v>755</v>
      </c>
      <c r="Y12" s="4">
        <v>742.5</v>
      </c>
      <c r="Z12" s="4">
        <v>729.9</v>
      </c>
      <c r="AA12" s="4">
        <v>717.3</v>
      </c>
      <c r="AB12" s="4">
        <v>704.70000000000016</v>
      </c>
      <c r="AC12" s="4">
        <v>692.1</v>
      </c>
      <c r="AD12" s="4">
        <v>679.5</v>
      </c>
      <c r="AE12" s="4">
        <v>675.73206569579997</v>
      </c>
      <c r="AF12" s="4">
        <v>669.03978315698407</v>
      </c>
      <c r="AG12" s="4">
        <v>668.646225666026</v>
      </c>
      <c r="AH12" s="4">
        <v>806.04622566602598</v>
      </c>
      <c r="AI12" s="4">
        <v>943.44622566602595</v>
      </c>
      <c r="AJ12" s="4">
        <v>1080.84622566602</v>
      </c>
      <c r="AK12" s="4">
        <v>1218.2462256660201</v>
      </c>
      <c r="AL12" s="4">
        <v>1355.7462256660199</v>
      </c>
      <c r="AM12" s="4">
        <v>1493.14622566602</v>
      </c>
      <c r="AN12" s="4">
        <v>1630.5462256660198</v>
      </c>
      <c r="AO12" s="4">
        <v>1767.9462256660202</v>
      </c>
      <c r="AP12" s="4">
        <v>1905.3462256660198</v>
      </c>
      <c r="AQ12" s="4">
        <v>1916.1174545100901</v>
      </c>
      <c r="AR12" s="4">
        <v>1915.4174545100902</v>
      </c>
    </row>
    <row r="13" spans="1:44" x14ac:dyDescent="0.2">
      <c r="A13" s="13" t="s">
        <v>92</v>
      </c>
      <c r="B13" s="1" t="s">
        <v>12</v>
      </c>
      <c r="C13" s="1" t="s">
        <v>7</v>
      </c>
      <c r="D13" s="4">
        <v>393.29999999999995</v>
      </c>
      <c r="E13" s="4">
        <v>385.40000000000003</v>
      </c>
      <c r="F13" s="4">
        <v>377.59999999999997</v>
      </c>
      <c r="G13" s="4">
        <v>369.7</v>
      </c>
      <c r="H13" s="4">
        <v>361.8</v>
      </c>
      <c r="I13" s="4">
        <v>354</v>
      </c>
      <c r="J13" s="4">
        <v>346.1</v>
      </c>
      <c r="K13" s="4">
        <v>338.2</v>
      </c>
      <c r="L13" s="4">
        <v>322.5</v>
      </c>
      <c r="M13" s="4">
        <v>330.40000000000003</v>
      </c>
      <c r="N13" s="4">
        <v>314.59999999999997</v>
      </c>
      <c r="O13" s="4">
        <v>306.8</v>
      </c>
      <c r="P13" s="4">
        <v>298.89999999999998</v>
      </c>
      <c r="Q13" s="4">
        <v>291</v>
      </c>
      <c r="R13" s="4">
        <v>283.2</v>
      </c>
      <c r="S13" s="4">
        <v>275.3</v>
      </c>
      <c r="T13" s="4">
        <v>267.40000000000003</v>
      </c>
      <c r="U13" s="4">
        <v>259.60000000000002</v>
      </c>
      <c r="V13" s="4">
        <v>251.7</v>
      </c>
      <c r="W13" s="4">
        <v>243.79999999999998</v>
      </c>
      <c r="X13" s="4">
        <v>236</v>
      </c>
      <c r="Y13" s="4">
        <v>228.1</v>
      </c>
      <c r="Z13" s="4">
        <v>220.29999999999998</v>
      </c>
      <c r="AA13" s="4">
        <v>212.4</v>
      </c>
      <c r="AB13" s="4">
        <v>204.5</v>
      </c>
      <c r="AC13" s="4">
        <v>196.70000000000002</v>
      </c>
      <c r="AD13" s="4">
        <v>188.79999999999998</v>
      </c>
      <c r="AE13" s="4">
        <v>180.9</v>
      </c>
      <c r="AF13" s="4">
        <v>173.1</v>
      </c>
      <c r="AG13" s="4">
        <v>165.20000000000002</v>
      </c>
      <c r="AH13" s="4">
        <v>157.29999999999998</v>
      </c>
      <c r="AI13" s="4">
        <v>149.5</v>
      </c>
      <c r="AJ13" s="4">
        <v>141.6</v>
      </c>
      <c r="AK13" s="4">
        <v>133.70000000000002</v>
      </c>
      <c r="AL13" s="4">
        <v>125.9</v>
      </c>
      <c r="AM13" s="4">
        <v>118</v>
      </c>
      <c r="AN13" s="4">
        <v>110.10000000000001</v>
      </c>
      <c r="AO13" s="4">
        <v>102.3</v>
      </c>
      <c r="AP13" s="4">
        <v>94.399999999999991</v>
      </c>
      <c r="AQ13" s="4">
        <v>86.5</v>
      </c>
      <c r="AR13" s="4">
        <v>78.7</v>
      </c>
    </row>
    <row r="14" spans="1:44" x14ac:dyDescent="0.2">
      <c r="A14" s="13" t="s">
        <v>92</v>
      </c>
      <c r="B14" s="1" t="s">
        <v>13</v>
      </c>
      <c r="C14" s="1" t="s">
        <v>7</v>
      </c>
      <c r="D14" s="4">
        <v>461.80000000000007</v>
      </c>
      <c r="E14" s="4">
        <v>466.8</v>
      </c>
      <c r="F14" s="4">
        <v>471.9</v>
      </c>
      <c r="G14" s="4">
        <v>477</v>
      </c>
      <c r="H14" s="4">
        <v>482.09999999999997</v>
      </c>
      <c r="I14" s="4">
        <v>487.20000000000005</v>
      </c>
      <c r="J14" s="4">
        <v>492.29999999999995</v>
      </c>
      <c r="K14" s="4">
        <v>497.5</v>
      </c>
      <c r="L14" s="4">
        <v>507.59999999999906</v>
      </c>
      <c r="M14" s="4">
        <v>502.49999999999903</v>
      </c>
      <c r="N14" s="4">
        <v>512.69999999999902</v>
      </c>
      <c r="O14" s="4">
        <v>499.41694520676901</v>
      </c>
      <c r="P14" s="4">
        <v>484.51694520676904</v>
      </c>
      <c r="Q14" s="4">
        <v>469.61694520676906</v>
      </c>
      <c r="R14" s="4">
        <v>454.81694520676899</v>
      </c>
      <c r="S14" s="4">
        <v>439.81694520676893</v>
      </c>
      <c r="T14" s="4">
        <v>422.81694520676899</v>
      </c>
      <c r="U14" s="4">
        <v>408.41694520676896</v>
      </c>
      <c r="V14" s="4">
        <v>394.01694520676898</v>
      </c>
      <c r="W14" s="4">
        <v>395.62103249418703</v>
      </c>
      <c r="X14" s="4">
        <v>401.42103249418705</v>
      </c>
      <c r="Y14" s="4">
        <v>437.62926887805281</v>
      </c>
      <c r="Z14" s="4">
        <v>494.48372237964821</v>
      </c>
      <c r="AA14" s="4">
        <v>558.51068644596603</v>
      </c>
      <c r="AB14" s="4">
        <v>585.91123166863497</v>
      </c>
      <c r="AC14" s="4">
        <v>571.51123166863499</v>
      </c>
      <c r="AD14" s="4">
        <v>537.1112316686349</v>
      </c>
      <c r="AE14" s="4">
        <v>502.91123166863491</v>
      </c>
      <c r="AF14" s="4">
        <v>488.51123166863499</v>
      </c>
      <c r="AG14" s="4">
        <v>454.11123166863496</v>
      </c>
      <c r="AH14" s="4">
        <v>424.31820058966804</v>
      </c>
      <c r="AI14" s="4">
        <v>404.31820058966798</v>
      </c>
      <c r="AJ14" s="4">
        <v>384.31820058966804</v>
      </c>
      <c r="AK14" s="4">
        <v>364.31820058966804</v>
      </c>
      <c r="AL14" s="4">
        <v>344.31820058966798</v>
      </c>
      <c r="AM14" s="4">
        <v>324.31820058966798</v>
      </c>
      <c r="AN14" s="4">
        <v>322.70125538289903</v>
      </c>
      <c r="AO14" s="4">
        <v>322.70125538289903</v>
      </c>
      <c r="AP14" s="4">
        <v>322.70125538289903</v>
      </c>
      <c r="AQ14" s="4">
        <v>322.70125538289903</v>
      </c>
      <c r="AR14" s="4">
        <v>322.70125538289903</v>
      </c>
    </row>
    <row r="15" spans="1:44" x14ac:dyDescent="0.2">
      <c r="A15" s="13" t="s">
        <v>92</v>
      </c>
      <c r="B15" s="1" t="s">
        <v>14</v>
      </c>
      <c r="C15" s="1" t="s">
        <v>7</v>
      </c>
      <c r="D15" s="4">
        <v>11.299999999999999</v>
      </c>
      <c r="E15" s="4">
        <v>11</v>
      </c>
      <c r="F15" s="4">
        <v>10.7</v>
      </c>
      <c r="G15" s="4">
        <v>10.4</v>
      </c>
      <c r="H15" s="4">
        <v>10.1</v>
      </c>
      <c r="I15" s="4">
        <v>9.9</v>
      </c>
      <c r="J15" s="4">
        <v>9.6</v>
      </c>
      <c r="K15" s="4">
        <v>9.2999999999999989</v>
      </c>
      <c r="L15" s="4">
        <v>8.6999999999999993</v>
      </c>
      <c r="M15" s="4">
        <v>9</v>
      </c>
      <c r="N15" s="4">
        <v>8.5</v>
      </c>
      <c r="O15" s="4">
        <v>8.2000000000000011</v>
      </c>
      <c r="P15" s="4">
        <v>7.9</v>
      </c>
      <c r="Q15" s="4">
        <v>7.6</v>
      </c>
      <c r="R15" s="4">
        <v>7.3</v>
      </c>
      <c r="S15" s="4">
        <v>7</v>
      </c>
      <c r="T15" s="4">
        <v>6.8</v>
      </c>
      <c r="U15" s="4">
        <v>6.5</v>
      </c>
      <c r="V15" s="4">
        <v>6.2</v>
      </c>
      <c r="W15" s="4">
        <v>5.8999999999999995</v>
      </c>
      <c r="X15" s="4">
        <v>5.6</v>
      </c>
      <c r="Y15" s="4">
        <v>5.4</v>
      </c>
      <c r="Z15" s="4">
        <v>5.1000000000000005</v>
      </c>
      <c r="AA15" s="4">
        <v>4.8</v>
      </c>
      <c r="AB15" s="4">
        <v>4.5</v>
      </c>
      <c r="AC15" s="4">
        <v>4.2</v>
      </c>
      <c r="AD15" s="4">
        <v>3.9</v>
      </c>
      <c r="AE15" s="4">
        <v>3.7</v>
      </c>
      <c r="AF15" s="4">
        <v>3.4</v>
      </c>
      <c r="AG15" s="4">
        <v>3.1</v>
      </c>
      <c r="AH15" s="4">
        <v>2.8</v>
      </c>
      <c r="AI15" s="4">
        <v>2.5</v>
      </c>
      <c r="AJ15" s="4">
        <v>40.120949152230999</v>
      </c>
      <c r="AK15" s="4">
        <v>39.820949152231002</v>
      </c>
      <c r="AL15" s="4">
        <v>83.075694852077206</v>
      </c>
      <c r="AM15" s="4">
        <v>115.49999999999901</v>
      </c>
      <c r="AN15" s="4">
        <v>120.2</v>
      </c>
      <c r="AO15" s="4">
        <v>124.899999999999</v>
      </c>
      <c r="AP15" s="4">
        <v>129.69999999999902</v>
      </c>
      <c r="AQ15" s="4">
        <v>134.4</v>
      </c>
      <c r="AR15" s="4">
        <v>139.1</v>
      </c>
    </row>
    <row r="16" spans="1:44" x14ac:dyDescent="0.2">
      <c r="A16" s="13" t="s">
        <v>92</v>
      </c>
      <c r="B16" s="1" t="s">
        <v>15</v>
      </c>
      <c r="C16" s="1" t="s">
        <v>7</v>
      </c>
      <c r="D16" s="4">
        <v>40.6</v>
      </c>
      <c r="E16" s="4">
        <v>70.599999999999994</v>
      </c>
      <c r="F16" s="4">
        <v>100.5</v>
      </c>
      <c r="G16" s="4">
        <v>98.899999999999991</v>
      </c>
      <c r="H16" s="4">
        <v>97.3</v>
      </c>
      <c r="I16" s="4">
        <v>95.7</v>
      </c>
      <c r="J16" s="4">
        <v>94.000000000000014</v>
      </c>
      <c r="K16" s="4">
        <v>92.4</v>
      </c>
      <c r="L16" s="4">
        <v>89.199999999999989</v>
      </c>
      <c r="M16" s="4">
        <v>90.800000000000011</v>
      </c>
      <c r="N16" s="4">
        <v>87.600000000000009</v>
      </c>
      <c r="O16" s="4">
        <v>85.9</v>
      </c>
      <c r="P16" s="4">
        <v>84.299999999999983</v>
      </c>
      <c r="Q16" s="4">
        <v>82.7</v>
      </c>
      <c r="R16" s="4">
        <v>81.100000000000009</v>
      </c>
      <c r="S16" s="4">
        <v>79.399999999999991</v>
      </c>
      <c r="T16" s="4">
        <v>77.800000000000011</v>
      </c>
      <c r="U16" s="4">
        <v>76.2</v>
      </c>
      <c r="V16" s="4">
        <v>74.599999999999994</v>
      </c>
      <c r="W16" s="4">
        <v>72.899999999999991</v>
      </c>
      <c r="X16" s="4">
        <v>71.3</v>
      </c>
      <c r="Y16" s="4">
        <v>69.699999999999989</v>
      </c>
      <c r="Z16" s="4">
        <v>68.099999999999994</v>
      </c>
      <c r="AA16" s="4">
        <v>66.400000000000006</v>
      </c>
      <c r="AB16" s="4">
        <v>64.8</v>
      </c>
      <c r="AC16" s="4">
        <v>0</v>
      </c>
      <c r="AD16" s="4">
        <v>0</v>
      </c>
      <c r="AE16" s="4">
        <v>70</v>
      </c>
      <c r="AF16" s="4">
        <v>140</v>
      </c>
      <c r="AG16" s="4">
        <v>210</v>
      </c>
      <c r="AH16" s="4">
        <v>280</v>
      </c>
      <c r="AI16" s="4">
        <v>350</v>
      </c>
      <c r="AJ16" s="4">
        <v>420</v>
      </c>
      <c r="AK16" s="4">
        <v>490</v>
      </c>
      <c r="AL16" s="4">
        <v>640</v>
      </c>
      <c r="AM16" s="4">
        <v>790</v>
      </c>
      <c r="AN16" s="4">
        <v>940</v>
      </c>
      <c r="AO16" s="4">
        <v>1090</v>
      </c>
      <c r="AP16" s="4">
        <v>1240</v>
      </c>
      <c r="AQ16" s="4">
        <v>1390</v>
      </c>
      <c r="AR16" s="4">
        <v>1690</v>
      </c>
    </row>
    <row r="17" spans="1:44" x14ac:dyDescent="0.2">
      <c r="A17" s="13" t="s">
        <v>92</v>
      </c>
      <c r="B17" s="1" t="s">
        <v>16</v>
      </c>
      <c r="C17" s="1" t="s">
        <v>7</v>
      </c>
      <c r="D17" s="4">
        <v>159.20000000000002</v>
      </c>
      <c r="E17" s="4">
        <v>152.79999999999998</v>
      </c>
      <c r="F17" s="4">
        <v>146.4</v>
      </c>
      <c r="G17" s="4">
        <v>140.1</v>
      </c>
      <c r="H17" s="4">
        <v>133.69999999999999</v>
      </c>
      <c r="I17" s="4">
        <v>127.3</v>
      </c>
      <c r="J17" s="4">
        <v>121</v>
      </c>
      <c r="K17" s="4">
        <v>114.60000000000001</v>
      </c>
      <c r="L17" s="4">
        <v>101.8</v>
      </c>
      <c r="M17" s="4">
        <v>108.30000000000001</v>
      </c>
      <c r="N17" s="4">
        <v>95.5</v>
      </c>
      <c r="O17" s="4">
        <v>89.2</v>
      </c>
      <c r="P17" s="4">
        <v>82.699999999999989</v>
      </c>
      <c r="Q17" s="4">
        <v>76.399999999999991</v>
      </c>
      <c r="R17" s="4">
        <v>69.999999999999986</v>
      </c>
      <c r="S17" s="4">
        <v>63.699999999999996</v>
      </c>
      <c r="T17" s="4">
        <v>57.3</v>
      </c>
      <c r="U17" s="4">
        <v>50.9</v>
      </c>
      <c r="V17" s="4">
        <v>44.6</v>
      </c>
      <c r="W17" s="4">
        <v>38.199999999999996</v>
      </c>
      <c r="X17" s="4">
        <v>31.8</v>
      </c>
      <c r="Y17" s="4">
        <v>25.5</v>
      </c>
      <c r="Z17" s="4">
        <v>19.099999999999998</v>
      </c>
      <c r="AA17" s="4">
        <v>12.799999999999999</v>
      </c>
      <c r="AB17" s="4">
        <v>6.3</v>
      </c>
      <c r="AC17" s="4">
        <v>80</v>
      </c>
      <c r="AD17" s="4">
        <v>160</v>
      </c>
      <c r="AE17" s="4">
        <v>240</v>
      </c>
      <c r="AF17" s="4">
        <v>320</v>
      </c>
      <c r="AG17" s="4">
        <v>400</v>
      </c>
      <c r="AH17" s="4">
        <v>480</v>
      </c>
      <c r="AI17" s="4">
        <v>560</v>
      </c>
      <c r="AJ17" s="4">
        <v>640</v>
      </c>
      <c r="AK17" s="4">
        <v>720</v>
      </c>
      <c r="AL17" s="4">
        <v>799.99999999999909</v>
      </c>
      <c r="AM17" s="4">
        <v>879.99999999999898</v>
      </c>
      <c r="AN17" s="4">
        <v>1019.9999999999989</v>
      </c>
      <c r="AO17" s="4">
        <v>1159.99999999999</v>
      </c>
      <c r="AP17" s="4">
        <v>1299.9999999999898</v>
      </c>
      <c r="AQ17" s="4">
        <v>1440</v>
      </c>
      <c r="AR17" s="4">
        <v>1580</v>
      </c>
    </row>
    <row r="18" spans="1:44" x14ac:dyDescent="0.2">
      <c r="D18" s="4"/>
    </row>
    <row r="19" spans="1:44" x14ac:dyDescent="0.2">
      <c r="A19" s="3" t="s">
        <v>90</v>
      </c>
      <c r="B19" s="3" t="s">
        <v>17</v>
      </c>
      <c r="C19" s="2" t="s">
        <v>1</v>
      </c>
      <c r="D19" s="2">
        <v>2010</v>
      </c>
      <c r="E19" s="2">
        <v>2011</v>
      </c>
      <c r="F19" s="2">
        <v>2012</v>
      </c>
      <c r="G19" s="2">
        <v>2013</v>
      </c>
      <c r="H19" s="2">
        <v>2014</v>
      </c>
      <c r="I19" s="2">
        <v>2015</v>
      </c>
      <c r="J19" s="2">
        <v>2016</v>
      </c>
      <c r="K19" s="2">
        <v>2017</v>
      </c>
      <c r="L19" s="2">
        <v>2018</v>
      </c>
      <c r="M19" s="2">
        <v>2019</v>
      </c>
      <c r="N19" s="2">
        <v>2020</v>
      </c>
      <c r="O19" s="2">
        <v>2021</v>
      </c>
      <c r="P19" s="2">
        <v>2022</v>
      </c>
      <c r="Q19" s="2">
        <v>2023</v>
      </c>
      <c r="R19" s="2">
        <v>2024</v>
      </c>
      <c r="S19" s="2">
        <v>2025</v>
      </c>
      <c r="T19" s="2">
        <v>2026</v>
      </c>
      <c r="U19" s="2">
        <v>2027</v>
      </c>
      <c r="V19" s="2">
        <v>2028</v>
      </c>
      <c r="W19" s="2">
        <v>2029</v>
      </c>
      <c r="X19" s="2">
        <v>2030</v>
      </c>
      <c r="Y19" s="2">
        <v>2031</v>
      </c>
      <c r="Z19" s="2">
        <v>2032</v>
      </c>
      <c r="AA19" s="2">
        <v>2033</v>
      </c>
      <c r="AB19" s="2">
        <v>2034</v>
      </c>
      <c r="AC19" s="2">
        <v>2035</v>
      </c>
      <c r="AD19" s="2">
        <v>2036</v>
      </c>
      <c r="AE19" s="2">
        <v>2037</v>
      </c>
      <c r="AF19" s="2">
        <v>2038</v>
      </c>
      <c r="AG19" s="2">
        <v>2039</v>
      </c>
      <c r="AH19" s="2">
        <v>2040</v>
      </c>
      <c r="AI19" s="2">
        <v>2041</v>
      </c>
      <c r="AJ19" s="2">
        <v>2042</v>
      </c>
      <c r="AK19" s="2">
        <v>2043</v>
      </c>
      <c r="AL19" s="2">
        <v>2044</v>
      </c>
      <c r="AM19" s="2">
        <v>2045</v>
      </c>
      <c r="AN19" s="2">
        <v>2046</v>
      </c>
      <c r="AO19" s="2">
        <v>2047</v>
      </c>
      <c r="AP19" s="2">
        <v>2048</v>
      </c>
      <c r="AQ19" s="2">
        <v>2049</v>
      </c>
      <c r="AR19" s="2">
        <v>2050</v>
      </c>
    </row>
    <row r="20" spans="1:44" x14ac:dyDescent="0.2">
      <c r="A20" s="13" t="s">
        <v>92</v>
      </c>
      <c r="B20" s="1" t="s">
        <v>18</v>
      </c>
      <c r="C20" s="1" t="s">
        <v>19</v>
      </c>
      <c r="D20" s="4">
        <v>35766.237192693705</v>
      </c>
      <c r="E20" s="4">
        <v>36025.047856056</v>
      </c>
      <c r="F20" s="4">
        <v>36284.452186874201</v>
      </c>
      <c r="G20" s="4">
        <v>36542.450703308197</v>
      </c>
      <c r="H20" s="4">
        <v>36674.19</v>
      </c>
      <c r="I20" s="4">
        <v>36775.83</v>
      </c>
      <c r="J20" s="4">
        <v>36877.54</v>
      </c>
      <c r="K20" s="4">
        <v>36979.179999999898</v>
      </c>
      <c r="L20" s="4">
        <v>37080.89</v>
      </c>
      <c r="M20" s="4">
        <v>37182.53</v>
      </c>
      <c r="N20" s="4">
        <v>37284.239999999998</v>
      </c>
      <c r="O20" s="4">
        <v>36795.360000000001</v>
      </c>
      <c r="P20" s="4">
        <v>36306.479999999901</v>
      </c>
      <c r="Q20" s="4">
        <v>35781.505801781997</v>
      </c>
      <c r="R20" s="4">
        <v>35158.429928986399</v>
      </c>
      <c r="S20" s="4">
        <v>34538.716376631797</v>
      </c>
      <c r="T20" s="4">
        <v>33890.6127030672</v>
      </c>
      <c r="U20" s="4">
        <v>33238.024890118293</v>
      </c>
      <c r="V20" s="4">
        <v>32588.882300123601</v>
      </c>
      <c r="W20" s="4">
        <v>31941.456413220203</v>
      </c>
      <c r="X20" s="4">
        <v>31302.5021705857</v>
      </c>
      <c r="Y20" s="4">
        <v>30799.624123906</v>
      </c>
      <c r="Z20" s="4">
        <v>30299.0221015569</v>
      </c>
      <c r="AA20" s="4">
        <v>29805.345713569997</v>
      </c>
      <c r="AB20" s="4">
        <v>29270.711695953101</v>
      </c>
      <c r="AC20" s="4">
        <v>28756.822130187502</v>
      </c>
      <c r="AD20" s="4">
        <v>28207.8561862034</v>
      </c>
      <c r="AE20" s="4">
        <v>27934.8299999999</v>
      </c>
      <c r="AF20" s="4">
        <v>27297.619999999901</v>
      </c>
      <c r="AG20" s="4">
        <v>26632.601865835197</v>
      </c>
      <c r="AH20" s="4">
        <v>26023.200000000001</v>
      </c>
      <c r="AI20" s="4">
        <v>25277.839999999902</v>
      </c>
      <c r="AJ20" s="4">
        <v>24532.48</v>
      </c>
      <c r="AK20" s="4">
        <v>23787.1899999999</v>
      </c>
      <c r="AL20" s="4">
        <v>23041.83</v>
      </c>
      <c r="AM20" s="4">
        <v>22296.54</v>
      </c>
      <c r="AN20" s="4">
        <v>21551.18</v>
      </c>
      <c r="AO20" s="4">
        <v>20805.889999999898</v>
      </c>
      <c r="AP20" s="4">
        <v>20060.53</v>
      </c>
      <c r="AQ20" s="4">
        <v>19315.169999999998</v>
      </c>
      <c r="AR20" s="4">
        <v>18569.88</v>
      </c>
    </row>
    <row r="21" spans="1:44" x14ac:dyDescent="0.2">
      <c r="A21" s="13" t="s">
        <v>92</v>
      </c>
      <c r="B21" s="1" t="s">
        <v>20</v>
      </c>
      <c r="C21" s="1" t="s">
        <v>19</v>
      </c>
      <c r="D21" s="4">
        <v>5562.6038264183098</v>
      </c>
      <c r="E21" s="4">
        <v>5585.7793896290605</v>
      </c>
      <c r="F21" s="4">
        <v>5609.5491980503493</v>
      </c>
      <c r="G21" s="4">
        <v>5631.9947474034207</v>
      </c>
      <c r="H21" s="4">
        <v>5631.7662171802385</v>
      </c>
      <c r="I21" s="4">
        <v>5646.099960333705</v>
      </c>
      <c r="J21" s="4">
        <v>5706.3605703909097</v>
      </c>
      <c r="K21" s="4">
        <v>5769.8796287022597</v>
      </c>
      <c r="L21" s="4">
        <v>5840.6354427389697</v>
      </c>
      <c r="M21" s="4">
        <v>5904.1545010503105</v>
      </c>
      <c r="N21" s="4">
        <v>5975.5045602975597</v>
      </c>
      <c r="O21" s="4">
        <v>5852.2801328042797</v>
      </c>
      <c r="P21" s="4">
        <v>5768.8934446926423</v>
      </c>
      <c r="Q21" s="4">
        <v>5687.95364335674</v>
      </c>
      <c r="R21" s="4">
        <v>5586.5230870290716</v>
      </c>
      <c r="S21" s="4">
        <v>5488.4360758920966</v>
      </c>
      <c r="T21" s="4">
        <v>5398.863330474931</v>
      </c>
      <c r="U21" s="4">
        <v>5305.8594356359326</v>
      </c>
      <c r="V21" s="4">
        <v>5215.2177938516579</v>
      </c>
      <c r="W21" s="4">
        <v>5126.3332612753084</v>
      </c>
      <c r="X21" s="4">
        <v>5045.9246161655828</v>
      </c>
      <c r="Y21" s="4">
        <v>4960.997984073997</v>
      </c>
      <c r="Z21" s="4">
        <v>4878.3522968841089</v>
      </c>
      <c r="AA21" s="4">
        <v>4802.6366667664934</v>
      </c>
      <c r="AB21" s="4">
        <v>4687.2159286198785</v>
      </c>
      <c r="AC21" s="4">
        <v>4598.7193824692595</v>
      </c>
      <c r="AD21" s="4">
        <v>4568.268445481197</v>
      </c>
      <c r="AE21" s="4">
        <v>4497.8914204851735</v>
      </c>
      <c r="AF21" s="4">
        <v>4423.6853669009051</v>
      </c>
      <c r="AG21" s="4">
        <v>4350.1447466121026</v>
      </c>
      <c r="AH21" s="4">
        <v>4233.9058089686951</v>
      </c>
      <c r="AI21" s="4">
        <v>4146.4047697939095</v>
      </c>
      <c r="AJ21" s="4">
        <v>4026.3219016302437</v>
      </c>
      <c r="AK21" s="4">
        <v>3931.4695587589745</v>
      </c>
      <c r="AL21" s="4">
        <v>3860.3043208655699</v>
      </c>
      <c r="AM21" s="4">
        <v>3807.1758403352683</v>
      </c>
      <c r="AN21" s="4">
        <v>3753.1287817144594</v>
      </c>
      <c r="AO21" s="4">
        <v>3701.1589529387688</v>
      </c>
      <c r="AP21" s="4">
        <v>3639.2391599911348</v>
      </c>
      <c r="AQ21" s="4">
        <v>3569.472675160142</v>
      </c>
      <c r="AR21" s="4">
        <v>3504.8401451275167</v>
      </c>
    </row>
    <row r="22" spans="1:44" x14ac:dyDescent="0.2">
      <c r="A22" s="13" t="s">
        <v>92</v>
      </c>
      <c r="B22" s="1" t="s">
        <v>21</v>
      </c>
      <c r="C22" s="1" t="s">
        <v>19</v>
      </c>
      <c r="D22" s="4">
        <v>29761.899100000002</v>
      </c>
      <c r="E22" s="4">
        <v>29987.735049999992</v>
      </c>
      <c r="F22" s="4">
        <v>30213.571000000004</v>
      </c>
      <c r="G22" s="4">
        <v>30439.398009999997</v>
      </c>
      <c r="H22" s="4">
        <v>30665.226869999999</v>
      </c>
      <c r="I22" s="4">
        <v>30891.057789999999</v>
      </c>
      <c r="J22" s="4">
        <v>30937.85578261589</v>
      </c>
      <c r="K22" s="4">
        <v>30934.637388425093</v>
      </c>
      <c r="L22" s="4">
        <v>30920.747845791688</v>
      </c>
      <c r="M22" s="4">
        <v>30917.524196499398</v>
      </c>
      <c r="N22" s="4">
        <v>30902.728835066202</v>
      </c>
      <c r="O22" s="4">
        <v>31506.440000000002</v>
      </c>
      <c r="P22" s="4">
        <v>30978.78</v>
      </c>
      <c r="Q22" s="4">
        <v>30451.119999999901</v>
      </c>
      <c r="R22" s="4">
        <v>29923.459999999988</v>
      </c>
      <c r="S22" s="4">
        <v>29395.799999999886</v>
      </c>
      <c r="T22" s="4">
        <v>28831.239999999994</v>
      </c>
      <c r="U22" s="4">
        <v>28266.679999999888</v>
      </c>
      <c r="V22" s="4">
        <v>27702.119999999988</v>
      </c>
      <c r="W22" s="4">
        <v>27137.56</v>
      </c>
      <c r="X22" s="4">
        <v>26573</v>
      </c>
      <c r="Y22" s="4">
        <v>26162.999999999989</v>
      </c>
      <c r="Z22" s="4">
        <v>25752.999999999989</v>
      </c>
      <c r="AA22" s="4">
        <v>25342.999999999989</v>
      </c>
      <c r="AB22" s="4">
        <v>24932.999999999993</v>
      </c>
      <c r="AC22" s="4">
        <v>24523</v>
      </c>
      <c r="AD22" s="4">
        <v>24327.199999999997</v>
      </c>
      <c r="AE22" s="4">
        <v>24209.495734884458</v>
      </c>
      <c r="AF22" s="4">
        <v>24002.21125653222</v>
      </c>
      <c r="AG22" s="4">
        <v>23784.652351915418</v>
      </c>
      <c r="AH22" s="4">
        <v>23543.999999999989</v>
      </c>
      <c r="AI22" s="4">
        <v>23365.660000000003</v>
      </c>
      <c r="AJ22" s="4">
        <v>23187.32</v>
      </c>
      <c r="AK22" s="4">
        <v>23008.979999999981</v>
      </c>
      <c r="AL22" s="4">
        <v>22830.639999999989</v>
      </c>
      <c r="AM22" s="4">
        <v>22652.3</v>
      </c>
      <c r="AN22" s="4">
        <v>22484.439999999991</v>
      </c>
      <c r="AO22" s="4">
        <v>22316.58</v>
      </c>
      <c r="AP22" s="4">
        <v>22148.71999999999</v>
      </c>
      <c r="AQ22" s="4">
        <v>21980.86</v>
      </c>
      <c r="AR22" s="4">
        <v>21812.999999999989</v>
      </c>
    </row>
    <row r="23" spans="1:44" x14ac:dyDescent="0.2">
      <c r="A23" s="13" t="s">
        <v>92</v>
      </c>
      <c r="B23" s="1" t="s">
        <v>22</v>
      </c>
      <c r="C23" s="1" t="s">
        <v>19</v>
      </c>
      <c r="D23" s="4">
        <v>1104.1238937563085</v>
      </c>
      <c r="E23" s="4">
        <v>1113.9015426637918</v>
      </c>
      <c r="F23" s="4">
        <v>1123.6788984139571</v>
      </c>
      <c r="G23" s="4">
        <v>1133.4551391726995</v>
      </c>
      <c r="H23" s="4">
        <v>1142.1335129780934</v>
      </c>
      <c r="I23" s="4">
        <v>1151.9054710131243</v>
      </c>
      <c r="J23" s="4">
        <v>1161.6772409535047</v>
      </c>
      <c r="K23" s="4">
        <v>1171.4480065687721</v>
      </c>
      <c r="L23" s="4">
        <v>1181.2186734983466</v>
      </c>
      <c r="M23" s="4">
        <v>1190.988331472375</v>
      </c>
      <c r="N23" s="4">
        <v>1200.75792770064</v>
      </c>
      <c r="O23" s="4">
        <v>1189.5915264072273</v>
      </c>
      <c r="P23" s="4">
        <v>1179.535293811263</v>
      </c>
      <c r="Q23" s="4">
        <v>1169.473592478806</v>
      </c>
      <c r="R23" s="4">
        <v>1159.407340194482</v>
      </c>
      <c r="S23" s="4">
        <v>1149.3357933241784</v>
      </c>
      <c r="T23" s="4">
        <v>1139.2598595240997</v>
      </c>
      <c r="U23" s="4">
        <v>1128.1696551797552</v>
      </c>
      <c r="V23" s="4">
        <v>1118.0983407568012</v>
      </c>
      <c r="W23" s="4">
        <v>1108.0222802900855</v>
      </c>
      <c r="X23" s="4">
        <v>1097.9419766256808</v>
      </c>
      <c r="Y23" s="4">
        <v>1087.8570809816551</v>
      </c>
      <c r="Z23" s="4">
        <v>1077.7672647665843</v>
      </c>
      <c r="AA23" s="4">
        <v>1067.673025841417</v>
      </c>
      <c r="AB23" s="4">
        <v>1056.6631454142644</v>
      </c>
      <c r="AC23" s="4">
        <v>1046.5736440794917</v>
      </c>
      <c r="AD23" s="4">
        <v>1036.4801265625129</v>
      </c>
      <c r="AE23" s="4">
        <v>1026.3819185488292</v>
      </c>
      <c r="AF23" s="4">
        <v>1016.2798316896451</v>
      </c>
      <c r="AG23" s="4">
        <v>1006.1731927930932</v>
      </c>
      <c r="AH23" s="4">
        <v>996.06279091751333</v>
      </c>
      <c r="AI23" s="4">
        <v>985.12756076345897</v>
      </c>
      <c r="AJ23" s="4">
        <v>975.0215906151966</v>
      </c>
      <c r="AK23" s="4">
        <v>964.91124437835708</v>
      </c>
      <c r="AL23" s="4">
        <v>954.79719675618423</v>
      </c>
      <c r="AM23" s="4">
        <v>944.67889967886811</v>
      </c>
      <c r="AN23" s="4">
        <v>934.55702415104577</v>
      </c>
      <c r="AO23" s="4">
        <v>923.68390279204255</v>
      </c>
      <c r="AP23" s="4">
        <v>913.56622425648527</v>
      </c>
      <c r="AQ23" s="4">
        <v>903.44439270635019</v>
      </c>
      <c r="AR23" s="4">
        <v>893.31908667207188</v>
      </c>
    </row>
    <row r="25" spans="1:44" x14ac:dyDescent="0.2">
      <c r="A25" s="3" t="s">
        <v>90</v>
      </c>
      <c r="B25" s="3" t="s">
        <v>23</v>
      </c>
      <c r="C25" s="2" t="s">
        <v>1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L25" s="2">
        <v>2018</v>
      </c>
      <c r="M25" s="2">
        <v>2019</v>
      </c>
      <c r="N25" s="2">
        <v>2020</v>
      </c>
      <c r="O25" s="2">
        <v>2021</v>
      </c>
      <c r="P25" s="2">
        <v>2022</v>
      </c>
      <c r="Q25" s="2">
        <v>2023</v>
      </c>
      <c r="R25" s="2">
        <v>2024</v>
      </c>
      <c r="S25" s="2">
        <v>2025</v>
      </c>
      <c r="T25" s="2">
        <v>2026</v>
      </c>
      <c r="U25" s="2">
        <v>2027</v>
      </c>
      <c r="V25" s="2">
        <v>2028</v>
      </c>
      <c r="W25" s="2">
        <v>2029</v>
      </c>
      <c r="X25" s="2">
        <v>2030</v>
      </c>
      <c r="Y25" s="2">
        <v>2031</v>
      </c>
      <c r="Z25" s="2">
        <v>2032</v>
      </c>
      <c r="AA25" s="2">
        <v>2033</v>
      </c>
      <c r="AB25" s="2">
        <v>2034</v>
      </c>
      <c r="AC25" s="2">
        <v>2035</v>
      </c>
      <c r="AD25" s="2">
        <v>2036</v>
      </c>
      <c r="AE25" s="2">
        <v>2037</v>
      </c>
      <c r="AF25" s="2">
        <v>2038</v>
      </c>
      <c r="AG25" s="2">
        <v>2039</v>
      </c>
      <c r="AH25" s="2">
        <v>2040</v>
      </c>
      <c r="AI25" s="2">
        <v>2041</v>
      </c>
      <c r="AJ25" s="2">
        <v>2042</v>
      </c>
      <c r="AK25" s="2">
        <v>2043</v>
      </c>
      <c r="AL25" s="2">
        <v>2044</v>
      </c>
      <c r="AM25" s="2">
        <v>2045</v>
      </c>
      <c r="AN25" s="2">
        <v>2046</v>
      </c>
      <c r="AO25" s="2">
        <v>2047</v>
      </c>
      <c r="AP25" s="2">
        <v>2048</v>
      </c>
      <c r="AQ25" s="2">
        <v>2049</v>
      </c>
      <c r="AR25" s="2">
        <v>2050</v>
      </c>
    </row>
    <row r="26" spans="1:44" x14ac:dyDescent="0.2">
      <c r="A26" s="13" t="s">
        <v>92</v>
      </c>
      <c r="B26" s="5" t="s">
        <v>24</v>
      </c>
      <c r="C26" s="1" t="s">
        <v>3</v>
      </c>
      <c r="D26" s="4">
        <v>340.27648972894929</v>
      </c>
      <c r="E26" s="4">
        <v>346.2848806240475</v>
      </c>
      <c r="F26" s="4">
        <v>352.17510415035173</v>
      </c>
      <c r="G26" s="4">
        <v>357.9046280830388</v>
      </c>
      <c r="H26" s="4">
        <v>363.50819712502778</v>
      </c>
      <c r="I26" s="4">
        <v>369.00526300233241</v>
      </c>
      <c r="J26" s="4">
        <v>374.26482770670827</v>
      </c>
      <c r="K26" s="4">
        <v>379.59984361322728</v>
      </c>
      <c r="L26" s="4">
        <v>385.19900508339094</v>
      </c>
      <c r="M26" s="4">
        <v>390.16965357255901</v>
      </c>
      <c r="N26" s="4">
        <v>395.262788247358</v>
      </c>
      <c r="O26" s="4">
        <v>397.45023150317644</v>
      </c>
      <c r="P26" s="4">
        <v>393.58029003012666</v>
      </c>
      <c r="Q26" s="4">
        <v>395.8602295264277</v>
      </c>
      <c r="R26" s="4">
        <v>395.79067517739759</v>
      </c>
      <c r="S26" s="4">
        <v>396.3210202268267</v>
      </c>
      <c r="T26" s="4">
        <v>396.26456941747438</v>
      </c>
      <c r="U26" s="4">
        <v>394.96237196292367</v>
      </c>
      <c r="V26" s="4">
        <v>393.65801986822549</v>
      </c>
      <c r="W26" s="4">
        <v>392.17960232554771</v>
      </c>
      <c r="X26" s="4">
        <v>388.70985544297258</v>
      </c>
      <c r="Y26" s="4">
        <v>389.8622302132315</v>
      </c>
      <c r="Z26" s="4">
        <v>390.76116655343287</v>
      </c>
      <c r="AA26" s="4">
        <v>391.49746627865022</v>
      </c>
      <c r="AB26" s="4">
        <v>391.57976251158863</v>
      </c>
      <c r="AC26" s="4">
        <v>392.76725144422562</v>
      </c>
      <c r="AD26" s="4">
        <v>393.30062085052896</v>
      </c>
      <c r="AE26" s="4">
        <v>393.75988470405639</v>
      </c>
      <c r="AF26" s="4">
        <v>394.84186170622763</v>
      </c>
      <c r="AG26" s="4">
        <v>395.89924843380606</v>
      </c>
      <c r="AH26" s="4">
        <v>396.91479175971347</v>
      </c>
      <c r="AI26" s="4">
        <v>399.07400304336932</v>
      </c>
      <c r="AJ26" s="4">
        <v>401.43574115327749</v>
      </c>
      <c r="AK26" s="4">
        <v>403.23832586759988</v>
      </c>
      <c r="AL26" s="4">
        <v>404.96705256508096</v>
      </c>
      <c r="AM26" s="4">
        <v>406.61452639866741</v>
      </c>
      <c r="AN26" s="4">
        <v>408.24279765231597</v>
      </c>
      <c r="AO26" s="4">
        <v>409.88470934902352</v>
      </c>
      <c r="AP26" s="4">
        <v>411.4433660468037</v>
      </c>
      <c r="AQ26" s="4">
        <v>413.28957451156134</v>
      </c>
      <c r="AR26" s="4">
        <v>414.74281163158275</v>
      </c>
    </row>
    <row r="27" spans="1:44" x14ac:dyDescent="0.2">
      <c r="A27" s="13" t="s">
        <v>92</v>
      </c>
      <c r="B27" s="1" t="s">
        <v>25</v>
      </c>
      <c r="C27" s="1" t="s">
        <v>3</v>
      </c>
      <c r="D27" s="4">
        <v>12.93801036341241</v>
      </c>
      <c r="E27" s="4">
        <v>13.20974719432772</v>
      </c>
      <c r="F27" s="4">
        <v>13.474692437142849</v>
      </c>
      <c r="G27" s="4">
        <v>13.732683271120619</v>
      </c>
      <c r="H27" s="4">
        <v>13.98398884844595</v>
      </c>
      <c r="I27" s="4">
        <v>14.228903230185109</v>
      </c>
      <c r="J27" s="4">
        <v>14.467671075133492</v>
      </c>
      <c r="K27" s="4">
        <v>14.700527425822639</v>
      </c>
      <c r="L27" s="4">
        <v>14.92771351635586</v>
      </c>
      <c r="M27" s="4">
        <v>15.149474273557049</v>
      </c>
      <c r="N27" s="4">
        <v>15.365980050359509</v>
      </c>
      <c r="O27" s="4">
        <v>15.454831554907379</v>
      </c>
      <c r="P27" s="4">
        <v>15.53848505141848</v>
      </c>
      <c r="Q27" s="4">
        <v>15.617186569538472</v>
      </c>
      <c r="R27" s="4">
        <v>15.691006380104302</v>
      </c>
      <c r="S27" s="4">
        <v>15.76019274960278</v>
      </c>
      <c r="T27" s="4">
        <v>15.824776620611802</v>
      </c>
      <c r="U27" s="4">
        <v>15.88498281271673</v>
      </c>
      <c r="V27" s="4">
        <v>15.940905796970311</v>
      </c>
      <c r="W27" s="4">
        <v>15.99267848132552</v>
      </c>
      <c r="X27" s="4">
        <v>16.040415884345212</v>
      </c>
      <c r="Y27" s="4">
        <v>16.084254325817902</v>
      </c>
      <c r="Z27" s="4">
        <v>16.12424178423025</v>
      </c>
      <c r="AA27" s="4">
        <v>16.16057238338168</v>
      </c>
      <c r="AB27" s="4">
        <v>16.19324628435951</v>
      </c>
      <c r="AC27" s="4">
        <v>16.222465615668099</v>
      </c>
      <c r="AD27" s="4">
        <v>16.248224584856793</v>
      </c>
      <c r="AE27" s="4">
        <v>16.270673250762329</v>
      </c>
      <c r="AF27" s="4">
        <v>16.289865745539501</v>
      </c>
      <c r="AG27" s="4">
        <v>16.305912286996449</v>
      </c>
      <c r="AH27" s="4">
        <v>16.318854180272481</v>
      </c>
      <c r="AI27" s="4">
        <v>16.328809394306631</v>
      </c>
      <c r="AJ27" s="4">
        <v>16.335790563505892</v>
      </c>
      <c r="AK27" s="4">
        <v>16.339943542597311</v>
      </c>
      <c r="AL27" s="4">
        <v>16.341237590321679</v>
      </c>
      <c r="AM27" s="4">
        <v>16.339857079915568</v>
      </c>
      <c r="AN27" s="4">
        <v>16.335749106463869</v>
      </c>
      <c r="AO27" s="4">
        <v>16.32906427884274</v>
      </c>
      <c r="AP27" s="4">
        <v>16.319776795179479</v>
      </c>
      <c r="AQ27" s="4">
        <v>16.308020715132749</v>
      </c>
      <c r="AR27" s="4">
        <v>16.293774402977881</v>
      </c>
    </row>
    <row r="28" spans="1:44" x14ac:dyDescent="0.2">
      <c r="A28" s="13" t="s">
        <v>92</v>
      </c>
      <c r="B28" s="1" t="s">
        <v>26</v>
      </c>
      <c r="C28" s="1" t="s">
        <v>3</v>
      </c>
      <c r="D28" s="4">
        <v>118.40359816553709</v>
      </c>
      <c r="E28" s="4">
        <v>119.82896881251992</v>
      </c>
      <c r="F28" s="4">
        <v>121.22740818820934</v>
      </c>
      <c r="G28" s="4">
        <v>122.59955933531825</v>
      </c>
      <c r="H28" s="4">
        <v>123.94677041838202</v>
      </c>
      <c r="I28" s="4">
        <v>125.26954170974739</v>
      </c>
      <c r="J28" s="4">
        <v>126.56921534517498</v>
      </c>
      <c r="K28" s="4">
        <v>127.84611666540471</v>
      </c>
      <c r="L28" s="4">
        <v>129.10146711503532</v>
      </c>
      <c r="M28" s="4">
        <v>130.3356105410021</v>
      </c>
      <c r="N28" s="4">
        <v>131.54969824699856</v>
      </c>
      <c r="O28" s="4">
        <v>131.26335738621574</v>
      </c>
      <c r="P28" s="4">
        <v>130.96410516921708</v>
      </c>
      <c r="Q28" s="4">
        <v>130.65205260941195</v>
      </c>
      <c r="R28" s="4">
        <v>130.32812762409372</v>
      </c>
      <c r="S28" s="4">
        <v>129.99268808528896</v>
      </c>
      <c r="T28" s="4">
        <v>129.6459487193485</v>
      </c>
      <c r="U28" s="4">
        <v>129.28846218185876</v>
      </c>
      <c r="V28" s="4">
        <v>128.92099984783869</v>
      </c>
      <c r="W28" s="4">
        <v>128.54349090180176</v>
      </c>
      <c r="X28" s="4">
        <v>128.15677092315877</v>
      </c>
      <c r="Y28" s="4">
        <v>128.08905929344132</v>
      </c>
      <c r="Z28" s="4">
        <v>128.01283206907232</v>
      </c>
      <c r="AA28" s="4">
        <v>127.92812222333593</v>
      </c>
      <c r="AB28" s="4">
        <v>127.83544564204293</v>
      </c>
      <c r="AC28" s="4">
        <v>127.734956586997</v>
      </c>
      <c r="AD28" s="4">
        <v>127.62716917068937</v>
      </c>
      <c r="AE28" s="4">
        <v>127.51206260403933</v>
      </c>
      <c r="AF28" s="4">
        <v>127.39021684702715</v>
      </c>
      <c r="AG28" s="4">
        <v>127.26162457636116</v>
      </c>
      <c r="AH28" s="4">
        <v>127.12679136919152</v>
      </c>
      <c r="AI28" s="4">
        <v>127.04400121861957</v>
      </c>
      <c r="AJ28" s="4">
        <v>126.95551107879893</v>
      </c>
      <c r="AK28" s="4">
        <v>126.86111383743101</v>
      </c>
      <c r="AL28" s="4">
        <v>126.76138671349517</v>
      </c>
      <c r="AM28" s="4">
        <v>126.65635744536274</v>
      </c>
      <c r="AN28" s="4">
        <v>126.54624907238623</v>
      </c>
      <c r="AO28" s="4">
        <v>126.43113967240417</v>
      </c>
      <c r="AP28" s="4">
        <v>126.31156657603267</v>
      </c>
      <c r="AQ28" s="4">
        <v>126.18718972952276</v>
      </c>
      <c r="AR28" s="4">
        <v>126.05857773181086</v>
      </c>
    </row>
    <row r="29" spans="1:44" x14ac:dyDescent="0.2">
      <c r="A29" s="13" t="s">
        <v>92</v>
      </c>
      <c r="B29" s="1" t="s">
        <v>27</v>
      </c>
      <c r="C29" s="1" t="s">
        <v>3</v>
      </c>
      <c r="D29" s="4">
        <v>47.763470499999983</v>
      </c>
      <c r="E29" s="4">
        <v>49.658723571200028</v>
      </c>
      <c r="F29" s="4">
        <v>51.523701670999941</v>
      </c>
      <c r="G29" s="4">
        <v>53.290078392600009</v>
      </c>
      <c r="H29" s="4">
        <v>54.97437976220003</v>
      </c>
      <c r="I29" s="4">
        <v>56.646675437400035</v>
      </c>
      <c r="J29" s="4">
        <v>58.626262408399995</v>
      </c>
      <c r="K29" s="4">
        <v>60.587466149999997</v>
      </c>
      <c r="L29" s="4">
        <v>62.849715999999916</v>
      </c>
      <c r="M29" s="4">
        <v>64.741275999999971</v>
      </c>
      <c r="N29" s="4">
        <v>66.637391999999949</v>
      </c>
      <c r="O29" s="4">
        <v>68.811239432053526</v>
      </c>
      <c r="P29" s="4">
        <v>69.409423079181693</v>
      </c>
      <c r="Q29" s="4">
        <v>69.521065440099022</v>
      </c>
      <c r="R29" s="4">
        <v>69.644304457112497</v>
      </c>
      <c r="S29" s="4">
        <v>71.21114857584314</v>
      </c>
      <c r="T29" s="4">
        <v>72.303750323417376</v>
      </c>
      <c r="U29" s="4">
        <v>72.259952647910296</v>
      </c>
      <c r="V29" s="4">
        <v>72.13210382429294</v>
      </c>
      <c r="W29" s="4">
        <v>71.917831899788922</v>
      </c>
      <c r="X29" s="4">
        <v>72.240651963329483</v>
      </c>
      <c r="Y29" s="4">
        <v>73.418298799325385</v>
      </c>
      <c r="Z29" s="4">
        <v>74.387434662975807</v>
      </c>
      <c r="AA29" s="4">
        <v>75.222834272270163</v>
      </c>
      <c r="AB29" s="4">
        <v>76.067145791740728</v>
      </c>
      <c r="AC29" s="4">
        <v>77.368303156591764</v>
      </c>
      <c r="AD29" s="4">
        <v>77.970598788490634</v>
      </c>
      <c r="AE29" s="4">
        <v>78.595250009254812</v>
      </c>
      <c r="AF29" s="4">
        <v>79.801742093661204</v>
      </c>
      <c r="AG29" s="4">
        <v>80.997158280448559</v>
      </c>
      <c r="AH29" s="4">
        <v>82.192238560249478</v>
      </c>
      <c r="AI29" s="4">
        <v>84.351396332443386</v>
      </c>
      <c r="AJ29" s="4">
        <v>86.725575558972849</v>
      </c>
      <c r="AK29" s="4">
        <v>88.580617275571697</v>
      </c>
      <c r="AL29" s="4">
        <v>90.37427038326436</v>
      </c>
      <c r="AM29" s="4">
        <v>92.112367923389201</v>
      </c>
      <c r="AN29" s="4">
        <v>93.886930713466029</v>
      </c>
      <c r="AO29" s="4">
        <v>95.687175147776713</v>
      </c>
      <c r="AP29" s="4">
        <v>97.428894255591786</v>
      </c>
      <c r="AQ29" s="4">
        <v>99.482900796905867</v>
      </c>
      <c r="AR29" s="4">
        <v>101.15759309679429</v>
      </c>
    </row>
    <row r="30" spans="1:44" x14ac:dyDescent="0.2">
      <c r="A30" s="13" t="s">
        <v>92</v>
      </c>
      <c r="B30" s="1" t="s">
        <v>28</v>
      </c>
      <c r="C30" s="1" t="s">
        <v>3</v>
      </c>
      <c r="D30" s="4">
        <v>77.894399999999877</v>
      </c>
      <c r="E30" s="4">
        <v>78.726199999999849</v>
      </c>
      <c r="F30" s="4">
        <v>79.557999999999723</v>
      </c>
      <c r="G30" s="4">
        <v>80.389799999999966</v>
      </c>
      <c r="H30" s="4">
        <v>81.221599999999754</v>
      </c>
      <c r="I30" s="4">
        <v>82.053399999999911</v>
      </c>
      <c r="J30" s="4">
        <v>82.885199999999855</v>
      </c>
      <c r="K30" s="4">
        <v>83.716999999999899</v>
      </c>
      <c r="L30" s="4">
        <v>84.5487999999999</v>
      </c>
      <c r="M30" s="4">
        <v>85.380599999999873</v>
      </c>
      <c r="N30" s="4">
        <v>86.21239999999996</v>
      </c>
      <c r="O30" s="4">
        <v>85.29389999999988</v>
      </c>
      <c r="P30" s="4">
        <v>84.375399999999814</v>
      </c>
      <c r="Q30" s="4">
        <v>83.456899999999862</v>
      </c>
      <c r="R30" s="4">
        <v>82.538399999999882</v>
      </c>
      <c r="S30" s="4">
        <v>81.619899999999873</v>
      </c>
      <c r="T30" s="4">
        <v>80.701499999999868</v>
      </c>
      <c r="U30" s="4">
        <v>79.782999999999859</v>
      </c>
      <c r="V30" s="4">
        <v>78.86449999999985</v>
      </c>
      <c r="W30" s="4">
        <v>77.945999999999913</v>
      </c>
      <c r="X30" s="4">
        <v>77.027499999999833</v>
      </c>
      <c r="Y30" s="4">
        <v>77.067799999999863</v>
      </c>
      <c r="Z30" s="4">
        <v>77.108099999999823</v>
      </c>
      <c r="AA30" s="4">
        <v>77.148399999999924</v>
      </c>
      <c r="AB30" s="4">
        <v>77.188599999999937</v>
      </c>
      <c r="AC30" s="4">
        <v>77.228899999999953</v>
      </c>
      <c r="AD30" s="4">
        <v>77.269199999999898</v>
      </c>
      <c r="AE30" s="4">
        <v>77.309499999999915</v>
      </c>
      <c r="AF30" s="4">
        <v>77.349799999999959</v>
      </c>
      <c r="AG30" s="4">
        <v>77.390099999999961</v>
      </c>
      <c r="AH30" s="4">
        <v>77.430399999999935</v>
      </c>
      <c r="AI30" s="4">
        <v>77.641099999999966</v>
      </c>
      <c r="AJ30" s="4">
        <v>77.851799999999912</v>
      </c>
      <c r="AK30" s="4">
        <v>78.062499999999915</v>
      </c>
      <c r="AL30" s="4">
        <v>78.273099999999914</v>
      </c>
      <c r="AM30" s="4">
        <v>78.483799999999903</v>
      </c>
      <c r="AN30" s="4">
        <v>78.69449999999992</v>
      </c>
      <c r="AO30" s="4">
        <v>78.905199999999908</v>
      </c>
      <c r="AP30" s="4">
        <v>79.115799999999879</v>
      </c>
      <c r="AQ30" s="4">
        <v>79.326499999999996</v>
      </c>
      <c r="AR30" s="4">
        <v>79.537199999999899</v>
      </c>
    </row>
    <row r="31" spans="1:44" x14ac:dyDescent="0.2">
      <c r="A31" s="13" t="s">
        <v>92</v>
      </c>
      <c r="B31" s="1" t="s">
        <v>29</v>
      </c>
      <c r="C31" s="1" t="s">
        <v>3</v>
      </c>
      <c r="D31" s="4">
        <v>83.277010699999906</v>
      </c>
      <c r="E31" s="4">
        <v>84.861241045999989</v>
      </c>
      <c r="F31" s="4">
        <v>86.391301853999906</v>
      </c>
      <c r="G31" s="4">
        <v>87.892507084000016</v>
      </c>
      <c r="H31" s="4">
        <v>89.381458096000003</v>
      </c>
      <c r="I31" s="4">
        <v>90.806742624999998</v>
      </c>
      <c r="J31" s="4">
        <v>91.71647887799999</v>
      </c>
      <c r="K31" s="4">
        <v>92.74873337199999</v>
      </c>
      <c r="L31" s="4">
        <v>93.771308451999985</v>
      </c>
      <c r="M31" s="4">
        <v>94.562692757999997</v>
      </c>
      <c r="N31" s="4">
        <v>95.497317949999996</v>
      </c>
      <c r="O31" s="4">
        <v>96.626903129999917</v>
      </c>
      <c r="P31" s="4">
        <v>93.292876730309573</v>
      </c>
      <c r="Q31" s="4">
        <v>96.613024907378389</v>
      </c>
      <c r="R31" s="4">
        <v>97.588836716087116</v>
      </c>
      <c r="S31" s="4">
        <v>97.73709081609195</v>
      </c>
      <c r="T31" s="4">
        <v>97.788593754096823</v>
      </c>
      <c r="U31" s="4">
        <v>97.745974320437981</v>
      </c>
      <c r="V31" s="4">
        <v>97.799510399123719</v>
      </c>
      <c r="W31" s="4">
        <v>97.779601042631569</v>
      </c>
      <c r="X31" s="4">
        <v>95.244516672139227</v>
      </c>
      <c r="Y31" s="4">
        <v>95.202817794647061</v>
      </c>
      <c r="Z31" s="4">
        <v>95.12855803715469</v>
      </c>
      <c r="AA31" s="4">
        <v>95.03753739966254</v>
      </c>
      <c r="AB31" s="4">
        <v>94.295324793445516</v>
      </c>
      <c r="AC31" s="4">
        <v>94.212626084968804</v>
      </c>
      <c r="AD31" s="4">
        <v>94.185428306492256</v>
      </c>
      <c r="AE31" s="4">
        <v>94.072398839999991</v>
      </c>
      <c r="AF31" s="4">
        <v>94.010237019999892</v>
      </c>
      <c r="AG31" s="4">
        <v>93.944453289999984</v>
      </c>
      <c r="AH31" s="4">
        <v>93.846507650000007</v>
      </c>
      <c r="AI31" s="4">
        <v>93.708696097999805</v>
      </c>
      <c r="AJ31" s="4">
        <v>93.567063951999899</v>
      </c>
      <c r="AK31" s="4">
        <v>93.394151211999983</v>
      </c>
      <c r="AL31" s="4">
        <v>93.217057877999878</v>
      </c>
      <c r="AM31" s="4">
        <v>93.022143949999986</v>
      </c>
      <c r="AN31" s="4">
        <v>92.779368759999883</v>
      </c>
      <c r="AO31" s="4">
        <v>92.532130249999994</v>
      </c>
      <c r="AP31" s="4">
        <v>92.267328419999885</v>
      </c>
      <c r="AQ31" s="4">
        <v>91.98496326999998</v>
      </c>
      <c r="AR31" s="4">
        <v>91.695666399999809</v>
      </c>
    </row>
    <row r="33" spans="1:44" x14ac:dyDescent="0.2">
      <c r="A33" s="3" t="s">
        <v>90</v>
      </c>
      <c r="B33" s="3" t="s">
        <v>30</v>
      </c>
      <c r="C33" s="2" t="s">
        <v>1</v>
      </c>
      <c r="D33" s="2">
        <v>2010</v>
      </c>
      <c r="E33" s="2">
        <v>2011</v>
      </c>
      <c r="F33" s="2">
        <v>2012</v>
      </c>
      <c r="G33" s="2">
        <v>2013</v>
      </c>
      <c r="H33" s="2">
        <v>2014</v>
      </c>
      <c r="I33" s="2">
        <v>2015</v>
      </c>
      <c r="J33" s="2">
        <v>2016</v>
      </c>
      <c r="K33" s="2">
        <v>2017</v>
      </c>
      <c r="L33" s="2">
        <v>2018</v>
      </c>
      <c r="M33" s="2">
        <v>2019</v>
      </c>
      <c r="N33" s="2">
        <v>2020</v>
      </c>
      <c r="O33" s="2">
        <v>2021</v>
      </c>
      <c r="P33" s="2">
        <v>2022</v>
      </c>
      <c r="Q33" s="2">
        <v>2023</v>
      </c>
      <c r="R33" s="2">
        <v>2024</v>
      </c>
      <c r="S33" s="2">
        <v>2025</v>
      </c>
      <c r="T33" s="2">
        <v>2026</v>
      </c>
      <c r="U33" s="2">
        <v>2027</v>
      </c>
      <c r="V33" s="2">
        <v>2028</v>
      </c>
      <c r="W33" s="2">
        <v>2029</v>
      </c>
      <c r="X33" s="2">
        <v>2030</v>
      </c>
      <c r="Y33" s="2">
        <v>2031</v>
      </c>
      <c r="Z33" s="2">
        <v>2032</v>
      </c>
      <c r="AA33" s="2">
        <v>2033</v>
      </c>
      <c r="AB33" s="2">
        <v>2034</v>
      </c>
      <c r="AC33" s="2">
        <v>2035</v>
      </c>
      <c r="AD33" s="2">
        <v>2036</v>
      </c>
      <c r="AE33" s="2">
        <v>2037</v>
      </c>
      <c r="AF33" s="2">
        <v>2038</v>
      </c>
      <c r="AG33" s="2">
        <v>2039</v>
      </c>
      <c r="AH33" s="2">
        <v>2040</v>
      </c>
      <c r="AI33" s="2">
        <v>2041</v>
      </c>
      <c r="AJ33" s="2">
        <v>2042</v>
      </c>
      <c r="AK33" s="2">
        <v>2043</v>
      </c>
      <c r="AL33" s="2">
        <v>2044</v>
      </c>
      <c r="AM33" s="2">
        <v>2045</v>
      </c>
      <c r="AN33" s="2">
        <v>2046</v>
      </c>
      <c r="AO33" s="2">
        <v>2047</v>
      </c>
      <c r="AP33" s="2">
        <v>2048</v>
      </c>
      <c r="AQ33" s="2">
        <v>2049</v>
      </c>
      <c r="AR33" s="2">
        <v>2050</v>
      </c>
    </row>
    <row r="34" spans="1:44" x14ac:dyDescent="0.2">
      <c r="A34" s="13" t="s">
        <v>92</v>
      </c>
      <c r="B34" s="1" t="s">
        <v>31</v>
      </c>
      <c r="C34" s="1" t="s">
        <v>32</v>
      </c>
      <c r="D34" s="6">
        <v>2856.3201850944711</v>
      </c>
      <c r="E34" s="4">
        <v>2867.5667417364225</v>
      </c>
      <c r="F34" s="4">
        <v>2878.8546235695385</v>
      </c>
      <c r="G34" s="4">
        <v>2890.0902420072202</v>
      </c>
      <c r="H34" s="4">
        <v>2901.366554683596</v>
      </c>
      <c r="I34" s="4">
        <v>2912.5919157585263</v>
      </c>
      <c r="J34" s="4">
        <v>2923.857351939399</v>
      </c>
      <c r="K34" s="4">
        <v>2935.1616527540828</v>
      </c>
      <c r="L34" s="4">
        <v>2946.4159676525992</v>
      </c>
      <c r="M34" s="4">
        <v>2957.7085995521347</v>
      </c>
      <c r="N34" s="4">
        <v>2968.9524506611479</v>
      </c>
      <c r="O34" s="4">
        <v>2973.2788979422326</v>
      </c>
      <c r="P34" s="4">
        <v>2977.532609205774</v>
      </c>
      <c r="Q34" s="4">
        <v>2981.8830520822089</v>
      </c>
      <c r="R34" s="4">
        <v>2986.1615648143638</v>
      </c>
      <c r="S34" s="4">
        <v>2990.5348162093296</v>
      </c>
      <c r="T34" s="4">
        <v>2994.7551572028124</v>
      </c>
      <c r="U34" s="4">
        <v>2999.0696468939491</v>
      </c>
      <c r="V34" s="4">
        <v>3003.3150843083304</v>
      </c>
      <c r="W34" s="4">
        <v>3007.6527770846656</v>
      </c>
      <c r="X34" s="4">
        <v>3011.9221398291975</v>
      </c>
      <c r="Y34" s="4">
        <v>3012.4962740211085</v>
      </c>
      <c r="Z34" s="4">
        <v>3012.9849928944454</v>
      </c>
      <c r="AA34" s="4">
        <v>3013.5453362174553</v>
      </c>
      <c r="AB34" s="4">
        <v>3014.0987330903863</v>
      </c>
      <c r="AC34" s="4">
        <v>3014.6453118877721</v>
      </c>
      <c r="AD34" s="4">
        <v>3015.1851978403797</v>
      </c>
      <c r="AE34" s="4">
        <v>3015.7185131307433</v>
      </c>
      <c r="AF34" s="4">
        <v>3016.1700066519329</v>
      </c>
      <c r="AG34" s="4">
        <v>3016.7659057636115</v>
      </c>
      <c r="AH34" s="4">
        <v>3017.2802130431955</v>
      </c>
      <c r="AI34" s="4">
        <v>3018.4566462882512</v>
      </c>
      <c r="AJ34" s="4">
        <v>3019.6229394120746</v>
      </c>
      <c r="AK34" s="4">
        <v>3020.8527337524033</v>
      </c>
      <c r="AL34" s="4">
        <v>3022.0720186172498</v>
      </c>
      <c r="AM34" s="4">
        <v>3023.2809281499572</v>
      </c>
      <c r="AN34" s="4">
        <v>3024.4795942205928</v>
      </c>
      <c r="AO34" s="4">
        <v>3025.7404167683458</v>
      </c>
      <c r="AP34" s="4">
        <v>3026.8467123761629</v>
      </c>
      <c r="AQ34" s="4">
        <v>3028.0870828718225</v>
      </c>
      <c r="AR34" s="4">
        <v>3029.3171184685521</v>
      </c>
    </row>
    <row r="35" spans="1:44" x14ac:dyDescent="0.2">
      <c r="A35" s="13" t="s">
        <v>92</v>
      </c>
      <c r="B35" s="1" t="s">
        <v>33</v>
      </c>
      <c r="C35" s="1" t="s">
        <v>32</v>
      </c>
      <c r="D35" s="7">
        <v>2405.4225637268787</v>
      </c>
      <c r="E35" s="4">
        <v>2416.410449563055</v>
      </c>
      <c r="F35" s="4">
        <v>2427.351879073035</v>
      </c>
      <c r="G35" s="4">
        <v>2438.3406023338757</v>
      </c>
      <c r="H35" s="4">
        <v>2449.2838164950012</v>
      </c>
      <c r="I35" s="4">
        <v>2460.2733158188853</v>
      </c>
      <c r="J35" s="4">
        <v>2471.2182159816443</v>
      </c>
      <c r="K35" s="4">
        <v>2482.2084353248665</v>
      </c>
      <c r="L35" s="4">
        <v>2493.1549302817612</v>
      </c>
      <c r="M35" s="4">
        <v>2504.1458183727127</v>
      </c>
      <c r="N35" s="4">
        <v>2515.0938236570328</v>
      </c>
      <c r="O35" s="4">
        <v>2520.1988978942854</v>
      </c>
      <c r="P35" s="4">
        <v>2525.2181458761474</v>
      </c>
      <c r="Q35" s="4">
        <v>2530.321362589948</v>
      </c>
      <c r="R35" s="4">
        <v>2535.3402028103797</v>
      </c>
      <c r="S35" s="4">
        <v>2540.4416414951565</v>
      </c>
      <c r="T35" s="4">
        <v>2545.460104994685</v>
      </c>
      <c r="U35" s="4">
        <v>2550.5598404055368</v>
      </c>
      <c r="V35" s="4">
        <v>2555.5779558876875</v>
      </c>
      <c r="W35" s="4">
        <v>2560.6760583975597</v>
      </c>
      <c r="X35" s="4">
        <v>2565.6938524290322</v>
      </c>
      <c r="Y35" s="4">
        <v>2567.0400238369416</v>
      </c>
      <c r="Z35" s="4">
        <v>2568.3692975840518</v>
      </c>
      <c r="AA35" s="4">
        <v>2569.6819898448848</v>
      </c>
      <c r="AB35" s="4">
        <v>2571.0556479865722</v>
      </c>
      <c r="AC35" s="4">
        <v>2572.4123820987952</v>
      </c>
      <c r="AD35" s="4">
        <v>2573.7525030330798</v>
      </c>
      <c r="AE35" s="4">
        <v>2575.0763140745389</v>
      </c>
      <c r="AF35" s="4">
        <v>2576.3841111706934</v>
      </c>
      <c r="AG35" s="4">
        <v>2577.7511003544519</v>
      </c>
      <c r="AH35" s="4">
        <v>2579.1017509191847</v>
      </c>
      <c r="AI35" s="4">
        <v>2580.9142687797321</v>
      </c>
      <c r="AJ35" s="4">
        <v>2582.7111638661718</v>
      </c>
      <c r="AK35" s="4">
        <v>2584.5661480976319</v>
      </c>
      <c r="AL35" s="4">
        <v>2586.4052801571788</v>
      </c>
      <c r="AM35" s="4">
        <v>2588.2287623825364</v>
      </c>
      <c r="AN35" s="4">
        <v>2590.0367936824869</v>
      </c>
      <c r="AO35" s="4">
        <v>2591.9018399036486</v>
      </c>
      <c r="AP35" s="4">
        <v>2593.6792491115903</v>
      </c>
      <c r="AQ35" s="4">
        <v>2595.5134524129007</v>
      </c>
      <c r="AR35" s="4">
        <v>2597.3323729371682</v>
      </c>
    </row>
    <row r="36" spans="1:44" x14ac:dyDescent="0.2">
      <c r="A36" s="13" t="s">
        <v>92</v>
      </c>
      <c r="B36" s="1" t="s">
        <v>34</v>
      </c>
      <c r="C36" s="1" t="s">
        <v>32</v>
      </c>
      <c r="D36" s="7">
        <v>450.89762136759254</v>
      </c>
      <c r="E36" s="4">
        <v>451.15629217336738</v>
      </c>
      <c r="F36" s="4">
        <v>451.5027444965034</v>
      </c>
      <c r="G36" s="4">
        <v>451.74963967334469</v>
      </c>
      <c r="H36" s="4">
        <v>452.08273818859482</v>
      </c>
      <c r="I36" s="4">
        <v>452.31859993964082</v>
      </c>
      <c r="J36" s="4">
        <v>452.63913595775477</v>
      </c>
      <c r="K36" s="4">
        <v>452.95321742921618</v>
      </c>
      <c r="L36" s="4">
        <v>453.26103737083821</v>
      </c>
      <c r="M36" s="4">
        <v>453.56278117942219</v>
      </c>
      <c r="N36" s="4">
        <v>453.85862700411514</v>
      </c>
      <c r="O36" s="4">
        <v>453.08000004794712</v>
      </c>
      <c r="P36" s="4">
        <v>452.31446332962639</v>
      </c>
      <c r="Q36" s="4">
        <v>451.56168949226094</v>
      </c>
      <c r="R36" s="4">
        <v>450.82136200398429</v>
      </c>
      <c r="S36" s="4">
        <v>450.09317471417313</v>
      </c>
      <c r="T36" s="4">
        <v>449.29505220812729</v>
      </c>
      <c r="U36" s="4">
        <v>448.50980648841244</v>
      </c>
      <c r="V36" s="4">
        <v>447.73712842064276</v>
      </c>
      <c r="W36" s="4">
        <v>446.97671868710574</v>
      </c>
      <c r="X36" s="4">
        <v>446.22828740016553</v>
      </c>
      <c r="Y36" s="4">
        <v>445.45625018416672</v>
      </c>
      <c r="Z36" s="4">
        <v>444.61569531039385</v>
      </c>
      <c r="AA36" s="4">
        <v>443.86334637257045</v>
      </c>
      <c r="AB36" s="4">
        <v>443.04308510381406</v>
      </c>
      <c r="AC36" s="4">
        <v>442.23292978897689</v>
      </c>
      <c r="AD36" s="4">
        <v>441.4326948072997</v>
      </c>
      <c r="AE36" s="4">
        <v>440.64219905620456</v>
      </c>
      <c r="AF36" s="4">
        <v>439.78589548123966</v>
      </c>
      <c r="AG36" s="4">
        <v>439.01480540915958</v>
      </c>
      <c r="AH36" s="4">
        <v>438.17846212401105</v>
      </c>
      <c r="AI36" s="4">
        <v>437.542377508519</v>
      </c>
      <c r="AJ36" s="4">
        <v>436.91177554590297</v>
      </c>
      <c r="AK36" s="4">
        <v>436.28658565477161</v>
      </c>
      <c r="AL36" s="4">
        <v>435.66673846007086</v>
      </c>
      <c r="AM36" s="4">
        <v>435.05216576742089</v>
      </c>
      <c r="AN36" s="4">
        <v>434.44280053810604</v>
      </c>
      <c r="AO36" s="4">
        <v>433.83857686469713</v>
      </c>
      <c r="AP36" s="4">
        <v>433.16746326457246</v>
      </c>
      <c r="AQ36" s="4">
        <v>432.57363045892163</v>
      </c>
      <c r="AR36" s="4">
        <v>431.98474553138396</v>
      </c>
    </row>
    <row r="37" spans="1:44" x14ac:dyDescent="0.2">
      <c r="D37" s="7"/>
    </row>
    <row r="38" spans="1:44" x14ac:dyDescent="0.2">
      <c r="A38" s="3" t="s">
        <v>90</v>
      </c>
      <c r="B38" s="3" t="s">
        <v>35</v>
      </c>
      <c r="C38" s="2" t="s">
        <v>1</v>
      </c>
      <c r="D38" s="2">
        <v>2010</v>
      </c>
      <c r="E38" s="2">
        <v>2011</v>
      </c>
      <c r="F38" s="2">
        <v>2012</v>
      </c>
      <c r="G38" s="2">
        <v>2013</v>
      </c>
      <c r="H38" s="2">
        <v>2014</v>
      </c>
      <c r="I38" s="2">
        <v>2015</v>
      </c>
      <c r="J38" s="2">
        <v>2016</v>
      </c>
      <c r="K38" s="2">
        <v>2017</v>
      </c>
      <c r="L38" s="2">
        <v>2018</v>
      </c>
      <c r="M38" s="2">
        <v>2019</v>
      </c>
      <c r="N38" s="2">
        <v>2020</v>
      </c>
      <c r="O38" s="2">
        <v>2021</v>
      </c>
      <c r="P38" s="2">
        <v>2022</v>
      </c>
      <c r="Q38" s="2">
        <v>2023</v>
      </c>
      <c r="R38" s="2">
        <v>2024</v>
      </c>
      <c r="S38" s="2">
        <v>2025</v>
      </c>
      <c r="T38" s="2">
        <v>2026</v>
      </c>
      <c r="U38" s="2">
        <v>2027</v>
      </c>
      <c r="V38" s="2">
        <v>2028</v>
      </c>
      <c r="W38" s="2">
        <v>2029</v>
      </c>
      <c r="X38" s="2">
        <v>2030</v>
      </c>
      <c r="Y38" s="2">
        <v>2031</v>
      </c>
      <c r="Z38" s="2">
        <v>2032</v>
      </c>
      <c r="AA38" s="2">
        <v>2033</v>
      </c>
      <c r="AB38" s="2">
        <v>2034</v>
      </c>
      <c r="AC38" s="2">
        <v>2035</v>
      </c>
      <c r="AD38" s="2">
        <v>2036</v>
      </c>
      <c r="AE38" s="2">
        <v>2037</v>
      </c>
      <c r="AF38" s="2">
        <v>2038</v>
      </c>
      <c r="AG38" s="2">
        <v>2039</v>
      </c>
      <c r="AH38" s="2">
        <v>2040</v>
      </c>
      <c r="AI38" s="2">
        <v>2041</v>
      </c>
      <c r="AJ38" s="2">
        <v>2042</v>
      </c>
      <c r="AK38" s="2">
        <v>2043</v>
      </c>
      <c r="AL38" s="2">
        <v>2044</v>
      </c>
      <c r="AM38" s="2">
        <v>2045</v>
      </c>
      <c r="AN38" s="2">
        <v>2046</v>
      </c>
      <c r="AO38" s="2">
        <v>2047</v>
      </c>
      <c r="AP38" s="2">
        <v>2048</v>
      </c>
      <c r="AQ38" s="2">
        <v>2049</v>
      </c>
      <c r="AR38" s="2">
        <v>2050</v>
      </c>
    </row>
    <row r="39" spans="1:44" x14ac:dyDescent="0.2">
      <c r="A39" s="13" t="s">
        <v>92</v>
      </c>
      <c r="B39" s="1" t="s">
        <v>36</v>
      </c>
      <c r="C39" s="1" t="s">
        <v>3</v>
      </c>
      <c r="D39" s="4">
        <v>537.57000000000005</v>
      </c>
      <c r="E39" s="4">
        <v>537.57000000000005</v>
      </c>
      <c r="F39" s="4">
        <v>537.56999999999903</v>
      </c>
      <c r="G39" s="4">
        <v>536.23045055030002</v>
      </c>
      <c r="H39" s="4">
        <v>492.19435317109901</v>
      </c>
      <c r="I39" s="4">
        <v>425.58600580758798</v>
      </c>
      <c r="J39" s="4">
        <v>406.32767999999999</v>
      </c>
      <c r="K39" s="4">
        <v>406.32767999999999</v>
      </c>
      <c r="L39" s="4">
        <v>406.32767999999902</v>
      </c>
      <c r="M39" s="4">
        <v>406.32767999999999</v>
      </c>
      <c r="N39" s="4">
        <v>406.32767999999902</v>
      </c>
      <c r="O39" s="4">
        <v>406.32767999999999</v>
      </c>
      <c r="P39" s="4">
        <v>473.51743679405303</v>
      </c>
      <c r="Q39" s="4">
        <v>523.96316506797996</v>
      </c>
      <c r="R39" s="4">
        <v>545.50866245811005</v>
      </c>
      <c r="S39" s="4">
        <v>566.341814464609</v>
      </c>
      <c r="T39" s="4">
        <v>585.404649727015</v>
      </c>
      <c r="U39" s="4">
        <v>605.16377693134405</v>
      </c>
      <c r="V39" s="4">
        <v>624.42457492892595</v>
      </c>
      <c r="W39" s="4">
        <v>643.32022574353095</v>
      </c>
      <c r="X39" s="4">
        <v>660.44425448847903</v>
      </c>
      <c r="Y39" s="4">
        <v>678.50679339256806</v>
      </c>
      <c r="Z39" s="4">
        <v>696.08493559959004</v>
      </c>
      <c r="AA39" s="4">
        <v>712.22820664064</v>
      </c>
      <c r="AB39" s="4">
        <v>663.08609679257199</v>
      </c>
      <c r="AC39" s="4">
        <v>661.19532101541097</v>
      </c>
      <c r="AD39" s="4">
        <v>762.12814909275005</v>
      </c>
      <c r="AE39" s="4">
        <v>777.15699711078503</v>
      </c>
      <c r="AF39" s="4">
        <v>792.973840435071</v>
      </c>
      <c r="AG39" s="4">
        <v>808.65952634017697</v>
      </c>
      <c r="AH39" s="4">
        <v>732.72021326168601</v>
      </c>
      <c r="AI39" s="4">
        <v>719.13188291249105</v>
      </c>
      <c r="AJ39" s="4">
        <v>643.34152383275705</v>
      </c>
      <c r="AK39" s="4">
        <v>613.22779208602799</v>
      </c>
      <c r="AL39" s="4">
        <v>588.00898414355004</v>
      </c>
      <c r="AM39" s="4">
        <v>588.09693066120894</v>
      </c>
      <c r="AN39" s="4">
        <v>583.53923841208098</v>
      </c>
      <c r="AO39" s="4">
        <v>571.73272021474395</v>
      </c>
      <c r="AP39" s="4">
        <v>548.345764633518</v>
      </c>
      <c r="AQ39" s="4">
        <v>508.98716254130699</v>
      </c>
      <c r="AR39" s="4">
        <v>476.43297627743999</v>
      </c>
    </row>
    <row r="41" spans="1:44" x14ac:dyDescent="0.2">
      <c r="A41" s="3" t="s">
        <v>90</v>
      </c>
      <c r="B41" s="3" t="s">
        <v>37</v>
      </c>
      <c r="C41" s="2" t="s">
        <v>1</v>
      </c>
      <c r="D41" s="2">
        <v>2010</v>
      </c>
      <c r="E41" s="2">
        <v>2011</v>
      </c>
      <c r="F41" s="2">
        <v>2012</v>
      </c>
      <c r="G41" s="2">
        <v>2013</v>
      </c>
      <c r="H41" s="2">
        <v>2014</v>
      </c>
      <c r="I41" s="2">
        <v>2015</v>
      </c>
      <c r="J41" s="2">
        <v>2016</v>
      </c>
      <c r="K41" s="2">
        <v>2017</v>
      </c>
      <c r="L41" s="2">
        <v>2018</v>
      </c>
      <c r="M41" s="2">
        <v>2019</v>
      </c>
      <c r="N41" s="2">
        <v>2020</v>
      </c>
      <c r="O41" s="2">
        <v>2021</v>
      </c>
      <c r="P41" s="2">
        <v>2022</v>
      </c>
      <c r="Q41" s="2">
        <v>2023</v>
      </c>
      <c r="R41" s="2">
        <v>2024</v>
      </c>
      <c r="S41" s="2">
        <v>2025</v>
      </c>
      <c r="T41" s="2">
        <v>2026</v>
      </c>
      <c r="U41" s="2">
        <v>2027</v>
      </c>
      <c r="V41" s="2">
        <v>2028</v>
      </c>
      <c r="W41" s="2">
        <v>2029</v>
      </c>
      <c r="X41" s="2">
        <v>2030</v>
      </c>
      <c r="Y41" s="2">
        <v>2031</v>
      </c>
      <c r="Z41" s="2">
        <v>2032</v>
      </c>
      <c r="AA41" s="2">
        <v>2033</v>
      </c>
      <c r="AB41" s="2">
        <v>2034</v>
      </c>
      <c r="AC41" s="2">
        <v>2035</v>
      </c>
      <c r="AD41" s="2">
        <v>2036</v>
      </c>
      <c r="AE41" s="2">
        <v>2037</v>
      </c>
      <c r="AF41" s="2">
        <v>2038</v>
      </c>
      <c r="AG41" s="2">
        <v>2039</v>
      </c>
      <c r="AH41" s="2">
        <v>2040</v>
      </c>
      <c r="AI41" s="2">
        <v>2041</v>
      </c>
      <c r="AJ41" s="2">
        <v>2042</v>
      </c>
      <c r="AK41" s="2">
        <v>2043</v>
      </c>
      <c r="AL41" s="2">
        <v>2044</v>
      </c>
      <c r="AM41" s="2">
        <v>2045</v>
      </c>
      <c r="AN41" s="2">
        <v>2046</v>
      </c>
      <c r="AO41" s="2">
        <v>2047</v>
      </c>
      <c r="AP41" s="2">
        <v>2048</v>
      </c>
      <c r="AQ41" s="2">
        <v>2049</v>
      </c>
      <c r="AR41" s="2">
        <v>2050</v>
      </c>
    </row>
    <row r="42" spans="1:44" x14ac:dyDescent="0.2">
      <c r="A42" s="13" t="s">
        <v>92</v>
      </c>
      <c r="B42" s="1" t="s">
        <v>38</v>
      </c>
      <c r="C42" s="1" t="s">
        <v>39</v>
      </c>
      <c r="D42" s="1">
        <v>13008</v>
      </c>
      <c r="E42" s="1">
        <v>13008</v>
      </c>
      <c r="F42" s="1">
        <v>13007.9999999999</v>
      </c>
      <c r="G42" s="1">
        <v>13009</v>
      </c>
      <c r="H42" s="1">
        <v>13009</v>
      </c>
      <c r="I42" s="1">
        <v>13009</v>
      </c>
      <c r="J42" s="1">
        <v>13009</v>
      </c>
      <c r="K42" s="1">
        <v>13009</v>
      </c>
      <c r="L42" s="1">
        <v>13009</v>
      </c>
      <c r="M42" s="1">
        <v>13009</v>
      </c>
      <c r="N42" s="1">
        <v>13009</v>
      </c>
      <c r="O42" s="1">
        <v>13009</v>
      </c>
      <c r="P42" s="1">
        <v>13009</v>
      </c>
      <c r="Q42" s="1">
        <v>13009</v>
      </c>
      <c r="R42" s="1">
        <v>13009</v>
      </c>
      <c r="S42" s="1">
        <v>13009</v>
      </c>
      <c r="T42" s="1">
        <v>13009</v>
      </c>
      <c r="U42" s="1">
        <v>13009</v>
      </c>
      <c r="V42" s="1">
        <v>13009</v>
      </c>
      <c r="W42" s="1">
        <v>13009</v>
      </c>
      <c r="X42" s="1">
        <v>13009</v>
      </c>
      <c r="Y42" s="1">
        <v>13009</v>
      </c>
      <c r="Z42" s="1">
        <v>13009</v>
      </c>
      <c r="AA42" s="1">
        <v>13008.9999999999</v>
      </c>
      <c r="AB42" s="1">
        <v>13007.9999999999</v>
      </c>
      <c r="AC42" s="1">
        <v>13008</v>
      </c>
      <c r="AD42" s="1">
        <v>13009</v>
      </c>
      <c r="AE42" s="1">
        <v>13009</v>
      </c>
      <c r="AF42" s="1">
        <v>13009</v>
      </c>
      <c r="AG42" s="1">
        <v>13009</v>
      </c>
      <c r="AH42" s="1">
        <v>13007.9999999999</v>
      </c>
      <c r="AI42" s="1">
        <v>13009</v>
      </c>
      <c r="AJ42" s="1">
        <v>13009</v>
      </c>
      <c r="AK42" s="1">
        <v>13009</v>
      </c>
      <c r="AL42" s="1">
        <v>13009</v>
      </c>
      <c r="AM42" s="1">
        <v>13009</v>
      </c>
      <c r="AN42" s="1">
        <v>13009</v>
      </c>
      <c r="AO42" s="1">
        <v>13009</v>
      </c>
      <c r="AP42" s="1">
        <v>13009</v>
      </c>
      <c r="AQ42" s="1">
        <v>13009</v>
      </c>
      <c r="AR42" s="1">
        <v>13009</v>
      </c>
    </row>
    <row r="43" spans="1:44" x14ac:dyDescent="0.2">
      <c r="A43" s="13" t="s">
        <v>92</v>
      </c>
      <c r="B43" s="1" t="s">
        <v>40</v>
      </c>
      <c r="C43" s="1" t="s">
        <v>39</v>
      </c>
      <c r="D43" s="8">
        <v>1845.64446641831</v>
      </c>
      <c r="E43" s="8">
        <v>1868.8200296290599</v>
      </c>
      <c r="F43" s="8">
        <v>1892.58983805035</v>
      </c>
      <c r="G43" s="8">
        <v>1915.7654012610999</v>
      </c>
      <c r="H43" s="8">
        <v>1939.5352096823899</v>
      </c>
      <c r="I43" s="8">
        <v>1966.5148214682699</v>
      </c>
      <c r="J43" s="8">
        <v>1995.8987915580299</v>
      </c>
      <c r="K43" s="8">
        <v>2024.9413132469199</v>
      </c>
      <c r="L43" s="8">
        <v>2054.3252833366801</v>
      </c>
      <c r="M43" s="8">
        <v>2083.3678050255598</v>
      </c>
      <c r="N43" s="8">
        <v>2113.3460203258601</v>
      </c>
      <c r="O43" s="8">
        <v>2063.3701034271799</v>
      </c>
      <c r="P43" s="8">
        <v>2014.252689330149</v>
      </c>
      <c r="Q43" s="8">
        <v>1967.8898525337499</v>
      </c>
      <c r="R43" s="8">
        <v>1921.3107252484392</v>
      </c>
      <c r="S43" s="8">
        <v>1876.4143321947201</v>
      </c>
      <c r="T43" s="8">
        <v>1832.7726321932892</v>
      </c>
      <c r="U43" s="8">
        <v>1789.81404138122</v>
      </c>
      <c r="V43" s="8">
        <v>1747.70064765855</v>
      </c>
      <c r="W43" s="8">
        <v>1705.8324935453491</v>
      </c>
      <c r="X43" s="8">
        <v>1665.85790280418</v>
      </c>
      <c r="Y43" s="8">
        <v>1625.2790229097691</v>
      </c>
      <c r="Z43" s="8">
        <v>1585.739755867419</v>
      </c>
      <c r="AA43" s="8">
        <v>1546.801679949413</v>
      </c>
      <c r="AB43" s="8">
        <v>1508.0960792152819</v>
      </c>
      <c r="AC43" s="8">
        <v>1469.232547221779</v>
      </c>
      <c r="AD43" s="8">
        <v>1431.0998604028341</v>
      </c>
      <c r="AE43" s="8">
        <v>1393.2540008395399</v>
      </c>
      <c r="AF43" s="8">
        <v>1355.4096223952979</v>
      </c>
      <c r="AG43" s="8">
        <v>1317.1633850666772</v>
      </c>
      <c r="AH43" s="8">
        <v>1279.884132659673</v>
      </c>
      <c r="AI43" s="8">
        <v>1241.5432383337029</v>
      </c>
      <c r="AJ43" s="8">
        <v>1203.500323167603</v>
      </c>
      <c r="AK43" s="8">
        <v>1164.8139530321957</v>
      </c>
      <c r="AL43" s="8">
        <v>1141.27533794173</v>
      </c>
      <c r="AM43" s="8">
        <v>1126.05209138857</v>
      </c>
      <c r="AN43" s="8">
        <v>1111.55936741763</v>
      </c>
      <c r="AO43" s="8">
        <v>1097.4866833073499</v>
      </c>
      <c r="AP43" s="8">
        <v>1083.7613013341299</v>
      </c>
      <c r="AQ43" s="8">
        <v>1070.09667895184</v>
      </c>
      <c r="AR43" s="8">
        <v>1057.0877527804801</v>
      </c>
    </row>
    <row r="44" spans="1:44" x14ac:dyDescent="0.2">
      <c r="A44" s="13" t="s">
        <v>92</v>
      </c>
      <c r="B44" s="1" t="s">
        <v>41</v>
      </c>
      <c r="C44" s="1" t="s">
        <v>39</v>
      </c>
      <c r="D44" s="8">
        <v>1477.84446641831</v>
      </c>
      <c r="E44" s="8">
        <v>1501.02002962906</v>
      </c>
      <c r="F44" s="8">
        <v>1524.78983805035</v>
      </c>
      <c r="G44" s="8">
        <v>1547.9654012610999</v>
      </c>
      <c r="H44" s="8">
        <v>1571.73520968239</v>
      </c>
      <c r="I44" s="8">
        <v>1598.71482146827</v>
      </c>
      <c r="J44" s="8">
        <v>1628.0987915580299</v>
      </c>
      <c r="K44" s="8">
        <v>1657.1413132469199</v>
      </c>
      <c r="L44" s="8">
        <v>1686.5252833366801</v>
      </c>
      <c r="M44" s="8">
        <v>1715.5678050255599</v>
      </c>
      <c r="N44" s="8">
        <v>1745.5460203258599</v>
      </c>
      <c r="O44" s="8">
        <v>1677.18010342718</v>
      </c>
      <c r="P44" s="8">
        <v>1608.75318933015</v>
      </c>
      <c r="Q44" s="8">
        <v>1542.11537753375</v>
      </c>
      <c r="R44" s="8">
        <v>1474.2475264484401</v>
      </c>
      <c r="S44" s="8">
        <v>1406.9979734947201</v>
      </c>
      <c r="T44" s="8">
        <v>1339.8854555932901</v>
      </c>
      <c r="U44" s="8">
        <v>1272.28250588122</v>
      </c>
      <c r="V44" s="8">
        <v>1204.29253545855</v>
      </c>
      <c r="W44" s="8">
        <v>1135.2539757453501</v>
      </c>
      <c r="X44" s="8">
        <v>1066.75045910418</v>
      </c>
      <c r="Y44" s="8">
        <v>996.21620700976905</v>
      </c>
      <c r="Z44" s="8">
        <v>925.22379916742</v>
      </c>
      <c r="AA44" s="8">
        <v>853.259925449413</v>
      </c>
      <c r="AB44" s="8">
        <v>779.87723691528197</v>
      </c>
      <c r="AC44" s="8">
        <v>704.60276282177995</v>
      </c>
      <c r="AD44" s="8">
        <v>628.23858680283399</v>
      </c>
      <c r="AE44" s="8">
        <v>550.24966353954005</v>
      </c>
      <c r="AF44" s="8">
        <v>470.25506819529801</v>
      </c>
      <c r="AG44" s="8">
        <v>387.75110316667701</v>
      </c>
      <c r="AH44" s="8">
        <v>304.00123665967402</v>
      </c>
      <c r="AI44" s="8">
        <v>216.86619733370301</v>
      </c>
      <c r="AJ44" s="8">
        <v>127.589430167613</v>
      </c>
      <c r="AK44" s="8">
        <v>35.107516032195598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</row>
    <row r="45" spans="1:44" x14ac:dyDescent="0.2">
      <c r="A45" s="13" t="s">
        <v>92</v>
      </c>
      <c r="B45" s="1" t="s">
        <v>42</v>
      </c>
      <c r="C45" s="1" t="s">
        <v>39</v>
      </c>
      <c r="D45" s="8">
        <v>367.8</v>
      </c>
      <c r="E45" s="8">
        <v>367.8</v>
      </c>
      <c r="F45" s="8">
        <v>367.8</v>
      </c>
      <c r="G45" s="8">
        <v>367.8</v>
      </c>
      <c r="H45" s="8">
        <v>367.8</v>
      </c>
      <c r="I45" s="8">
        <v>367.8</v>
      </c>
      <c r="J45" s="8">
        <v>367.8</v>
      </c>
      <c r="K45" s="8">
        <v>367.8</v>
      </c>
      <c r="L45" s="8">
        <v>367.8</v>
      </c>
      <c r="M45" s="8">
        <v>367.8</v>
      </c>
      <c r="N45" s="8">
        <v>367.8</v>
      </c>
      <c r="O45" s="8">
        <v>386.19</v>
      </c>
      <c r="P45" s="8">
        <v>405.49949999999899</v>
      </c>
      <c r="Q45" s="8">
        <v>425.774475</v>
      </c>
      <c r="R45" s="8">
        <v>447.06319879999899</v>
      </c>
      <c r="S45" s="8">
        <v>469.41635869999999</v>
      </c>
      <c r="T45" s="8">
        <v>492.88717659999901</v>
      </c>
      <c r="U45" s="8">
        <v>517.53153550000002</v>
      </c>
      <c r="V45" s="8">
        <v>543.40811220000001</v>
      </c>
      <c r="W45" s="8">
        <v>570.57851779999896</v>
      </c>
      <c r="X45" s="8">
        <v>599.10744369999998</v>
      </c>
      <c r="Y45" s="8">
        <v>629.06281590000003</v>
      </c>
      <c r="Z45" s="8">
        <v>660.51595669999904</v>
      </c>
      <c r="AA45" s="8">
        <v>693.54175450000002</v>
      </c>
      <c r="AB45" s="8">
        <v>728.21884230000001</v>
      </c>
      <c r="AC45" s="8">
        <v>764.62978439999904</v>
      </c>
      <c r="AD45" s="8">
        <v>802.8612736</v>
      </c>
      <c r="AE45" s="8">
        <v>843.00433729999997</v>
      </c>
      <c r="AF45" s="8">
        <v>885.15455420000001</v>
      </c>
      <c r="AG45" s="8">
        <v>929.41228190000004</v>
      </c>
      <c r="AH45" s="8">
        <v>975.88289599999905</v>
      </c>
      <c r="AI45" s="8">
        <v>1024.6770409999999</v>
      </c>
      <c r="AJ45" s="8">
        <v>1075.91089299999</v>
      </c>
      <c r="AK45" s="8">
        <v>1129.7064370000001</v>
      </c>
      <c r="AL45" s="8">
        <v>1141.27533794173</v>
      </c>
      <c r="AM45" s="8">
        <v>1126.05209138857</v>
      </c>
      <c r="AN45" s="8">
        <v>1111.55936741763</v>
      </c>
      <c r="AO45" s="8">
        <v>1097.4866833073499</v>
      </c>
      <c r="AP45" s="8">
        <v>1083.7613013341299</v>
      </c>
      <c r="AQ45" s="8">
        <v>1070.09667895184</v>
      </c>
      <c r="AR45" s="8">
        <v>1057.0877527804801</v>
      </c>
    </row>
    <row r="46" spans="1:44" x14ac:dyDescent="0.2">
      <c r="A46" s="13" t="s">
        <v>92</v>
      </c>
      <c r="B46" s="1" t="s">
        <v>43</v>
      </c>
      <c r="C46" s="1" t="s">
        <v>39</v>
      </c>
      <c r="D46" s="9">
        <v>4000</v>
      </c>
      <c r="E46" s="9">
        <v>4000</v>
      </c>
      <c r="F46" s="9">
        <v>4000</v>
      </c>
      <c r="G46" s="9">
        <v>3993.2345987388899</v>
      </c>
      <c r="H46" s="9">
        <v>3969.4647903176001</v>
      </c>
      <c r="I46" s="9">
        <v>3920.3789521336498</v>
      </c>
      <c r="J46" s="9">
        <v>3852.3297073271101</v>
      </c>
      <c r="K46" s="9">
        <v>3791.0661233742499</v>
      </c>
      <c r="L46" s="9">
        <v>3723.0168785677101</v>
      </c>
      <c r="M46" s="9">
        <v>3661.7532946148399</v>
      </c>
      <c r="N46" s="9">
        <v>3593.1098045977701</v>
      </c>
      <c r="O46" s="9">
        <v>3711.5422734540198</v>
      </c>
      <c r="P46" s="9">
        <v>3826.9079636390202</v>
      </c>
      <c r="Q46" s="9">
        <v>3931.2786114544401</v>
      </c>
      <c r="R46" s="9">
        <v>4040.0942548389398</v>
      </c>
      <c r="S46" s="9">
        <v>4145.3121942656999</v>
      </c>
      <c r="T46" s="9">
        <v>4241.5891400354303</v>
      </c>
      <c r="U46" s="9">
        <v>4341.3827117744604</v>
      </c>
      <c r="V46" s="9">
        <v>4438.6594693380102</v>
      </c>
      <c r="W46" s="9">
        <v>4534.0920492097503</v>
      </c>
      <c r="X46" s="9">
        <v>4620.5770428711003</v>
      </c>
      <c r="Y46" s="9">
        <v>4711.8019868311503</v>
      </c>
      <c r="Z46" s="9">
        <v>4800.5804828262098</v>
      </c>
      <c r="AA46" s="9">
        <v>4882.11215475071</v>
      </c>
      <c r="AB46" s="9">
        <v>4633.9196807705603</v>
      </c>
      <c r="AC46" s="9">
        <v>4624.37030815864</v>
      </c>
      <c r="AD46" s="9">
        <v>5134.1320661250002</v>
      </c>
      <c r="AE46" s="9">
        <v>5210.0353389433603</v>
      </c>
      <c r="AF46" s="9">
        <v>5289.9183860357098</v>
      </c>
      <c r="AG46" s="9">
        <v>5369.1390219200803</v>
      </c>
      <c r="AH46" s="9">
        <v>5288.0573684964502</v>
      </c>
      <c r="AI46" s="9">
        <v>5518.8993344250302</v>
      </c>
      <c r="AJ46" s="9">
        <v>5595.0137486347403</v>
      </c>
      <c r="AK46" s="9">
        <v>5670.8542322946496</v>
      </c>
      <c r="AL46" s="9">
        <v>5726.0593302641801</v>
      </c>
      <c r="AM46" s="9">
        <v>5776.7528218306297</v>
      </c>
      <c r="AN46" s="9">
        <v>5825.8909013959401</v>
      </c>
      <c r="AO46" s="9">
        <v>5869.3682116942</v>
      </c>
      <c r="AP46" s="9">
        <v>5916.2237141143896</v>
      </c>
      <c r="AQ46" s="9">
        <v>5962.2739598549697</v>
      </c>
      <c r="AR46" s="9">
        <v>6006.9488288655302</v>
      </c>
    </row>
    <row r="47" spans="1:44" x14ac:dyDescent="0.2">
      <c r="A47" s="13" t="s">
        <v>92</v>
      </c>
      <c r="B47" s="1" t="s">
        <v>44</v>
      </c>
      <c r="C47" s="1" t="s">
        <v>39</v>
      </c>
      <c r="D47" s="9">
        <v>2715</v>
      </c>
      <c r="E47" s="9">
        <v>2715</v>
      </c>
      <c r="F47" s="9">
        <v>2714.99999999999</v>
      </c>
      <c r="G47" s="9">
        <v>2708.2345987388899</v>
      </c>
      <c r="H47" s="9">
        <v>2485.8300665206998</v>
      </c>
      <c r="I47" s="9">
        <v>2149.4242717554898</v>
      </c>
      <c r="J47" s="9">
        <v>2052.16</v>
      </c>
      <c r="K47" s="9">
        <v>2052.16</v>
      </c>
      <c r="L47" s="9">
        <v>2052.1599999999899</v>
      </c>
      <c r="M47" s="9">
        <v>2052.16</v>
      </c>
      <c r="N47" s="9">
        <v>2052.1599999999899</v>
      </c>
      <c r="O47" s="9">
        <v>2052.16</v>
      </c>
      <c r="P47" s="9">
        <v>2391.5022060305701</v>
      </c>
      <c r="Q47" s="9">
        <v>2646.2786114544401</v>
      </c>
      <c r="R47" s="9">
        <v>2755.0942548389398</v>
      </c>
      <c r="S47" s="9">
        <v>2860.3121942656999</v>
      </c>
      <c r="T47" s="9">
        <v>2956.5891400354299</v>
      </c>
      <c r="U47" s="9">
        <v>3056.3827117744599</v>
      </c>
      <c r="V47" s="9">
        <v>3153.6594693380098</v>
      </c>
      <c r="W47" s="9">
        <v>3249.0920492097498</v>
      </c>
      <c r="X47" s="9">
        <v>3335.5770428710998</v>
      </c>
      <c r="Y47" s="9">
        <v>3426.8019868311499</v>
      </c>
      <c r="Z47" s="9">
        <v>3515.5804828262098</v>
      </c>
      <c r="AA47" s="9">
        <v>3597.11215475071</v>
      </c>
      <c r="AB47" s="9">
        <v>3348.9196807705598</v>
      </c>
      <c r="AC47" s="9">
        <v>3339.37030815864</v>
      </c>
      <c r="AD47" s="9">
        <v>3849.1320661250002</v>
      </c>
      <c r="AE47" s="9">
        <v>3925.0353389433599</v>
      </c>
      <c r="AF47" s="9">
        <v>4004.9183860357098</v>
      </c>
      <c r="AG47" s="9">
        <v>4084.1390219200798</v>
      </c>
      <c r="AH47" s="9">
        <v>3700.6071376852801</v>
      </c>
      <c r="AI47" s="9">
        <v>3631.97920662874</v>
      </c>
      <c r="AJ47" s="9">
        <v>3249.1996153169498</v>
      </c>
      <c r="AK47" s="9">
        <v>3097.1100610405401</v>
      </c>
      <c r="AL47" s="9">
        <v>2969.7423441593401</v>
      </c>
      <c r="AM47" s="9">
        <v>2970.1865184909502</v>
      </c>
      <c r="AN47" s="9">
        <v>2947.1678707680799</v>
      </c>
      <c r="AO47" s="9">
        <v>2887.5389909835499</v>
      </c>
      <c r="AP47" s="9">
        <v>2769.4230537046301</v>
      </c>
      <c r="AQ47" s="9">
        <v>2570.6422350571002</v>
      </c>
      <c r="AR47" s="9">
        <v>2406.22715291636</v>
      </c>
    </row>
    <row r="48" spans="1:44" x14ac:dyDescent="0.2">
      <c r="A48" s="13" t="s">
        <v>92</v>
      </c>
      <c r="B48" s="1" t="s">
        <v>45</v>
      </c>
      <c r="C48" s="1" t="s">
        <v>39</v>
      </c>
      <c r="D48" s="1">
        <v>3900</v>
      </c>
      <c r="E48" s="1">
        <v>3900</v>
      </c>
      <c r="F48" s="1">
        <v>3900</v>
      </c>
      <c r="G48" s="1">
        <v>3900</v>
      </c>
      <c r="H48" s="1">
        <v>3900</v>
      </c>
      <c r="I48" s="1">
        <v>3900</v>
      </c>
      <c r="J48" s="1">
        <v>3900</v>
      </c>
      <c r="K48" s="1">
        <v>3900</v>
      </c>
      <c r="L48" s="1">
        <v>3900</v>
      </c>
      <c r="M48" s="1">
        <v>3900</v>
      </c>
      <c r="N48" s="1">
        <v>3900</v>
      </c>
      <c r="O48" s="1">
        <v>3900</v>
      </c>
      <c r="P48" s="1">
        <v>3900</v>
      </c>
      <c r="Q48" s="1">
        <v>3900</v>
      </c>
      <c r="R48" s="1">
        <v>3900</v>
      </c>
      <c r="S48" s="1">
        <v>3900</v>
      </c>
      <c r="T48" s="1">
        <v>3900</v>
      </c>
      <c r="U48" s="1">
        <v>3900</v>
      </c>
      <c r="V48" s="1">
        <v>3900</v>
      </c>
      <c r="W48" s="1">
        <v>3900</v>
      </c>
      <c r="X48" s="1">
        <v>3900</v>
      </c>
      <c r="Y48" s="1">
        <v>3900</v>
      </c>
      <c r="Z48" s="1">
        <v>3900</v>
      </c>
      <c r="AA48" s="1">
        <v>3900</v>
      </c>
      <c r="AB48" s="1">
        <v>3900</v>
      </c>
      <c r="AC48" s="1">
        <v>3900</v>
      </c>
      <c r="AD48" s="1">
        <v>3900</v>
      </c>
      <c r="AE48" s="1">
        <v>3900</v>
      </c>
      <c r="AF48" s="1">
        <v>3900</v>
      </c>
      <c r="AG48" s="1">
        <v>3900</v>
      </c>
      <c r="AH48" s="1">
        <v>3900</v>
      </c>
      <c r="AI48" s="1">
        <v>3900</v>
      </c>
      <c r="AJ48" s="1">
        <v>3900</v>
      </c>
      <c r="AK48" s="1">
        <v>3900</v>
      </c>
      <c r="AL48" s="1">
        <v>3900</v>
      </c>
      <c r="AM48" s="1">
        <v>3900</v>
      </c>
      <c r="AN48" s="1">
        <v>3900</v>
      </c>
      <c r="AO48" s="1">
        <v>3900</v>
      </c>
      <c r="AP48" s="1">
        <v>3900</v>
      </c>
      <c r="AQ48" s="1">
        <v>3900</v>
      </c>
      <c r="AR48" s="1">
        <v>3900</v>
      </c>
    </row>
    <row r="49" spans="1:44" x14ac:dyDescent="0.2">
      <c r="A49" s="13" t="s">
        <v>92</v>
      </c>
      <c r="B49" s="1" t="s">
        <v>46</v>
      </c>
      <c r="C49" s="1" t="s">
        <v>39</v>
      </c>
      <c r="D49" s="8">
        <v>3200</v>
      </c>
      <c r="E49" s="8">
        <v>3200</v>
      </c>
      <c r="F49" s="8">
        <v>3200</v>
      </c>
      <c r="G49" s="8">
        <v>3200</v>
      </c>
      <c r="H49" s="8">
        <v>3200</v>
      </c>
      <c r="I49" s="8">
        <v>3222.1062263980698</v>
      </c>
      <c r="J49" s="8">
        <v>3260.7715011148398</v>
      </c>
      <c r="K49" s="8">
        <v>3292.9925633788298</v>
      </c>
      <c r="L49" s="8">
        <v>3331.6578380955998</v>
      </c>
      <c r="M49" s="8">
        <v>3363.8789003595798</v>
      </c>
      <c r="N49" s="8">
        <v>3402.5441750763598</v>
      </c>
      <c r="O49" s="8">
        <v>3334.0876231187899</v>
      </c>
      <c r="P49" s="8">
        <v>3267.8393470308101</v>
      </c>
      <c r="Q49" s="8">
        <v>3209.8315360117899</v>
      </c>
      <c r="R49" s="8">
        <v>3147.59501991261</v>
      </c>
      <c r="S49" s="8">
        <v>3087.2734735395602</v>
      </c>
      <c r="T49" s="8">
        <v>3034.6382277712701</v>
      </c>
      <c r="U49" s="8">
        <v>2977.8032468442998</v>
      </c>
      <c r="V49" s="8">
        <v>2922.63988300342</v>
      </c>
      <c r="W49" s="8">
        <v>2869.07545724489</v>
      </c>
      <c r="X49" s="8">
        <v>2822.5650543247102</v>
      </c>
      <c r="Y49" s="8">
        <v>2771.9189902590701</v>
      </c>
      <c r="Z49" s="8">
        <v>2722.67976130637</v>
      </c>
      <c r="AA49" s="8">
        <v>2680.0861652998701</v>
      </c>
      <c r="AB49" s="8">
        <v>2633.4187104399298</v>
      </c>
      <c r="AC49" s="8">
        <v>2587.9957210429302</v>
      </c>
      <c r="AD49" s="8">
        <v>2543.7680734721598</v>
      </c>
      <c r="AE49" s="8">
        <v>2505.7106602170902</v>
      </c>
      <c r="AF49" s="8">
        <v>2463.67199156898</v>
      </c>
      <c r="AG49" s="8">
        <v>2422.6975930132298</v>
      </c>
      <c r="AH49" s="8">
        <v>2387.58071376097</v>
      </c>
      <c r="AI49" s="8">
        <v>2348.55742724126</v>
      </c>
      <c r="AJ49" s="8">
        <v>2310.4859281976401</v>
      </c>
      <c r="AK49" s="8">
        <v>2273.3318146731399</v>
      </c>
      <c r="AL49" s="8">
        <v>2241.66533179408</v>
      </c>
      <c r="AM49" s="8">
        <v>2206.19508678079</v>
      </c>
      <c r="AN49" s="8">
        <v>2171.5497311864201</v>
      </c>
      <c r="AO49" s="8">
        <v>2142.1451049984398</v>
      </c>
      <c r="AP49" s="8">
        <v>2109.0149845514602</v>
      </c>
      <c r="AQ49" s="8">
        <v>2076.6293611931801</v>
      </c>
      <c r="AR49" s="8">
        <v>2044.9634183539699</v>
      </c>
    </row>
    <row r="50" spans="1:44" x14ac:dyDescent="0.2">
      <c r="A50" s="13" t="s">
        <v>92</v>
      </c>
      <c r="B50" s="5" t="s">
        <v>47</v>
      </c>
      <c r="C50" s="1" t="s">
        <v>39</v>
      </c>
      <c r="D50" s="8">
        <v>7760.64446641831</v>
      </c>
      <c r="E50" s="8">
        <v>7783.8200296290597</v>
      </c>
      <c r="F50" s="8">
        <v>7807.5898380503404</v>
      </c>
      <c r="G50" s="8">
        <v>7823.99999999999</v>
      </c>
      <c r="H50" s="8">
        <v>7625.3652762030897</v>
      </c>
      <c r="I50" s="8">
        <v>7338.0453196218295</v>
      </c>
      <c r="J50" s="8">
        <v>7308.8302926728702</v>
      </c>
      <c r="K50" s="8">
        <v>7370.0938766257495</v>
      </c>
      <c r="L50" s="8">
        <v>7438.1431214322693</v>
      </c>
      <c r="M50" s="8">
        <v>7499.4067053851395</v>
      </c>
      <c r="N50" s="8">
        <v>7568.0501954022093</v>
      </c>
      <c r="O50" s="8">
        <v>7449.6177265459701</v>
      </c>
      <c r="P50" s="8">
        <v>7673.5942423915294</v>
      </c>
      <c r="Q50" s="8">
        <v>7823.99999999998</v>
      </c>
      <c r="R50" s="8">
        <v>7823.9999999999891</v>
      </c>
      <c r="S50" s="8">
        <v>7823.99999999998</v>
      </c>
      <c r="T50" s="8">
        <v>7823.9999999999891</v>
      </c>
      <c r="U50" s="8">
        <v>7823.99999999998</v>
      </c>
      <c r="V50" s="8">
        <v>7823.99999999998</v>
      </c>
      <c r="W50" s="8">
        <v>7823.9999999999891</v>
      </c>
      <c r="X50" s="8">
        <v>7823.99999999999</v>
      </c>
      <c r="Y50" s="8">
        <v>7823.9999999999891</v>
      </c>
      <c r="Z50" s="8">
        <v>7823.9999999999991</v>
      </c>
      <c r="AA50" s="8">
        <v>7823.9999999999927</v>
      </c>
      <c r="AB50" s="8">
        <v>7490.434470425771</v>
      </c>
      <c r="AC50" s="8">
        <v>7396.5985764233492</v>
      </c>
      <c r="AD50" s="8">
        <v>7823.9999999999945</v>
      </c>
      <c r="AE50" s="8">
        <v>7823.9999999999891</v>
      </c>
      <c r="AF50" s="8">
        <v>7823.9999999999882</v>
      </c>
      <c r="AG50" s="8">
        <v>7823.9999999999873</v>
      </c>
      <c r="AH50" s="8">
        <v>7368.0719841059235</v>
      </c>
      <c r="AI50" s="8">
        <v>7222.0798722037034</v>
      </c>
      <c r="AJ50" s="8">
        <v>6763.1858666821936</v>
      </c>
      <c r="AK50" s="8">
        <v>6535.255828745876</v>
      </c>
      <c r="AL50" s="8">
        <v>6352.68301389515</v>
      </c>
      <c r="AM50" s="8">
        <v>6302.4336966603105</v>
      </c>
      <c r="AN50" s="8">
        <v>6230.2769693721302</v>
      </c>
      <c r="AO50" s="8">
        <v>6127.1707792893394</v>
      </c>
      <c r="AP50" s="8">
        <v>5962.1993395902209</v>
      </c>
      <c r="AQ50" s="8">
        <v>5717.3682752021195</v>
      </c>
      <c r="AR50" s="8">
        <v>5508.2783240508097</v>
      </c>
    </row>
    <row r="51" spans="1:44" x14ac:dyDescent="0.2">
      <c r="B51" s="5"/>
      <c r="D51" s="8"/>
    </row>
    <row r="52" spans="1:44" x14ac:dyDescent="0.2">
      <c r="A52" s="3" t="s">
        <v>90</v>
      </c>
      <c r="B52" s="3" t="s">
        <v>48</v>
      </c>
      <c r="C52" s="2" t="s">
        <v>1</v>
      </c>
      <c r="D52" s="2">
        <v>2010</v>
      </c>
      <c r="E52" s="2">
        <v>2011</v>
      </c>
      <c r="F52" s="2">
        <v>2012</v>
      </c>
      <c r="G52" s="2">
        <v>2013</v>
      </c>
      <c r="H52" s="2">
        <v>2014</v>
      </c>
      <c r="I52" s="2">
        <v>2015</v>
      </c>
      <c r="J52" s="2">
        <v>2016</v>
      </c>
      <c r="K52" s="2">
        <v>2017</v>
      </c>
      <c r="L52" s="2">
        <v>2018</v>
      </c>
      <c r="M52" s="2">
        <v>2019</v>
      </c>
      <c r="N52" s="2">
        <v>2020</v>
      </c>
      <c r="O52" s="2">
        <v>2021</v>
      </c>
      <c r="P52" s="2">
        <v>2022</v>
      </c>
      <c r="Q52" s="2">
        <v>2023</v>
      </c>
      <c r="R52" s="2">
        <v>2024</v>
      </c>
      <c r="S52" s="2">
        <v>2025</v>
      </c>
      <c r="T52" s="2">
        <v>2026</v>
      </c>
      <c r="U52" s="2">
        <v>2027</v>
      </c>
      <c r="V52" s="2">
        <v>2028</v>
      </c>
      <c r="W52" s="2">
        <v>2029</v>
      </c>
      <c r="X52" s="2">
        <v>2030</v>
      </c>
      <c r="Y52" s="2">
        <v>2031</v>
      </c>
      <c r="Z52" s="2">
        <v>2032</v>
      </c>
      <c r="AA52" s="2">
        <v>2033</v>
      </c>
      <c r="AB52" s="2">
        <v>2034</v>
      </c>
      <c r="AC52" s="2">
        <v>2035</v>
      </c>
      <c r="AD52" s="2">
        <v>2036</v>
      </c>
      <c r="AE52" s="2">
        <v>2037</v>
      </c>
      <c r="AF52" s="2">
        <v>2038</v>
      </c>
      <c r="AG52" s="2">
        <v>2039</v>
      </c>
      <c r="AH52" s="2">
        <v>2040</v>
      </c>
      <c r="AI52" s="2">
        <v>2041</v>
      </c>
      <c r="AJ52" s="2">
        <v>2042</v>
      </c>
      <c r="AK52" s="2">
        <v>2043</v>
      </c>
      <c r="AL52" s="2">
        <v>2044</v>
      </c>
      <c r="AM52" s="2">
        <v>2045</v>
      </c>
      <c r="AN52" s="2">
        <v>2046</v>
      </c>
      <c r="AO52" s="2">
        <v>2047</v>
      </c>
      <c r="AP52" s="2">
        <v>2048</v>
      </c>
      <c r="AQ52" s="2">
        <v>2049</v>
      </c>
      <c r="AR52" s="2">
        <v>2050</v>
      </c>
    </row>
    <row r="53" spans="1:44" x14ac:dyDescent="0.2">
      <c r="A53" s="13" t="s">
        <v>92</v>
      </c>
      <c r="B53" s="1" t="s">
        <v>49</v>
      </c>
      <c r="C53" s="1" t="s">
        <v>3</v>
      </c>
      <c r="D53" s="4">
        <v>490.83359062747843</v>
      </c>
      <c r="E53" s="4">
        <v>498.78074861280896</v>
      </c>
      <c r="F53" s="4">
        <v>497.925054719603</v>
      </c>
      <c r="G53" s="4">
        <v>491.00718123033062</v>
      </c>
      <c r="H53" s="4">
        <v>490.19183815348543</v>
      </c>
      <c r="I53" s="4">
        <v>492.5540792009138</v>
      </c>
      <c r="J53" s="4">
        <v>485.60999121309999</v>
      </c>
      <c r="K53" s="4">
        <v>485.35638032264467</v>
      </c>
      <c r="L53" s="4">
        <v>493.22743816691877</v>
      </c>
      <c r="M53" s="4">
        <v>500.31313901844442</v>
      </c>
      <c r="N53" s="4">
        <v>502.5892981438023</v>
      </c>
      <c r="O53" s="4">
        <v>498.70499804139689</v>
      </c>
      <c r="P53" s="4">
        <v>502.43522766225306</v>
      </c>
      <c r="Q53" s="4">
        <v>494.12925353574491</v>
      </c>
      <c r="R53" s="4">
        <v>485.26254474645896</v>
      </c>
      <c r="S53" s="4">
        <v>475.91321818800111</v>
      </c>
      <c r="T53" s="4">
        <v>470.32524059013662</v>
      </c>
      <c r="U53" s="4">
        <v>465.22099682977012</v>
      </c>
      <c r="V53" s="4">
        <v>460.97358067319709</v>
      </c>
      <c r="W53" s="4">
        <v>455.01388047979793</v>
      </c>
      <c r="X53" s="4">
        <v>450.32483210304025</v>
      </c>
      <c r="Y53" s="4">
        <v>445.61146363392106</v>
      </c>
      <c r="Z53" s="4">
        <v>440.86441171401952</v>
      </c>
      <c r="AA53" s="4">
        <v>436.59414882864712</v>
      </c>
      <c r="AB53" s="4">
        <v>432.09217041637243</v>
      </c>
      <c r="AC53" s="4">
        <v>433.72224307837939</v>
      </c>
      <c r="AD53" s="4">
        <v>436.06258442755626</v>
      </c>
      <c r="AE53" s="4">
        <v>435.84414074704961</v>
      </c>
      <c r="AF53" s="4">
        <v>434.63719793545187</v>
      </c>
      <c r="AG53" s="4">
        <v>433.39238634894758</v>
      </c>
      <c r="AH53" s="4">
        <v>428.99747165488441</v>
      </c>
      <c r="AI53" s="4">
        <v>428.62010399476839</v>
      </c>
      <c r="AJ53" s="4">
        <v>425.82504809513875</v>
      </c>
      <c r="AK53" s="4">
        <v>424.44358628572166</v>
      </c>
      <c r="AL53" s="4">
        <v>425.12783724642043</v>
      </c>
      <c r="AM53" s="4">
        <v>426.76538239953919</v>
      </c>
      <c r="AN53" s="4">
        <v>428.50839362718085</v>
      </c>
      <c r="AO53" s="4">
        <v>429.88013310362231</v>
      </c>
      <c r="AP53" s="4">
        <v>430.6446040005265</v>
      </c>
      <c r="AQ53" s="4">
        <v>428.76525750445677</v>
      </c>
      <c r="AR53" s="4">
        <v>428.13664027341321</v>
      </c>
    </row>
    <row r="54" spans="1:44" x14ac:dyDescent="0.2">
      <c r="A54" s="13" t="s">
        <v>92</v>
      </c>
      <c r="B54" s="1" t="s">
        <v>50</v>
      </c>
      <c r="C54" s="1" t="s">
        <v>3</v>
      </c>
      <c r="D54" s="4">
        <v>36.423419817305216</v>
      </c>
      <c r="E54" s="4">
        <v>36.545733950773837</v>
      </c>
      <c r="F54" s="4">
        <v>36.671184344075051</v>
      </c>
      <c r="G54" s="4">
        <v>36.722461764302139</v>
      </c>
      <c r="H54" s="4">
        <v>34.5126645693123</v>
      </c>
      <c r="I54" s="4">
        <v>31.10585411757884</v>
      </c>
      <c r="J54" s="4">
        <v>30.210029657447254</v>
      </c>
      <c r="K54" s="4">
        <v>30.338616310580999</v>
      </c>
      <c r="L54" s="4">
        <v>30.464066703882256</v>
      </c>
      <c r="M54" s="4">
        <v>30.592653357015877</v>
      </c>
      <c r="N54" s="4">
        <v>28.396717601681861</v>
      </c>
      <c r="O54" s="4">
        <v>30.733785049479767</v>
      </c>
      <c r="P54" s="4">
        <v>34.306286992298325</v>
      </c>
      <c r="Q54" s="4">
        <v>36.993984288579128</v>
      </c>
      <c r="R54" s="4">
        <v>38.145957323613878</v>
      </c>
      <c r="S54" s="4">
        <v>39.263290726925078</v>
      </c>
      <c r="T54" s="4">
        <v>40.283607437004832</v>
      </c>
      <c r="U54" s="4">
        <v>41.343984979594744</v>
      </c>
      <c r="V54" s="4">
        <v>42.377935973342097</v>
      </c>
      <c r="W54" s="4">
        <v>43.389386841492971</v>
      </c>
      <c r="X54" s="4">
        <v>44.310024314267331</v>
      </c>
      <c r="Y54" s="4">
        <v>45.27729500534538</v>
      </c>
      <c r="Z54" s="4">
        <v>46.222014252623644</v>
      </c>
      <c r="AA54" s="4">
        <v>47.087505587328444</v>
      </c>
      <c r="AB54" s="4">
        <v>44.494029649867123</v>
      </c>
      <c r="AC54" s="4">
        <v>44.403170016939491</v>
      </c>
      <c r="AD54" s="4">
        <v>49.768213514916376</v>
      </c>
      <c r="AE54" s="4">
        <v>50.574606659006676</v>
      </c>
      <c r="AF54" s="4">
        <v>51.425923692806592</v>
      </c>
      <c r="AG54" s="4">
        <v>52.267149149090038</v>
      </c>
      <c r="AH54" s="4">
        <v>48.252609403954722</v>
      </c>
      <c r="AI54" s="4">
        <v>47.54142490735871</v>
      </c>
      <c r="AJ54" s="4">
        <v>43.534784237915069</v>
      </c>
      <c r="AK54" s="4">
        <v>41.947252697510365</v>
      </c>
      <c r="AL54" s="4">
        <v>40.62243670958788</v>
      </c>
      <c r="AM54" s="4">
        <v>40.636509319567388</v>
      </c>
      <c r="AN54" s="4">
        <v>40.407358557807378</v>
      </c>
      <c r="AO54" s="4">
        <v>39.79066409956728</v>
      </c>
      <c r="AP54" s="4">
        <v>38.562991797468825</v>
      </c>
      <c r="AQ54" s="4">
        <v>36.485201981167378</v>
      </c>
      <c r="AR54" s="4">
        <v>34.77138865801971</v>
      </c>
    </row>
    <row r="55" spans="1:44" x14ac:dyDescent="0.2">
      <c r="A55" s="13" t="s">
        <v>92</v>
      </c>
      <c r="B55" s="1" t="s">
        <v>51</v>
      </c>
      <c r="C55" s="1" t="s">
        <v>3</v>
      </c>
      <c r="D55" s="4">
        <v>7.9159198173052499</v>
      </c>
      <c r="E55" s="4">
        <v>8.0382339507739093</v>
      </c>
      <c r="F55" s="4">
        <v>8.1636843440751008</v>
      </c>
      <c r="G55" s="4">
        <v>8.2859984775437692</v>
      </c>
      <c r="H55" s="4">
        <v>8.4114488708449606</v>
      </c>
      <c r="I55" s="4">
        <v>8.5368992641461503</v>
      </c>
      <c r="J55" s="4">
        <v>8.66234965744734</v>
      </c>
      <c r="K55" s="4">
        <v>8.7909363105810705</v>
      </c>
      <c r="L55" s="4">
        <v>8.9163867038822602</v>
      </c>
      <c r="M55" s="4">
        <v>9.04497335701598</v>
      </c>
      <c r="N55" s="4">
        <v>9.1735600101496999</v>
      </c>
      <c r="O55" s="4">
        <v>9.1861050494798207</v>
      </c>
      <c r="P55" s="4">
        <v>9.1955138289774094</v>
      </c>
      <c r="Q55" s="4">
        <v>9.2080588683075302</v>
      </c>
      <c r="R55" s="4">
        <v>9.2174676478051207</v>
      </c>
      <c r="S55" s="4">
        <v>9.2300126871352397</v>
      </c>
      <c r="T55" s="4">
        <v>9.2394214666328303</v>
      </c>
      <c r="U55" s="4">
        <v>9.2519665059629492</v>
      </c>
      <c r="V55" s="4">
        <v>9.26451154529307</v>
      </c>
      <c r="W55" s="4">
        <v>9.2739203247906605</v>
      </c>
      <c r="X55" s="4">
        <v>9.2864653641207795</v>
      </c>
      <c r="Y55" s="4">
        <v>9.2958741436183701</v>
      </c>
      <c r="Z55" s="4">
        <v>9.3084191829484801</v>
      </c>
      <c r="AA55" s="4">
        <v>9.3178279624460796</v>
      </c>
      <c r="AB55" s="4">
        <v>9.3303730017761897</v>
      </c>
      <c r="AC55" s="4">
        <v>9.3397817812737802</v>
      </c>
      <c r="AD55" s="4">
        <v>9.3523268206038992</v>
      </c>
      <c r="AE55" s="4">
        <v>9.3617356001014898</v>
      </c>
      <c r="AF55" s="4">
        <v>9.3742806394316105</v>
      </c>
      <c r="AG55" s="4">
        <v>9.3836894189291993</v>
      </c>
      <c r="AH55" s="4">
        <v>9.39623445825932</v>
      </c>
      <c r="AI55" s="4">
        <v>9.4056432377569106</v>
      </c>
      <c r="AJ55" s="4">
        <v>9.4181882770870295</v>
      </c>
      <c r="AK55" s="4">
        <v>9.4275970565846201</v>
      </c>
      <c r="AL55" s="4">
        <v>9.4401420959147408</v>
      </c>
      <c r="AM55" s="4">
        <v>9.4495508754123296</v>
      </c>
      <c r="AN55" s="4">
        <v>9.4620959147424504</v>
      </c>
      <c r="AO55" s="4">
        <v>9.4715046942400392</v>
      </c>
      <c r="AP55" s="4">
        <v>9.4840497335701599</v>
      </c>
      <c r="AQ55" s="4">
        <v>9.4934585130677398</v>
      </c>
      <c r="AR55" s="4">
        <v>9.5060035523978605</v>
      </c>
    </row>
    <row r="56" spans="1:44" x14ac:dyDescent="0.2">
      <c r="A56" s="13" t="s">
        <v>92</v>
      </c>
      <c r="B56" s="1" t="s">
        <v>52</v>
      </c>
      <c r="C56" s="1" t="s">
        <v>3</v>
      </c>
      <c r="D56" s="4">
        <v>139.24760000000001</v>
      </c>
      <c r="E56" s="4">
        <v>140.35120000000001</v>
      </c>
      <c r="F56" s="4">
        <v>141.45479999999901</v>
      </c>
      <c r="G56" s="4">
        <v>142.5583</v>
      </c>
      <c r="H56" s="4">
        <v>143.6619</v>
      </c>
      <c r="I56" s="4">
        <v>144.76549999999901</v>
      </c>
      <c r="J56" s="4">
        <v>143.86643828429399</v>
      </c>
      <c r="K56" s="4">
        <v>142.40790915464299</v>
      </c>
      <c r="L56" s="4">
        <v>140.830095254941</v>
      </c>
      <c r="M56" s="4">
        <v>139.371507343395</v>
      </c>
      <c r="N56" s="4">
        <v>137.34484155555</v>
      </c>
      <c r="O56" s="4">
        <v>144.39999999999901</v>
      </c>
      <c r="P56" s="4">
        <v>138.80000000000001</v>
      </c>
      <c r="Q56" s="4">
        <v>133.19999999999999</v>
      </c>
      <c r="R56" s="4">
        <v>127.6</v>
      </c>
      <c r="S56" s="4">
        <v>121.99999999999901</v>
      </c>
      <c r="T56" s="4">
        <v>117</v>
      </c>
      <c r="U56" s="4">
        <v>112</v>
      </c>
      <c r="V56" s="4">
        <v>107</v>
      </c>
      <c r="W56" s="4">
        <v>102</v>
      </c>
      <c r="X56" s="4">
        <v>97</v>
      </c>
      <c r="Y56" s="4">
        <v>94</v>
      </c>
      <c r="Z56" s="4">
        <v>90.999999999999901</v>
      </c>
      <c r="AA56" s="4">
        <v>88</v>
      </c>
      <c r="AB56" s="4">
        <v>85</v>
      </c>
      <c r="AC56" s="4">
        <v>82</v>
      </c>
      <c r="AD56" s="4">
        <v>81.8</v>
      </c>
      <c r="AE56" s="4">
        <v>82.473554081481694</v>
      </c>
      <c r="AF56" s="4">
        <v>82.145092354946598</v>
      </c>
      <c r="AG56" s="4">
        <v>81.701704160127804</v>
      </c>
      <c r="AH56" s="4">
        <v>81</v>
      </c>
      <c r="AI56" s="4">
        <v>81.2</v>
      </c>
      <c r="AJ56" s="4">
        <v>81.399999999999906</v>
      </c>
      <c r="AK56" s="4">
        <v>81.599999999999994</v>
      </c>
      <c r="AL56" s="4">
        <v>81.799999999999898</v>
      </c>
      <c r="AM56" s="4">
        <v>82</v>
      </c>
      <c r="AN56" s="4">
        <v>82</v>
      </c>
      <c r="AO56" s="4">
        <v>82</v>
      </c>
      <c r="AP56" s="4">
        <v>82</v>
      </c>
      <c r="AQ56" s="4">
        <v>82</v>
      </c>
      <c r="AR56" s="4">
        <v>82</v>
      </c>
    </row>
    <row r="57" spans="1:44" x14ac:dyDescent="0.2">
      <c r="A57" s="13" t="s">
        <v>92</v>
      </c>
      <c r="B57" s="1" t="s">
        <v>53</v>
      </c>
      <c r="C57" s="1" t="s">
        <v>3</v>
      </c>
      <c r="D57" s="4">
        <v>414.82859999999903</v>
      </c>
      <c r="E57" s="4">
        <v>418.21449999999902</v>
      </c>
      <c r="F57" s="4">
        <v>421.60039999999702</v>
      </c>
      <c r="G57" s="4">
        <v>424.98619999999903</v>
      </c>
      <c r="H57" s="4">
        <v>428.37199999999996</v>
      </c>
      <c r="I57" s="4">
        <v>431.75779999999799</v>
      </c>
      <c r="J57" s="4">
        <v>433.14103828429296</v>
      </c>
      <c r="K57" s="4">
        <v>433.96480915464201</v>
      </c>
      <c r="L57" s="4">
        <v>434.66919525494097</v>
      </c>
      <c r="M57" s="4">
        <v>435.49290734339399</v>
      </c>
      <c r="N57" s="4">
        <v>436.34484155554901</v>
      </c>
      <c r="O57" s="4">
        <v>443.599999999999</v>
      </c>
      <c r="P57" s="4">
        <v>438.19999999999902</v>
      </c>
      <c r="Q57" s="4">
        <v>432.79999999999899</v>
      </c>
      <c r="R57" s="4">
        <v>427.40000000000003</v>
      </c>
      <c r="S57" s="4">
        <v>421.99999999999898</v>
      </c>
      <c r="T57" s="4">
        <v>415.39999999999895</v>
      </c>
      <c r="U57" s="4">
        <v>408.8</v>
      </c>
      <c r="V57" s="4">
        <v>402.2</v>
      </c>
      <c r="W57" s="4">
        <v>395.6</v>
      </c>
      <c r="X57" s="4">
        <v>389</v>
      </c>
      <c r="Y57" s="4">
        <v>384</v>
      </c>
      <c r="Z57" s="4">
        <v>378.99999999999989</v>
      </c>
      <c r="AA57" s="4">
        <v>374</v>
      </c>
      <c r="AB57" s="4">
        <v>368.99999999999898</v>
      </c>
      <c r="AC57" s="4">
        <v>364</v>
      </c>
      <c r="AD57" s="4">
        <v>361</v>
      </c>
      <c r="AE57" s="4">
        <v>358.8735540814817</v>
      </c>
      <c r="AF57" s="4">
        <v>355.74509235494656</v>
      </c>
      <c r="AG57" s="4">
        <v>352.50170416012782</v>
      </c>
      <c r="AH57" s="4">
        <v>349</v>
      </c>
      <c r="AI57" s="4">
        <v>346.2</v>
      </c>
      <c r="AJ57" s="4">
        <v>343.39999999999986</v>
      </c>
      <c r="AK57" s="4">
        <v>340.599999999999</v>
      </c>
      <c r="AL57" s="4">
        <v>337.7999999999999</v>
      </c>
      <c r="AM57" s="4">
        <v>334.99999999999898</v>
      </c>
      <c r="AN57" s="4">
        <v>332.39999999999901</v>
      </c>
      <c r="AO57" s="4">
        <v>329.79999999999899</v>
      </c>
      <c r="AP57" s="4">
        <v>327.2</v>
      </c>
      <c r="AQ57" s="4">
        <v>324.60000000000002</v>
      </c>
      <c r="AR57" s="4">
        <v>322</v>
      </c>
    </row>
    <row r="58" spans="1:44" x14ac:dyDescent="0.2">
      <c r="A58" s="13" t="s">
        <v>92</v>
      </c>
      <c r="B58" s="1" t="s">
        <v>54</v>
      </c>
      <c r="C58" s="1" t="s">
        <v>3</v>
      </c>
      <c r="D58" s="4">
        <v>108.0354</v>
      </c>
      <c r="E58" s="4">
        <v>109.716999999999</v>
      </c>
      <c r="F58" s="4">
        <v>111.39859999999901</v>
      </c>
      <c r="G58" s="4">
        <v>113.080199999999</v>
      </c>
      <c r="H58" s="4">
        <v>114.76179999999999</v>
      </c>
      <c r="I58" s="4">
        <v>116.44329999999999</v>
      </c>
      <c r="J58" s="4">
        <v>118.124899999999</v>
      </c>
      <c r="K58" s="4">
        <v>119.80649999999901</v>
      </c>
      <c r="L58" s="4">
        <v>121.4881</v>
      </c>
      <c r="M58" s="4">
        <v>123.16970000000001</v>
      </c>
      <c r="N58" s="4">
        <v>124.99999999999901</v>
      </c>
      <c r="O58" s="4">
        <v>127</v>
      </c>
      <c r="P58" s="4">
        <v>129</v>
      </c>
      <c r="Q58" s="4">
        <v>131</v>
      </c>
      <c r="R58" s="4">
        <v>133</v>
      </c>
      <c r="S58" s="4">
        <v>135</v>
      </c>
      <c r="T58" s="4">
        <v>135.19999999999899</v>
      </c>
      <c r="U58" s="4">
        <v>135.4</v>
      </c>
      <c r="V58" s="4">
        <v>135.6</v>
      </c>
      <c r="W58" s="4">
        <v>135.80000000000001</v>
      </c>
      <c r="X58" s="4">
        <v>136</v>
      </c>
      <c r="Y58" s="4">
        <v>136</v>
      </c>
      <c r="Z58" s="4">
        <v>136</v>
      </c>
      <c r="AA58" s="4">
        <v>136</v>
      </c>
      <c r="AB58" s="4">
        <v>135.99999999999901</v>
      </c>
      <c r="AC58" s="4">
        <v>136</v>
      </c>
      <c r="AD58" s="4">
        <v>135</v>
      </c>
      <c r="AE58" s="4">
        <v>134</v>
      </c>
      <c r="AF58" s="4">
        <v>133</v>
      </c>
      <c r="AG58" s="4">
        <v>132</v>
      </c>
      <c r="AH58" s="4">
        <v>131</v>
      </c>
      <c r="AI58" s="4">
        <v>130.19999999999999</v>
      </c>
      <c r="AJ58" s="4">
        <v>129.4</v>
      </c>
      <c r="AK58" s="4">
        <v>128.599999999999</v>
      </c>
      <c r="AL58" s="4">
        <v>127.8</v>
      </c>
      <c r="AM58" s="4">
        <v>126.99999999999901</v>
      </c>
      <c r="AN58" s="4">
        <v>126.19999999999899</v>
      </c>
      <c r="AO58" s="4">
        <v>125.4</v>
      </c>
      <c r="AP58" s="4">
        <v>124.6</v>
      </c>
      <c r="AQ58" s="4">
        <v>123.8</v>
      </c>
      <c r="AR58" s="4">
        <v>123</v>
      </c>
    </row>
    <row r="59" spans="1:44" x14ac:dyDescent="0.2">
      <c r="A59" s="13" t="s">
        <v>92</v>
      </c>
      <c r="B59" s="1" t="s">
        <v>55</v>
      </c>
      <c r="C59" s="1" t="s">
        <v>3</v>
      </c>
      <c r="D59" s="4">
        <v>12.561203813760001</v>
      </c>
      <c r="E59" s="4">
        <v>12.6517229064576</v>
      </c>
      <c r="F59" s="4">
        <v>12.734546584435199</v>
      </c>
      <c r="G59" s="4">
        <v>12.8125570741056</v>
      </c>
      <c r="H59" s="4">
        <v>12.8842950281472</v>
      </c>
      <c r="I59" s="4">
        <v>12.949760446559999</v>
      </c>
      <c r="J59" s="4">
        <v>13.006254680294401</v>
      </c>
      <c r="K59" s="4">
        <v>13.0592114956799</v>
      </c>
      <c r="L59" s="4">
        <v>12.8800844928</v>
      </c>
      <c r="M59" s="4">
        <v>12.702379132799997</v>
      </c>
      <c r="N59" s="4">
        <v>12.5232521299199</v>
      </c>
      <c r="O59" s="4">
        <v>12.34412512704</v>
      </c>
      <c r="P59" s="4">
        <v>12.16499812416</v>
      </c>
      <c r="Q59" s="4">
        <v>11.985871121279999</v>
      </c>
      <c r="R59" s="4">
        <v>11.806744118399902</v>
      </c>
      <c r="S59" s="4">
        <v>11.629038758399899</v>
      </c>
      <c r="T59" s="4">
        <v>11.449911755519999</v>
      </c>
      <c r="U59" s="4">
        <v>11.270784752640001</v>
      </c>
      <c r="V59" s="4">
        <v>11.09165774976</v>
      </c>
      <c r="W59" s="4">
        <v>10.91253074688</v>
      </c>
      <c r="X59" s="4">
        <v>10.733403744</v>
      </c>
      <c r="Y59" s="4">
        <v>10.555698384000001</v>
      </c>
      <c r="Z59" s="4">
        <v>10.37657138112</v>
      </c>
      <c r="AA59" s="4">
        <v>10.19744437823999</v>
      </c>
      <c r="AB59" s="4">
        <v>10.018317375360001</v>
      </c>
      <c r="AC59" s="4">
        <v>9.8391903724800009</v>
      </c>
      <c r="AD59" s="4">
        <v>9.6600633695999978</v>
      </c>
      <c r="AE59" s="4">
        <v>9.6064967998412509</v>
      </c>
      <c r="AF59" s="4">
        <v>9.5113564416187604</v>
      </c>
      <c r="AG59" s="4">
        <v>9.5057614595697899</v>
      </c>
      <c r="AH59" s="4">
        <v>11.4590987766897</v>
      </c>
      <c r="AI59" s="4">
        <v>13.412436093809699</v>
      </c>
      <c r="AJ59" s="4">
        <v>15.3657734109297</v>
      </c>
      <c r="AK59" s="4">
        <v>17.319110728049701</v>
      </c>
      <c r="AL59" s="4">
        <v>19.2738696880497</v>
      </c>
      <c r="AM59" s="4">
        <v>21.227207005169699</v>
      </c>
      <c r="AN59" s="4">
        <v>23.180544322289698</v>
      </c>
      <c r="AO59" s="4">
        <v>25.133881639409701</v>
      </c>
      <c r="AP59" s="4">
        <v>27.0872189565297</v>
      </c>
      <c r="AQ59" s="4">
        <v>27.240347364479998</v>
      </c>
      <c r="AR59" s="4">
        <v>27.230395864319998</v>
      </c>
    </row>
    <row r="60" spans="1:44" x14ac:dyDescent="0.2">
      <c r="A60" s="13" t="s">
        <v>92</v>
      </c>
      <c r="B60" s="1" t="s">
        <v>56</v>
      </c>
      <c r="C60" s="1" t="s">
        <v>3</v>
      </c>
      <c r="D60" s="4">
        <v>25.2222544124782</v>
      </c>
      <c r="E60" s="4">
        <v>29.451900972090399</v>
      </c>
      <c r="F60" s="4">
        <v>24.885802916855699</v>
      </c>
      <c r="G60" s="4">
        <v>14.5069475553671</v>
      </c>
      <c r="H60" s="4">
        <v>12.505399626138001</v>
      </c>
      <c r="I60" s="4">
        <v>14.882820005372199</v>
      </c>
      <c r="J60" s="4">
        <v>7.4582110295293802</v>
      </c>
      <c r="K60" s="4">
        <v>6.2631869194889598</v>
      </c>
      <c r="L60" s="4">
        <v>13.547039038725901</v>
      </c>
      <c r="M60" s="4">
        <v>19.9246051849338</v>
      </c>
      <c r="N60" s="4">
        <v>23.758954217856001</v>
      </c>
      <c r="O60" s="4">
        <v>10.5322817373492</v>
      </c>
      <c r="P60" s="4">
        <v>16.3409036301477</v>
      </c>
      <c r="Q60" s="4">
        <v>10.996404556519799</v>
      </c>
      <c r="R60" s="4">
        <v>6.6285980127446997</v>
      </c>
      <c r="S60" s="4">
        <v>1.8119057380577199</v>
      </c>
      <c r="T60" s="4">
        <v>2.0526229330598702</v>
      </c>
      <c r="U60" s="4">
        <v>2.7400216800633701</v>
      </c>
      <c r="V60" s="4">
        <v>4.3098231077039504</v>
      </c>
      <c r="W60" s="4">
        <v>4.1929784435003903</v>
      </c>
      <c r="X60" s="4">
        <v>5.4227816189008298</v>
      </c>
      <c r="Y60" s="4">
        <v>4.9911120376602502</v>
      </c>
      <c r="Z60" s="4">
        <v>4.5536865462304199</v>
      </c>
      <c r="AA60" s="4">
        <v>4.6728298819030396</v>
      </c>
      <c r="AB60" s="4">
        <v>8.0204361057273204</v>
      </c>
      <c r="AC60" s="4">
        <v>14.6381490057599</v>
      </c>
      <c r="AD60" s="4">
        <v>14.050241648639901</v>
      </c>
      <c r="AE60" s="4">
        <v>13.462334291519999</v>
      </c>
      <c r="AF60" s="4">
        <v>12.8818687996799</v>
      </c>
      <c r="AG60" s="4">
        <v>12.293961442560001</v>
      </c>
      <c r="AH60" s="4">
        <v>11.70605408544</v>
      </c>
      <c r="AI60" s="4">
        <v>11.1255885936</v>
      </c>
      <c r="AJ60" s="4">
        <v>10.537681236479999</v>
      </c>
      <c r="AK60" s="4">
        <v>9.8193771191485499</v>
      </c>
      <c r="AL60" s="4">
        <v>9.3693083875199896</v>
      </c>
      <c r="AM60" s="4">
        <v>8.7814010303999996</v>
      </c>
      <c r="AN60" s="4">
        <v>8.1934936732799901</v>
      </c>
      <c r="AO60" s="4">
        <v>7.61302818143999</v>
      </c>
      <c r="AP60" s="4">
        <v>7.0251208243200001</v>
      </c>
      <c r="AQ60" s="4">
        <v>6.4372134671999897</v>
      </c>
      <c r="AR60" s="4">
        <v>5.8567479753599896</v>
      </c>
    </row>
    <row r="61" spans="1:44" x14ac:dyDescent="0.2">
      <c r="A61" s="13" t="s">
        <v>92</v>
      </c>
      <c r="B61" s="1" t="s">
        <v>57</v>
      </c>
      <c r="C61" s="1" t="s">
        <v>3</v>
      </c>
      <c r="D61" s="4">
        <v>167.54559999999901</v>
      </c>
      <c r="E61" s="4">
        <v>168.1463</v>
      </c>
      <c r="F61" s="4">
        <v>168.74699999999899</v>
      </c>
      <c r="G61" s="4">
        <v>169.3477</v>
      </c>
      <c r="H61" s="4">
        <v>169.94829999999999</v>
      </c>
      <c r="I61" s="4">
        <v>170.54899999999901</v>
      </c>
      <c r="J61" s="4">
        <v>171.1497</v>
      </c>
      <c r="K61" s="4">
        <v>171.75040000000001</v>
      </c>
      <c r="L61" s="4">
        <v>172.351</v>
      </c>
      <c r="M61" s="4">
        <v>172.95169999999899</v>
      </c>
      <c r="N61" s="4">
        <v>174</v>
      </c>
      <c r="O61" s="4">
        <v>172.2</v>
      </c>
      <c r="P61" s="4">
        <v>170.39999999999901</v>
      </c>
      <c r="Q61" s="4">
        <v>168.599999999999</v>
      </c>
      <c r="R61" s="4">
        <v>166.8</v>
      </c>
      <c r="S61" s="4">
        <v>165</v>
      </c>
      <c r="T61" s="4">
        <v>163.19999999999999</v>
      </c>
      <c r="U61" s="4">
        <v>161.4</v>
      </c>
      <c r="V61" s="4">
        <v>159.6</v>
      </c>
      <c r="W61" s="4">
        <v>157.80000000000001</v>
      </c>
      <c r="X61" s="4">
        <v>156</v>
      </c>
      <c r="Y61" s="4">
        <v>154</v>
      </c>
      <c r="Z61" s="4">
        <v>152</v>
      </c>
      <c r="AA61" s="4">
        <v>150</v>
      </c>
      <c r="AB61" s="4">
        <v>148</v>
      </c>
      <c r="AC61" s="4">
        <v>146</v>
      </c>
      <c r="AD61" s="4">
        <v>144.19999999999999</v>
      </c>
      <c r="AE61" s="4">
        <v>142.4</v>
      </c>
      <c r="AF61" s="4">
        <v>140.6</v>
      </c>
      <c r="AG61" s="4">
        <v>138.80000000000001</v>
      </c>
      <c r="AH61" s="4">
        <v>137</v>
      </c>
      <c r="AI61" s="4">
        <v>134.80000000000001</v>
      </c>
      <c r="AJ61" s="4">
        <v>132.6</v>
      </c>
      <c r="AK61" s="4">
        <v>130.4</v>
      </c>
      <c r="AL61" s="4">
        <v>128.19999999999999</v>
      </c>
      <c r="AM61" s="4">
        <v>126</v>
      </c>
      <c r="AN61" s="4">
        <v>124.2</v>
      </c>
      <c r="AO61" s="4">
        <v>122.399999999999</v>
      </c>
      <c r="AP61" s="4">
        <v>120.6</v>
      </c>
      <c r="AQ61" s="4">
        <v>118.8</v>
      </c>
      <c r="AR61" s="4">
        <v>117</v>
      </c>
    </row>
    <row r="62" spans="1:44" x14ac:dyDescent="0.2">
      <c r="A62" s="13" t="s">
        <v>92</v>
      </c>
      <c r="B62" s="1" t="s">
        <v>58</v>
      </c>
      <c r="C62" s="1" t="s">
        <v>3</v>
      </c>
      <c r="D62" s="4">
        <v>0.256576896</v>
      </c>
      <c r="E62" s="4">
        <v>0.24976512000000001</v>
      </c>
      <c r="F62" s="4">
        <v>0.24295334399999999</v>
      </c>
      <c r="G62" s="4">
        <v>0.2413891584</v>
      </c>
      <c r="H62" s="4">
        <v>0.23442600960000001</v>
      </c>
      <c r="I62" s="4">
        <v>0.22978391040000001</v>
      </c>
      <c r="J62" s="4">
        <v>0.222820761599999</v>
      </c>
      <c r="K62" s="4">
        <v>0.21585761279999999</v>
      </c>
      <c r="L62" s="4">
        <v>0.208894464</v>
      </c>
      <c r="M62" s="4">
        <v>0.20193131519999999</v>
      </c>
      <c r="N62" s="4">
        <v>0.19728921599999999</v>
      </c>
      <c r="O62" s="4">
        <v>0.1903260672</v>
      </c>
      <c r="P62" s="4">
        <v>0.18336291839999999</v>
      </c>
      <c r="Q62" s="4">
        <v>0.17639976960000001</v>
      </c>
      <c r="R62" s="4">
        <v>0.16943662079999999</v>
      </c>
      <c r="S62" s="4">
        <v>0.16247347200000001</v>
      </c>
      <c r="T62" s="4">
        <v>0.15783137280000001</v>
      </c>
      <c r="U62" s="4">
        <v>0.150868224</v>
      </c>
      <c r="V62" s="4">
        <v>0.14390507520000001</v>
      </c>
      <c r="W62" s="4">
        <v>0.1369419264</v>
      </c>
      <c r="X62" s="4">
        <v>0.12997877760000001</v>
      </c>
      <c r="Y62" s="4">
        <v>0.12533667840000001</v>
      </c>
      <c r="Z62" s="4">
        <v>0.1183735296</v>
      </c>
      <c r="AA62" s="4">
        <v>0.111410380799999</v>
      </c>
      <c r="AB62" s="4">
        <v>0.104447232</v>
      </c>
      <c r="AC62" s="4">
        <v>9.7484083200000002E-2</v>
      </c>
      <c r="AD62" s="4">
        <v>9.0520934400000003E-2</v>
      </c>
      <c r="AE62" s="4">
        <v>8.5878835200000003E-2</v>
      </c>
      <c r="AF62" s="4">
        <v>7.8915686400000004E-2</v>
      </c>
      <c r="AG62" s="4">
        <v>7.1952537600000005E-2</v>
      </c>
      <c r="AH62" s="4">
        <v>6.4989388800000006E-2</v>
      </c>
      <c r="AI62" s="4">
        <v>5.8026239999999903E-2</v>
      </c>
      <c r="AJ62" s="4">
        <v>0.93122712981406197</v>
      </c>
      <c r="AK62" s="4">
        <v>0.92426398101406204</v>
      </c>
      <c r="AL62" s="4">
        <v>1.9282280830613601</v>
      </c>
      <c r="AM62" s="4">
        <v>2.6808122879999901</v>
      </c>
      <c r="AN62" s="4">
        <v>2.7899016192000001</v>
      </c>
      <c r="AO62" s="4">
        <v>2.8989909503999902</v>
      </c>
      <c r="AP62" s="4">
        <v>3.01040133119999</v>
      </c>
      <c r="AQ62" s="4">
        <v>3.1194906623999499</v>
      </c>
      <c r="AR62" s="4">
        <v>3.2285799935999799</v>
      </c>
    </row>
    <row r="63" spans="1:44" x14ac:dyDescent="0.2">
      <c r="A63" s="13" t="s">
        <v>92</v>
      </c>
      <c r="B63" s="1" t="s">
        <v>59</v>
      </c>
      <c r="C63" s="1" t="s">
        <v>3</v>
      </c>
      <c r="D63" s="4">
        <v>0.2330439759359989</v>
      </c>
      <c r="E63" s="4">
        <v>0.40144091788800002</v>
      </c>
      <c r="F63" s="4">
        <v>0.56841873983999891</v>
      </c>
      <c r="G63" s="4">
        <v>0.55946279335679905</v>
      </c>
      <c r="H63" s="4">
        <v>0.55044378748799894</v>
      </c>
      <c r="I63" s="4">
        <v>0.54148784100479896</v>
      </c>
      <c r="J63" s="4">
        <v>0.53104971513599997</v>
      </c>
      <c r="K63" s="4">
        <v>0.522093768652799</v>
      </c>
      <c r="L63" s="4">
        <v>0.51313782216959902</v>
      </c>
      <c r="M63" s="4">
        <v>0.50411881630080002</v>
      </c>
      <c r="N63" s="4">
        <v>0.52288940679551998</v>
      </c>
      <c r="O63" s="4">
        <v>0.51194253712895998</v>
      </c>
      <c r="P63" s="4">
        <v>0.50247784684800001</v>
      </c>
      <c r="Q63" s="4">
        <v>0.49301315656703892</v>
      </c>
      <c r="R63" s="4">
        <v>0.48348540690047997</v>
      </c>
      <c r="S63" s="4">
        <v>0.47260159661951895</v>
      </c>
      <c r="T63" s="4">
        <v>0.463073846952959</v>
      </c>
      <c r="U63" s="4">
        <v>0.45360915667199997</v>
      </c>
      <c r="V63" s="4">
        <v>0.44414446639103899</v>
      </c>
      <c r="W63" s="4">
        <v>0.43319759672447999</v>
      </c>
      <c r="X63" s="4">
        <v>0.437124864272112</v>
      </c>
      <c r="Y63" s="4">
        <v>0.42731484851548796</v>
      </c>
      <c r="Z63" s="4">
        <v>0.417536529245567</v>
      </c>
      <c r="AA63" s="4">
        <v>0.40633908997564605</v>
      </c>
      <c r="AB63" s="4">
        <v>0.39652907421902395</v>
      </c>
      <c r="AC63" s="4">
        <v>0</v>
      </c>
      <c r="AD63" s="4">
        <v>0</v>
      </c>
      <c r="AE63" s="4">
        <v>0.99338400000000004</v>
      </c>
      <c r="AF63" s="4">
        <v>1.9867680000000001</v>
      </c>
      <c r="AG63" s="4">
        <v>2.9801519999999999</v>
      </c>
      <c r="AH63" s="4">
        <v>3.9735360000000002</v>
      </c>
      <c r="AI63" s="4">
        <v>4.96692</v>
      </c>
      <c r="AJ63" s="4">
        <v>5.9603039999999998</v>
      </c>
      <c r="AK63" s="4">
        <v>6.9536879999999996</v>
      </c>
      <c r="AL63" s="4">
        <v>8.4644391782015997</v>
      </c>
      <c r="AM63" s="4">
        <v>9.9751903564031998</v>
      </c>
      <c r="AN63" s="4">
        <v>11.4859415346048</v>
      </c>
      <c r="AO63" s="4">
        <v>12.9966927128064</v>
      </c>
      <c r="AP63" s="4">
        <v>14.507443891008</v>
      </c>
      <c r="AQ63" s="4">
        <v>16.0181950692096</v>
      </c>
      <c r="AR63" s="4">
        <v>18.562506982113597</v>
      </c>
    </row>
    <row r="64" spans="1:44" x14ac:dyDescent="0.2">
      <c r="A64" s="13" t="s">
        <v>92</v>
      </c>
      <c r="B64" s="1" t="s">
        <v>60</v>
      </c>
      <c r="C64" s="1" t="s">
        <v>3</v>
      </c>
      <c r="D64" s="4">
        <v>1.3084917119999999</v>
      </c>
      <c r="E64" s="4">
        <v>1.2656847456</v>
      </c>
      <c r="F64" s="4">
        <v>1.2217487904</v>
      </c>
      <c r="G64" s="4">
        <v>1.1781628848000001</v>
      </c>
      <c r="H64" s="4">
        <v>1.1326091328000001</v>
      </c>
      <c r="I64" s="4">
        <v>1.0865728800000001</v>
      </c>
      <c r="J64" s="4">
        <v>1.0405870848000001</v>
      </c>
      <c r="K64" s="4">
        <v>0.99260506079999899</v>
      </c>
      <c r="L64" s="4">
        <v>0.94502039039999997</v>
      </c>
      <c r="M64" s="4">
        <v>0.89454386879999992</v>
      </c>
      <c r="N64" s="4">
        <v>0.84535401599999904</v>
      </c>
      <c r="O64" s="4">
        <v>0.79253752319999993</v>
      </c>
      <c r="P64" s="4">
        <v>0.73719815039999992</v>
      </c>
      <c r="Q64" s="4">
        <v>0.6835806432</v>
      </c>
      <c r="R64" s="4">
        <v>0.62832326400000005</v>
      </c>
      <c r="S64" s="4">
        <v>0.57390789600000003</v>
      </c>
      <c r="T64" s="4">
        <v>0.51819324480000006</v>
      </c>
      <c r="U64" s="4">
        <v>0.46172803679999996</v>
      </c>
      <c r="V64" s="4">
        <v>0.40611430079999999</v>
      </c>
      <c r="W64" s="4">
        <v>0.34884492480000001</v>
      </c>
      <c r="X64" s="4">
        <v>0.29151878399999903</v>
      </c>
      <c r="Y64" s="4">
        <v>0.23470668</v>
      </c>
      <c r="Z64" s="4">
        <v>0.17622947520000001</v>
      </c>
      <c r="AA64" s="4">
        <v>0.1186195104</v>
      </c>
      <c r="AB64" s="4">
        <v>5.84109791999999E-2</v>
      </c>
      <c r="AC64" s="4">
        <v>0.74424959999999996</v>
      </c>
      <c r="AD64" s="4">
        <v>1.4935449599999999</v>
      </c>
      <c r="AE64" s="4">
        <v>2.2478860799999998</v>
      </c>
      <c r="AF64" s="4">
        <v>3.0072729599999999</v>
      </c>
      <c r="AG64" s="4">
        <v>3.77170559999999</v>
      </c>
      <c r="AH64" s="4">
        <v>4.5411840000000003</v>
      </c>
      <c r="AI64" s="4">
        <v>5.3157081599999998</v>
      </c>
      <c r="AJ64" s="4">
        <v>6.0952780799999999</v>
      </c>
      <c r="AK64" s="4">
        <v>6.8798937599999999</v>
      </c>
      <c r="AL64" s="4">
        <v>7.6695551999999996</v>
      </c>
      <c r="AM64" s="4">
        <v>8.4642623999999902</v>
      </c>
      <c r="AN64" s="4">
        <v>10.051153919999999</v>
      </c>
      <c r="AO64" s="4">
        <v>11.646875519999998</v>
      </c>
      <c r="AP64" s="4">
        <v>13.25142719999999</v>
      </c>
      <c r="AQ64" s="4">
        <v>14.864808959999902</v>
      </c>
      <c r="AR64" s="4">
        <v>16.487020799999989</v>
      </c>
    </row>
    <row r="65" spans="1:44" x14ac:dyDescent="0.2">
      <c r="D65" s="4"/>
    </row>
    <row r="66" spans="1:44" x14ac:dyDescent="0.2">
      <c r="A66" s="3" t="s">
        <v>90</v>
      </c>
      <c r="B66" s="3" t="s">
        <v>61</v>
      </c>
      <c r="C66" s="2" t="s">
        <v>1</v>
      </c>
      <c r="D66" s="2">
        <v>2010</v>
      </c>
      <c r="E66" s="2">
        <v>2011</v>
      </c>
      <c r="F66" s="2">
        <v>2012</v>
      </c>
      <c r="G66" s="2">
        <v>2013</v>
      </c>
      <c r="H66" s="2">
        <v>2014</v>
      </c>
      <c r="I66" s="2">
        <v>2015</v>
      </c>
      <c r="J66" s="2">
        <v>2016</v>
      </c>
      <c r="K66" s="2">
        <v>2017</v>
      </c>
      <c r="L66" s="2">
        <v>2018</v>
      </c>
      <c r="M66" s="2">
        <v>2019</v>
      </c>
      <c r="N66" s="2">
        <v>2020</v>
      </c>
      <c r="O66" s="2">
        <v>2021</v>
      </c>
      <c r="P66" s="2">
        <v>2022</v>
      </c>
      <c r="Q66" s="2">
        <v>2023</v>
      </c>
      <c r="R66" s="2">
        <v>2024</v>
      </c>
      <c r="S66" s="2">
        <v>2025</v>
      </c>
      <c r="T66" s="2">
        <v>2026</v>
      </c>
      <c r="U66" s="2">
        <v>2027</v>
      </c>
      <c r="V66" s="2">
        <v>2028</v>
      </c>
      <c r="W66" s="2">
        <v>2029</v>
      </c>
      <c r="X66" s="2">
        <v>2030</v>
      </c>
      <c r="Y66" s="2">
        <v>2031</v>
      </c>
      <c r="Z66" s="2">
        <v>2032</v>
      </c>
      <c r="AA66" s="2">
        <v>2033</v>
      </c>
      <c r="AB66" s="2">
        <v>2034</v>
      </c>
      <c r="AC66" s="2">
        <v>2035</v>
      </c>
      <c r="AD66" s="2">
        <v>2036</v>
      </c>
      <c r="AE66" s="2">
        <v>2037</v>
      </c>
      <c r="AF66" s="2">
        <v>2038</v>
      </c>
      <c r="AG66" s="2">
        <v>2039</v>
      </c>
      <c r="AH66" s="2">
        <v>2040</v>
      </c>
      <c r="AI66" s="2">
        <v>2041</v>
      </c>
      <c r="AJ66" s="2">
        <v>2042</v>
      </c>
      <c r="AK66" s="2">
        <v>2043</v>
      </c>
      <c r="AL66" s="2">
        <v>2044</v>
      </c>
      <c r="AM66" s="2">
        <v>2045</v>
      </c>
      <c r="AN66" s="2">
        <v>2046</v>
      </c>
      <c r="AO66" s="2">
        <v>2047</v>
      </c>
      <c r="AP66" s="2">
        <v>2048</v>
      </c>
      <c r="AQ66" s="2">
        <v>2049</v>
      </c>
      <c r="AR66" s="2">
        <v>2050</v>
      </c>
    </row>
    <row r="67" spans="1:44" x14ac:dyDescent="0.2">
      <c r="A67" s="13" t="s">
        <v>92</v>
      </c>
      <c r="B67" s="1" t="s">
        <v>62</v>
      </c>
      <c r="C67" s="1" t="s">
        <v>32</v>
      </c>
      <c r="D67" s="4">
        <v>2856.3201850944711</v>
      </c>
      <c r="E67" s="4">
        <v>2867.5667417364225</v>
      </c>
      <c r="F67" s="4">
        <v>2878.8546235695385</v>
      </c>
      <c r="G67" s="4">
        <v>2890.0902420072202</v>
      </c>
      <c r="H67" s="4">
        <v>2901.366554683596</v>
      </c>
      <c r="I67" s="4">
        <v>2912.5919157585263</v>
      </c>
      <c r="J67" s="4">
        <v>2923.857351939399</v>
      </c>
      <c r="K67" s="4">
        <v>2935.1616527540828</v>
      </c>
      <c r="L67" s="4">
        <v>2946.4159676525992</v>
      </c>
      <c r="M67" s="4">
        <v>2957.7085995521347</v>
      </c>
      <c r="N67" s="4">
        <v>2968.9524506611479</v>
      </c>
      <c r="O67" s="4">
        <v>2973.2788979422326</v>
      </c>
      <c r="P67" s="4">
        <v>2977.532609205774</v>
      </c>
      <c r="Q67" s="4">
        <v>2981.8830520822089</v>
      </c>
      <c r="R67" s="4">
        <v>2986.1615648143638</v>
      </c>
      <c r="S67" s="4">
        <v>2990.5348162093296</v>
      </c>
      <c r="T67" s="4">
        <v>2994.7551572028124</v>
      </c>
      <c r="U67" s="4">
        <v>2999.0696468939491</v>
      </c>
      <c r="V67" s="4">
        <v>3003.3150843083304</v>
      </c>
      <c r="W67" s="4">
        <v>3007.6527770846656</v>
      </c>
      <c r="X67" s="4">
        <v>3011.9221398291975</v>
      </c>
      <c r="Y67" s="4">
        <v>3012.4962740211085</v>
      </c>
      <c r="Z67" s="4">
        <v>3012.9849928944454</v>
      </c>
      <c r="AA67" s="4">
        <v>3013.5453362174553</v>
      </c>
      <c r="AB67" s="4">
        <v>3014.0987330903863</v>
      </c>
      <c r="AC67" s="4">
        <v>3014.6453118877721</v>
      </c>
      <c r="AD67" s="4">
        <v>3015.1851978403797</v>
      </c>
      <c r="AE67" s="4">
        <v>3015.7185131307433</v>
      </c>
      <c r="AF67" s="4">
        <v>3016.1700066519329</v>
      </c>
      <c r="AG67" s="4">
        <v>3016.7659057636115</v>
      </c>
      <c r="AH67" s="4">
        <v>3017.2802130431955</v>
      </c>
      <c r="AI67" s="4">
        <v>3018.4566462882512</v>
      </c>
      <c r="AJ67" s="4">
        <v>3019.6229394120746</v>
      </c>
      <c r="AK67" s="4">
        <v>3020.8527337524033</v>
      </c>
      <c r="AL67" s="4">
        <v>3022.0720186172498</v>
      </c>
      <c r="AM67" s="4">
        <v>3023.2809281499572</v>
      </c>
      <c r="AN67" s="4">
        <v>3024.4795942205928</v>
      </c>
      <c r="AO67" s="4">
        <v>3025.7404167683458</v>
      </c>
      <c r="AP67" s="4">
        <v>3026.8467123761629</v>
      </c>
      <c r="AQ67" s="4">
        <v>3028.0870828718225</v>
      </c>
      <c r="AR67" s="4">
        <v>3029.3171184685521</v>
      </c>
    </row>
    <row r="68" spans="1:44" x14ac:dyDescent="0.2">
      <c r="A68" s="13" t="s">
        <v>92</v>
      </c>
      <c r="B68" s="1" t="s">
        <v>63</v>
      </c>
      <c r="C68" s="1" t="s">
        <v>64</v>
      </c>
      <c r="D68" s="4">
        <v>2181.3105033268498</v>
      </c>
      <c r="E68" s="4">
        <v>2187.5941529072998</v>
      </c>
      <c r="F68" s="4">
        <v>2192.3091274662902</v>
      </c>
      <c r="G68" s="4">
        <v>2195.1994581317499</v>
      </c>
      <c r="H68" s="4">
        <v>2199.1719397511401</v>
      </c>
      <c r="I68" s="4">
        <v>2203.31226744284</v>
      </c>
      <c r="J68" s="4">
        <v>2207.14576214711</v>
      </c>
      <c r="K68" s="4">
        <v>2211.2856934505503</v>
      </c>
      <c r="L68" s="4">
        <v>2213.1985407519401</v>
      </c>
      <c r="M68" s="4">
        <v>2212.6402982856598</v>
      </c>
      <c r="N68" s="4">
        <v>2214.7453614207202</v>
      </c>
      <c r="O68" s="4">
        <v>2280.0701238383499</v>
      </c>
      <c r="P68" s="4">
        <v>2357.8451640357098</v>
      </c>
      <c r="Q68" s="4">
        <v>2431.1479394584603</v>
      </c>
      <c r="R68" s="4">
        <v>2508.2443920911001</v>
      </c>
      <c r="S68" s="4">
        <v>2594.5678725550101</v>
      </c>
      <c r="T68" s="4">
        <v>2681.5608985272997</v>
      </c>
      <c r="U68" s="4">
        <v>2774.8390698189</v>
      </c>
      <c r="V68" s="4">
        <v>2873.2918587901299</v>
      </c>
      <c r="W68" s="4">
        <v>2976.2348280859101</v>
      </c>
      <c r="X68" s="4">
        <v>3086.0857763290301</v>
      </c>
      <c r="Y68" s="4">
        <v>3200.2655195262</v>
      </c>
      <c r="Z68" s="4">
        <v>3320.1359256254796</v>
      </c>
      <c r="AA68" s="4">
        <v>3446.3127257072797</v>
      </c>
      <c r="AB68" s="4">
        <v>3579.6559707454003</v>
      </c>
      <c r="AC68" s="4">
        <v>3724.2225070457102</v>
      </c>
      <c r="AD68" s="4">
        <v>3874.1133798506803</v>
      </c>
      <c r="AE68" s="4">
        <v>4033.1962867399902</v>
      </c>
      <c r="AF68" s="4">
        <v>4200.9700491781405</v>
      </c>
      <c r="AG68" s="4">
        <v>4378.8709660078293</v>
      </c>
      <c r="AH68" s="4">
        <v>4607.7036386228301</v>
      </c>
      <c r="AI68" s="4">
        <v>4847.3934811027493</v>
      </c>
      <c r="AJ68" s="4">
        <v>5096.5404035474303</v>
      </c>
      <c r="AK68" s="4">
        <v>5354.7852812556703</v>
      </c>
      <c r="AL68" s="4">
        <v>5442.4937196538403</v>
      </c>
      <c r="AM68" s="4">
        <v>5423.1052096479498</v>
      </c>
      <c r="AN68" s="4">
        <v>5407.5354732326196</v>
      </c>
      <c r="AO68" s="4">
        <v>5393.3383989859303</v>
      </c>
      <c r="AP68" s="4">
        <v>5380.1961044110203</v>
      </c>
      <c r="AQ68" s="4">
        <v>5328.0983526310001</v>
      </c>
      <c r="AR68" s="4">
        <v>5275.2048433005693</v>
      </c>
    </row>
    <row r="69" spans="1:44" ht="16" x14ac:dyDescent="0.2">
      <c r="A69" s="13" t="s">
        <v>92</v>
      </c>
      <c r="B69" s="1" t="s">
        <v>65</v>
      </c>
      <c r="C69" s="1" t="s">
        <v>66</v>
      </c>
      <c r="D69" s="10">
        <v>0.10346222667866088</v>
      </c>
      <c r="E69" s="10">
        <v>0.1024785896065091</v>
      </c>
      <c r="F69" s="10">
        <v>0.10330641391748616</v>
      </c>
      <c r="G69" s="10">
        <v>0.10491503107120422</v>
      </c>
      <c r="H69" s="10">
        <v>0.10060232482268811</v>
      </c>
      <c r="I69" s="10">
        <v>9.3215062333927901E-2</v>
      </c>
      <c r="J69" s="10">
        <v>9.2689077065396738E-2</v>
      </c>
      <c r="K69" s="10">
        <v>9.2979892874827844E-2</v>
      </c>
      <c r="L69" s="10">
        <v>9.1258515626251702E-2</v>
      </c>
      <c r="M69" s="10">
        <v>8.9735053886844982E-2</v>
      </c>
      <c r="N69" s="10">
        <v>8.4533241211676602E-2</v>
      </c>
      <c r="O69" s="10">
        <v>8.937691917887855E-2</v>
      </c>
      <c r="P69" s="10">
        <v>9.5324374954659508E-2</v>
      </c>
      <c r="Q69" s="10">
        <v>0.10186170646459233</v>
      </c>
      <c r="R69" s="10">
        <v>0.10557985010049165</v>
      </c>
      <c r="S69" s="10">
        <v>0.10947649793866998</v>
      </c>
      <c r="T69" s="10">
        <v>0.11241713838435785</v>
      </c>
      <c r="U69" s="10">
        <v>0.11538811772364878</v>
      </c>
      <c r="V69" s="10">
        <v>0.11814941213324046</v>
      </c>
      <c r="W69" s="10">
        <v>0.12136091755721548</v>
      </c>
      <c r="X69" s="10">
        <v>0.12413717054658963</v>
      </c>
      <c r="Y69" s="10">
        <v>0.12706215215947775</v>
      </c>
      <c r="Z69" s="10">
        <v>0.12999626108393073</v>
      </c>
      <c r="AA69" s="10">
        <v>0.13266627393459832</v>
      </c>
      <c r="AB69" s="10">
        <v>0.12745367326970528</v>
      </c>
      <c r="AC69" s="10">
        <v>0.12700315686291666</v>
      </c>
      <c r="AD69" s="10">
        <v>0.13991648207793542</v>
      </c>
      <c r="AE69" s="10">
        <v>0.14571321818206143</v>
      </c>
      <c r="AF69" s="10">
        <v>0.15187433817072543</v>
      </c>
      <c r="AG69" s="10">
        <v>0.15827855520061881</v>
      </c>
      <c r="AH69" s="10">
        <v>0.15918839173108884</v>
      </c>
      <c r="AI69" s="10">
        <v>0.1663349776100064</v>
      </c>
      <c r="AJ69" s="10">
        <v>0.16881901893802545</v>
      </c>
      <c r="AK69" s="10">
        <v>0.17440293965649284</v>
      </c>
      <c r="AL69" s="10">
        <v>0.18337667409370978</v>
      </c>
      <c r="AM69" s="10">
        <v>0.19444871770656033</v>
      </c>
      <c r="AN69" s="10">
        <v>0.20516494253410425</v>
      </c>
      <c r="AO69" s="10">
        <v>0.21509974014057132</v>
      </c>
      <c r="AP69" s="10">
        <v>0.223895718837542</v>
      </c>
      <c r="AQ69" s="10">
        <v>0.22792901786414216</v>
      </c>
      <c r="AR69" s="10">
        <v>0.2342240370597885</v>
      </c>
    </row>
    <row r="70" spans="1:44" x14ac:dyDescent="0.2">
      <c r="A70" s="13" t="s">
        <v>92</v>
      </c>
      <c r="B70" s="1" t="s">
        <v>67</v>
      </c>
      <c r="C70" s="1" t="s">
        <v>66</v>
      </c>
      <c r="D70" s="11">
        <v>0.30750307503075031</v>
      </c>
      <c r="E70" s="11">
        <v>0.30750307503075031</v>
      </c>
      <c r="F70" s="11">
        <v>0.30750307503075269</v>
      </c>
      <c r="G70" s="11">
        <v>0.30695938186938965</v>
      </c>
      <c r="H70" s="11">
        <v>0.30513220003978786</v>
      </c>
      <c r="I70" s="11">
        <v>0.3013589785635829</v>
      </c>
      <c r="J70" s="11">
        <v>0.29612804268791681</v>
      </c>
      <c r="K70" s="11">
        <v>0.29141871960752169</v>
      </c>
      <c r="L70" s="11">
        <v>0.28618778373185566</v>
      </c>
      <c r="M70" s="11">
        <v>0.28147846065145976</v>
      </c>
      <c r="N70" s="11">
        <v>0.27620184523005381</v>
      </c>
      <c r="O70" s="11">
        <v>0.28530573245092011</v>
      </c>
      <c r="P70" s="11">
        <v>0.2941738768267369</v>
      </c>
      <c r="Q70" s="11">
        <v>0.3021968338422969</v>
      </c>
      <c r="R70" s="11">
        <v>0.31056147704196629</v>
      </c>
      <c r="S70" s="11">
        <v>0.31864956524449994</v>
      </c>
      <c r="T70" s="11">
        <v>0.32605036052236375</v>
      </c>
      <c r="U70" s="11">
        <v>0.3337214783437974</v>
      </c>
      <c r="V70" s="11">
        <v>0.34119912901360677</v>
      </c>
      <c r="W70" s="11">
        <v>0.34853501800367054</v>
      </c>
      <c r="X70" s="11">
        <v>0.35518310730041514</v>
      </c>
      <c r="Y70" s="11">
        <v>0.3621955559098432</v>
      </c>
      <c r="Z70" s="11">
        <v>0.36901994640834884</v>
      </c>
      <c r="AA70" s="11">
        <v>0.37528727455997751</v>
      </c>
      <c r="AB70" s="11">
        <v>0.35623613782061775</v>
      </c>
      <c r="AC70" s="11">
        <v>0.35550202245992008</v>
      </c>
      <c r="AD70" s="11">
        <v>0.39466000969521103</v>
      </c>
      <c r="AE70" s="11">
        <v>0.40049468359930512</v>
      </c>
      <c r="AF70" s="11">
        <v>0.40663528219199863</v>
      </c>
      <c r="AG70" s="11">
        <v>0.41272496132831732</v>
      </c>
      <c r="AH70" s="11">
        <v>0.40652347543792211</v>
      </c>
      <c r="AI70" s="11">
        <v>0.42423701548351372</v>
      </c>
      <c r="AJ70" s="11">
        <v>0.43008791979665928</v>
      </c>
      <c r="AK70" s="11">
        <v>0.43591776710697588</v>
      </c>
      <c r="AL70" s="11">
        <v>0.44016137522209087</v>
      </c>
      <c r="AM70" s="11">
        <v>0.44405817678765697</v>
      </c>
      <c r="AN70" s="11">
        <v>0.44783541405149818</v>
      </c>
      <c r="AO70" s="11">
        <v>0.4511775087780921</v>
      </c>
      <c r="AP70" s="11">
        <v>0.4547792846578822</v>
      </c>
      <c r="AQ70" s="11">
        <v>0.45831916056998767</v>
      </c>
      <c r="AR70" s="11">
        <v>0.4617533114663333</v>
      </c>
    </row>
    <row r="71" spans="1:44" x14ac:dyDescent="0.2">
      <c r="D71" s="11"/>
    </row>
    <row r="72" spans="1:44" x14ac:dyDescent="0.2">
      <c r="A72" s="3" t="s">
        <v>90</v>
      </c>
      <c r="B72" s="3" t="s">
        <v>68</v>
      </c>
      <c r="C72" s="2" t="s">
        <v>1</v>
      </c>
      <c r="D72" s="2">
        <v>2010</v>
      </c>
      <c r="E72" s="2">
        <v>2011</v>
      </c>
      <c r="F72" s="2">
        <v>2012</v>
      </c>
      <c r="G72" s="2">
        <v>2013</v>
      </c>
      <c r="H72" s="2">
        <v>2014</v>
      </c>
      <c r="I72" s="2">
        <v>2015</v>
      </c>
      <c r="J72" s="2">
        <v>2016</v>
      </c>
      <c r="K72" s="2">
        <v>2017</v>
      </c>
      <c r="L72" s="2">
        <v>2018</v>
      </c>
      <c r="M72" s="2">
        <v>2019</v>
      </c>
      <c r="N72" s="2">
        <v>2020</v>
      </c>
      <c r="O72" s="2">
        <v>2021</v>
      </c>
      <c r="P72" s="2">
        <v>2022</v>
      </c>
      <c r="Q72" s="2">
        <v>2023</v>
      </c>
      <c r="R72" s="2">
        <v>2024</v>
      </c>
      <c r="S72" s="2">
        <v>2025</v>
      </c>
      <c r="T72" s="2">
        <v>2026</v>
      </c>
      <c r="U72" s="2">
        <v>2027</v>
      </c>
      <c r="V72" s="2">
        <v>2028</v>
      </c>
      <c r="W72" s="2">
        <v>2029</v>
      </c>
      <c r="X72" s="2">
        <v>2030</v>
      </c>
      <c r="Y72" s="2">
        <v>2031</v>
      </c>
      <c r="Z72" s="2">
        <v>2032</v>
      </c>
      <c r="AA72" s="2">
        <v>2033</v>
      </c>
      <c r="AB72" s="2">
        <v>2034</v>
      </c>
      <c r="AC72" s="2">
        <v>2035</v>
      </c>
      <c r="AD72" s="2">
        <v>2036</v>
      </c>
      <c r="AE72" s="2">
        <v>2037</v>
      </c>
      <c r="AF72" s="2">
        <v>2038</v>
      </c>
      <c r="AG72" s="2">
        <v>2039</v>
      </c>
      <c r="AH72" s="2">
        <v>2040</v>
      </c>
      <c r="AI72" s="2">
        <v>2041</v>
      </c>
      <c r="AJ72" s="2">
        <v>2042</v>
      </c>
      <c r="AK72" s="2">
        <v>2043</v>
      </c>
      <c r="AL72" s="2">
        <v>2044</v>
      </c>
      <c r="AM72" s="2">
        <v>2045</v>
      </c>
      <c r="AN72" s="2">
        <v>2046</v>
      </c>
      <c r="AO72" s="2">
        <v>2047</v>
      </c>
      <c r="AP72" s="2">
        <v>2048</v>
      </c>
      <c r="AQ72" s="2">
        <v>2049</v>
      </c>
      <c r="AR72" s="2">
        <v>2050</v>
      </c>
    </row>
    <row r="73" spans="1:44" x14ac:dyDescent="0.2">
      <c r="A73" s="13" t="s">
        <v>92</v>
      </c>
      <c r="B73" s="1" t="s">
        <v>69</v>
      </c>
      <c r="C73" s="1" t="s">
        <v>3</v>
      </c>
      <c r="D73" s="4">
        <v>171.00680480691378</v>
      </c>
      <c r="E73" s="4">
        <v>180.78974481932516</v>
      </c>
      <c r="F73" s="4">
        <v>188.19278616331411</v>
      </c>
      <c r="G73" s="4">
        <v>195.75225363999181</v>
      </c>
      <c r="H73" s="4">
        <v>200.06462589406112</v>
      </c>
      <c r="I73" s="4">
        <v>203.85328062450134</v>
      </c>
      <c r="J73" s="4">
        <v>207.95292511244958</v>
      </c>
      <c r="K73" s="4">
        <v>211.6166422621767</v>
      </c>
      <c r="L73" s="4">
        <v>215.67563295220364</v>
      </c>
      <c r="M73" s="4">
        <v>221.98013544745282</v>
      </c>
      <c r="N73" s="4">
        <v>227.05980553462268</v>
      </c>
      <c r="O73" s="4">
        <v>225.98783128674796</v>
      </c>
      <c r="P73" s="4">
        <v>225.14671983279436</v>
      </c>
      <c r="Q73" s="4">
        <v>220.14888828425401</v>
      </c>
      <c r="R73" s="4">
        <v>214.98233465566202</v>
      </c>
      <c r="S73" s="4">
        <v>215.33093675941967</v>
      </c>
      <c r="T73" s="4">
        <v>205.39167891208388</v>
      </c>
      <c r="U73" s="4">
        <v>205.39491144675276</v>
      </c>
      <c r="V73" s="4">
        <v>205.22694794166483</v>
      </c>
      <c r="W73" s="4">
        <v>205.48033842504421</v>
      </c>
      <c r="X73" s="4">
        <v>202.06409665376435</v>
      </c>
      <c r="Y73" s="4">
        <v>201.8550382126765</v>
      </c>
      <c r="Z73" s="4">
        <v>202.1130903833477</v>
      </c>
      <c r="AA73" s="4">
        <v>202.59210945894355</v>
      </c>
      <c r="AB73" s="4">
        <v>203.34786608853585</v>
      </c>
      <c r="AC73" s="4">
        <v>202.37370680276678</v>
      </c>
      <c r="AD73" s="4">
        <v>203.40081675663208</v>
      </c>
      <c r="AE73" s="4">
        <v>204.35884897285882</v>
      </c>
      <c r="AF73" s="4">
        <v>205.93113259246766</v>
      </c>
      <c r="AG73" s="4">
        <v>207.52843786957266</v>
      </c>
      <c r="AH73" s="4">
        <v>209.19729467562075</v>
      </c>
      <c r="AI73" s="4">
        <v>211.29427466238997</v>
      </c>
      <c r="AJ73" s="4">
        <v>212.87789059849359</v>
      </c>
      <c r="AK73" s="4">
        <v>213.73866064027283</v>
      </c>
      <c r="AL73" s="4">
        <v>216.10630578713995</v>
      </c>
      <c r="AM73" s="4">
        <v>217.833292110467</v>
      </c>
      <c r="AN73" s="4">
        <v>219.25055159079113</v>
      </c>
      <c r="AO73" s="4">
        <v>220.5652006578344</v>
      </c>
      <c r="AP73" s="4">
        <v>222.51504634033853</v>
      </c>
      <c r="AQ73" s="4">
        <v>223.4358343205725</v>
      </c>
      <c r="AR73" s="4">
        <v>225.55864149643637</v>
      </c>
    </row>
    <row r="74" spans="1:44" x14ac:dyDescent="0.2">
      <c r="A74" s="13" t="s">
        <v>92</v>
      </c>
      <c r="B74" s="1" t="s">
        <v>70</v>
      </c>
      <c r="C74" s="1" t="s">
        <v>3</v>
      </c>
      <c r="D74" s="4">
        <v>74.486775587922821</v>
      </c>
      <c r="E74" s="4">
        <v>77.114692736283473</v>
      </c>
      <c r="F74" s="4">
        <v>79.69974083642721</v>
      </c>
      <c r="G74" s="4">
        <v>82.155552082333003</v>
      </c>
      <c r="H74" s="4">
        <v>84.504556933091408</v>
      </c>
      <c r="I74" s="4">
        <v>86.83431805846385</v>
      </c>
      <c r="J74" s="4">
        <v>89.618087630999696</v>
      </c>
      <c r="K74" s="4">
        <v>92.284610291241222</v>
      </c>
      <c r="L74" s="4">
        <v>95.305373668337367</v>
      </c>
      <c r="M74" s="4">
        <v>97.967416501243875</v>
      </c>
      <c r="N74" s="4">
        <v>100.5365882071946</v>
      </c>
      <c r="O74" s="4">
        <v>103.25937368047703</v>
      </c>
      <c r="P74" s="4">
        <v>105.83609043201702</v>
      </c>
      <c r="Q74" s="4">
        <v>105.12069235304762</v>
      </c>
      <c r="R74" s="4">
        <v>104.15758696802732</v>
      </c>
      <c r="S74" s="4">
        <v>106.43252614424325</v>
      </c>
      <c r="T74" s="4">
        <v>108.03667096167244</v>
      </c>
      <c r="U74" s="4">
        <v>108.31322394794992</v>
      </c>
      <c r="V74" s="4">
        <v>108.42759322057492</v>
      </c>
      <c r="W74" s="4">
        <v>108.46030004861586</v>
      </c>
      <c r="X74" s="4">
        <v>110.30095860591078</v>
      </c>
      <c r="Y74" s="4">
        <v>112.03784663718686</v>
      </c>
      <c r="Z74" s="4">
        <v>113.51799098921815</v>
      </c>
      <c r="AA74" s="4">
        <v>114.83045402472813</v>
      </c>
      <c r="AB74" s="4">
        <v>116.42676321377111</v>
      </c>
      <c r="AC74" s="4">
        <v>118.26475214456154</v>
      </c>
      <c r="AD74" s="4">
        <v>119.3352259049806</v>
      </c>
      <c r="AE74" s="4">
        <v>120.45298740254607</v>
      </c>
      <c r="AF74" s="4">
        <v>122.22471552052646</v>
      </c>
      <c r="AG74" s="4">
        <v>123.97431959297451</v>
      </c>
      <c r="AH74" s="4">
        <v>125.71524587310911</v>
      </c>
      <c r="AI74" s="4">
        <v>128.55897939865667</v>
      </c>
      <c r="AJ74" s="4">
        <v>131.65099542062509</v>
      </c>
      <c r="AK74" s="4">
        <v>132.64039279765709</v>
      </c>
      <c r="AL74" s="4">
        <v>135.00339575802866</v>
      </c>
      <c r="AM74" s="4">
        <v>137.29467746034564</v>
      </c>
      <c r="AN74" s="4">
        <v>139.59149047587445</v>
      </c>
      <c r="AO74" s="4">
        <v>141.91182138201358</v>
      </c>
      <c r="AP74" s="4">
        <v>144.15653485717894</v>
      </c>
      <c r="AQ74" s="4">
        <v>146.76188945581117</v>
      </c>
      <c r="AR74" s="4">
        <v>148.91295263053095</v>
      </c>
    </row>
    <row r="75" spans="1:44" x14ac:dyDescent="0.2">
      <c r="A75" s="13" t="s">
        <v>92</v>
      </c>
      <c r="B75" s="1" t="s">
        <v>71</v>
      </c>
      <c r="C75" s="1" t="s">
        <v>3</v>
      </c>
      <c r="D75" s="4">
        <v>0.93297480523200005</v>
      </c>
      <c r="E75" s="4">
        <v>0.90586147694399999</v>
      </c>
      <c r="F75" s="4">
        <v>0.8765055921599999</v>
      </c>
      <c r="G75" s="4">
        <v>0.84714970737599993</v>
      </c>
      <c r="H75" s="4">
        <v>0.81757026388799903</v>
      </c>
      <c r="I75" s="4">
        <v>0.790680494304</v>
      </c>
      <c r="J75" s="4">
        <v>0.76132460952000003</v>
      </c>
      <c r="K75" s="4">
        <v>0.73174516603199891</v>
      </c>
      <c r="L75" s="4">
        <v>1.593124628601311</v>
      </c>
      <c r="M75" s="4">
        <v>2.592307356527229</v>
      </c>
      <c r="N75" s="4">
        <v>2.9351443465226703</v>
      </c>
      <c r="O75" s="4">
        <v>5.7383330577501397</v>
      </c>
      <c r="P75" s="4">
        <v>5.7380530530217726</v>
      </c>
      <c r="Q75" s="4">
        <v>6.26304409995815</v>
      </c>
      <c r="R75" s="4">
        <v>6.1835386903581497</v>
      </c>
      <c r="S75" s="4">
        <v>6.1089923167581404</v>
      </c>
      <c r="T75" s="4">
        <v>6.0319798279581498</v>
      </c>
      <c r="U75" s="4">
        <v>5.9524744183581504</v>
      </c>
      <c r="V75" s="4">
        <v>5.8754619295581501</v>
      </c>
      <c r="W75" s="4">
        <v>5.8009155559581504</v>
      </c>
      <c r="X75" s="4">
        <v>5.7239030671581403</v>
      </c>
      <c r="Y75" s="4">
        <v>5.7090268999567702</v>
      </c>
      <c r="Z75" s="4">
        <v>5.8344271106226095</v>
      </c>
      <c r="AA75" s="4">
        <v>5.7574146218226083</v>
      </c>
      <c r="AB75" s="4">
        <v>5.6779092122226</v>
      </c>
      <c r="AC75" s="4">
        <v>5.6366826945163098</v>
      </c>
      <c r="AD75" s="4">
        <v>7.1307584400659296</v>
      </c>
      <c r="AE75" s="4">
        <v>7.48239573672112</v>
      </c>
      <c r="AF75" s="4">
        <v>9.1482705587956801</v>
      </c>
      <c r="AG75" s="4">
        <v>10.91493666727167</v>
      </c>
      <c r="AH75" s="4">
        <v>11.06847085758595</v>
      </c>
      <c r="AI75" s="4">
        <v>11.898898016387131</v>
      </c>
      <c r="AJ75" s="4">
        <v>11.874236864387131</v>
      </c>
      <c r="AK75" s="4">
        <v>11.852041827587129</v>
      </c>
      <c r="AL75" s="4">
        <v>11.827380675587129</v>
      </c>
      <c r="AM75" s="4">
        <v>11.827380675587129</v>
      </c>
      <c r="AN75" s="4">
        <v>11.827380675587129</v>
      </c>
      <c r="AO75" s="4">
        <v>11.827380675587129</v>
      </c>
      <c r="AP75" s="4">
        <v>11.827380675587129</v>
      </c>
      <c r="AQ75" s="4">
        <v>11.827380675587129</v>
      </c>
      <c r="AR75" s="4">
        <v>11.827380675587129</v>
      </c>
    </row>
    <row r="76" spans="1:44" x14ac:dyDescent="0.2">
      <c r="A76" s="13" t="s">
        <v>92</v>
      </c>
      <c r="B76" s="1" t="s">
        <v>72</v>
      </c>
      <c r="C76" s="1" t="s">
        <v>3</v>
      </c>
      <c r="D76" s="4">
        <v>30.029407019999997</v>
      </c>
      <c r="E76" s="4">
        <v>29.886208398503999</v>
      </c>
      <c r="F76" s="4">
        <v>29.668114804464</v>
      </c>
      <c r="G76" s="4">
        <v>31.204889297495999</v>
      </c>
      <c r="H76" s="4">
        <v>30.906810647063999</v>
      </c>
      <c r="I76" s="4">
        <v>30.674531561039998</v>
      </c>
      <c r="J76" s="4">
        <v>32.618310436396698</v>
      </c>
      <c r="K76" s="4">
        <v>32.202301753439997</v>
      </c>
      <c r="L76" s="4">
        <v>29.821651293912801</v>
      </c>
      <c r="M76" s="4">
        <v>26.707156284051688</v>
      </c>
      <c r="N76" s="4">
        <v>24.309657273404188</v>
      </c>
      <c r="O76" s="4">
        <v>28.325799187200001</v>
      </c>
      <c r="P76" s="4">
        <v>27.349217568</v>
      </c>
      <c r="Q76" s="4">
        <v>26.377568179199901</v>
      </c>
      <c r="R76" s="4">
        <v>25.4009865599999</v>
      </c>
      <c r="S76" s="4">
        <v>24.404445491040001</v>
      </c>
      <c r="T76" s="4">
        <v>23.450289436799999</v>
      </c>
      <c r="U76" s="4">
        <v>22.4786400479999</v>
      </c>
      <c r="V76" s="4">
        <v>21.502058428799998</v>
      </c>
      <c r="W76" s="4">
        <v>20.527942924799998</v>
      </c>
      <c r="X76" s="4">
        <v>19.551361305599997</v>
      </c>
      <c r="Y76" s="4">
        <v>18.579711916799997</v>
      </c>
      <c r="Z76" s="4">
        <v>17.605596412799997</v>
      </c>
      <c r="AA76" s="4">
        <v>16.6290147935999</v>
      </c>
      <c r="AB76" s="4">
        <v>15.6548992895999</v>
      </c>
      <c r="AC76" s="4">
        <v>14.6807837855999</v>
      </c>
      <c r="AD76" s="4">
        <v>13.706668281599901</v>
      </c>
      <c r="AE76" s="4">
        <v>12.7300866623999</v>
      </c>
      <c r="AF76" s="4">
        <v>11.758437273599901</v>
      </c>
      <c r="AG76" s="4">
        <v>10.7818556543999</v>
      </c>
      <c r="AH76" s="4">
        <v>9.807740150399999</v>
      </c>
      <c r="AI76" s="4">
        <v>8.8311585311999998</v>
      </c>
      <c r="AJ76" s="4">
        <v>7.8595091423999897</v>
      </c>
      <c r="AK76" s="4">
        <v>5.5630501170769193</v>
      </c>
      <c r="AL76" s="4">
        <v>3.1128651120314301</v>
      </c>
      <c r="AM76" s="4">
        <v>1.1119327068407121</v>
      </c>
      <c r="AN76" s="4">
        <v>0.63711228412799992</v>
      </c>
      <c r="AO76" s="4">
        <v>0.49251912494399797</v>
      </c>
      <c r="AP76" s="4">
        <v>0.34814952446399999</v>
      </c>
      <c r="AQ76" s="4">
        <v>0.20355636528000001</v>
      </c>
      <c r="AR76" s="4">
        <v>6.165288E-2</v>
      </c>
    </row>
    <row r="77" spans="1:44" x14ac:dyDescent="0.2">
      <c r="A77" s="13" t="s">
        <v>92</v>
      </c>
      <c r="B77" s="1" t="s">
        <v>73</v>
      </c>
      <c r="C77" s="1" t="s">
        <v>3</v>
      </c>
      <c r="D77" s="4">
        <v>18.85677982868329</v>
      </c>
      <c r="E77" s="4">
        <v>19.430430467829183</v>
      </c>
      <c r="F77" s="4">
        <v>23.156277644889748</v>
      </c>
      <c r="G77" s="4">
        <v>27.218578548913769</v>
      </c>
      <c r="H77" s="4">
        <v>29.943472328719317</v>
      </c>
      <c r="I77" s="4">
        <v>30.940878256108981</v>
      </c>
      <c r="J77" s="4">
        <v>33.726546632906384</v>
      </c>
      <c r="K77" s="4">
        <v>36.735041986481946</v>
      </c>
      <c r="L77" s="4">
        <v>38.417951922545939</v>
      </c>
      <c r="M77" s="4">
        <v>40.668784974561135</v>
      </c>
      <c r="N77" s="4">
        <v>40.928840009241441</v>
      </c>
      <c r="O77" s="4">
        <v>44.661253283790643</v>
      </c>
      <c r="P77" s="4">
        <v>46.403983575861545</v>
      </c>
      <c r="Q77" s="4">
        <v>48.404765668369677</v>
      </c>
      <c r="R77" s="4">
        <v>50.415925579832503</v>
      </c>
      <c r="S77" s="4">
        <v>56.216745372658444</v>
      </c>
      <c r="T77" s="4">
        <v>58.769907262609749</v>
      </c>
      <c r="U77" s="4">
        <v>60.152314628209645</v>
      </c>
      <c r="V77" s="4">
        <v>61.047523708973813</v>
      </c>
      <c r="W77" s="4">
        <v>62.073766903957946</v>
      </c>
      <c r="X77" s="4">
        <v>64.294956121009633</v>
      </c>
      <c r="Y77" s="4">
        <v>66.209226578543038</v>
      </c>
      <c r="Z77" s="4">
        <v>67.219797881184434</v>
      </c>
      <c r="AA77" s="4">
        <v>67.882496293741198</v>
      </c>
      <c r="AB77" s="4">
        <v>68.551095205055049</v>
      </c>
      <c r="AC77" s="4">
        <v>69.856633423150086</v>
      </c>
      <c r="AD77" s="4">
        <v>70.699434969548221</v>
      </c>
      <c r="AE77" s="4">
        <v>71.549557721002898</v>
      </c>
      <c r="AF77" s="4">
        <v>72.103513404681678</v>
      </c>
      <c r="AG77" s="4">
        <v>72.152442964070346</v>
      </c>
      <c r="AH77" s="4">
        <v>71.686238596732807</v>
      </c>
      <c r="AI77" s="4">
        <v>71.510193223429312</v>
      </c>
      <c r="AJ77" s="4">
        <v>71.331567652273478</v>
      </c>
      <c r="AK77" s="4">
        <v>70.769764109915414</v>
      </c>
      <c r="AL77" s="4">
        <v>69.938650463877437</v>
      </c>
      <c r="AM77" s="4">
        <v>68.540768832908554</v>
      </c>
      <c r="AN77" s="4">
        <v>64.919277071259245</v>
      </c>
      <c r="AO77" s="4">
        <v>58.114671182761874</v>
      </c>
      <c r="AP77" s="4">
        <v>51.673011176296193</v>
      </c>
      <c r="AQ77" s="4">
        <v>50.140200722141486</v>
      </c>
      <c r="AR77" s="4">
        <v>47.525849613893989</v>
      </c>
    </row>
    <row r="78" spans="1:44" x14ac:dyDescent="0.2">
      <c r="A78" s="13" t="s">
        <v>92</v>
      </c>
      <c r="B78" s="1" t="s">
        <v>74</v>
      </c>
      <c r="C78" s="1" t="s">
        <v>3</v>
      </c>
      <c r="D78" s="4">
        <v>12.561203813760001</v>
      </c>
      <c r="E78" s="4">
        <v>12.6517229064576</v>
      </c>
      <c r="F78" s="4">
        <v>12.734546584435199</v>
      </c>
      <c r="G78" s="4">
        <v>12.8125570741056</v>
      </c>
      <c r="H78" s="4">
        <v>12.8842950281472</v>
      </c>
      <c r="I78" s="4">
        <v>12.949760446559999</v>
      </c>
      <c r="J78" s="4">
        <v>13.006254680294401</v>
      </c>
      <c r="K78" s="4">
        <v>13.0592114956799</v>
      </c>
      <c r="L78" s="4">
        <v>12.8800844928</v>
      </c>
      <c r="M78" s="4">
        <v>12.702379132799997</v>
      </c>
      <c r="N78" s="4">
        <v>12.5232521299199</v>
      </c>
      <c r="O78" s="4">
        <v>12.34412512704</v>
      </c>
      <c r="P78" s="4">
        <v>12.16499812416</v>
      </c>
      <c r="Q78" s="4">
        <v>11.985871121279999</v>
      </c>
      <c r="R78" s="4">
        <v>11.806744118399902</v>
      </c>
      <c r="S78" s="4">
        <v>11.629038758399899</v>
      </c>
      <c r="T78" s="4">
        <v>11.449911755519999</v>
      </c>
      <c r="U78" s="4">
        <v>11.270784752640001</v>
      </c>
      <c r="V78" s="4">
        <v>11.09165774976</v>
      </c>
      <c r="W78" s="4">
        <v>10.91253074688</v>
      </c>
      <c r="X78" s="4">
        <v>10.733403744</v>
      </c>
      <c r="Y78" s="4">
        <v>10.555698384000001</v>
      </c>
      <c r="Z78" s="4">
        <v>10.37657138112</v>
      </c>
      <c r="AA78" s="4">
        <v>10.19744437823999</v>
      </c>
      <c r="AB78" s="4">
        <v>10.018317375360001</v>
      </c>
      <c r="AC78" s="4">
        <v>9.8391903724800009</v>
      </c>
      <c r="AD78" s="4">
        <v>9.6600633695999978</v>
      </c>
      <c r="AE78" s="4">
        <v>9.6064967998412509</v>
      </c>
      <c r="AF78" s="4">
        <v>9.5113564416187604</v>
      </c>
      <c r="AG78" s="4">
        <v>9.5057614595697899</v>
      </c>
      <c r="AH78" s="4">
        <v>11.4590987766897</v>
      </c>
      <c r="AI78" s="4">
        <v>13.412436093809699</v>
      </c>
      <c r="AJ78" s="4">
        <v>15.3657734109297</v>
      </c>
      <c r="AK78" s="4">
        <v>17.319110728049701</v>
      </c>
      <c r="AL78" s="4">
        <v>19.2738696880497</v>
      </c>
      <c r="AM78" s="4">
        <v>21.227207005169699</v>
      </c>
      <c r="AN78" s="4">
        <v>23.180544322289698</v>
      </c>
      <c r="AO78" s="4">
        <v>25.133881639409701</v>
      </c>
      <c r="AP78" s="4">
        <v>27.0872189565297</v>
      </c>
      <c r="AQ78" s="4">
        <v>27.240347364479998</v>
      </c>
      <c r="AR78" s="4">
        <v>27.230395864319998</v>
      </c>
    </row>
    <row r="79" spans="1:44" x14ac:dyDescent="0.2">
      <c r="A79" s="13" t="s">
        <v>92</v>
      </c>
      <c r="B79" s="1" t="s">
        <v>75</v>
      </c>
      <c r="C79" s="1" t="s">
        <v>3</v>
      </c>
      <c r="D79" s="4">
        <v>9.0727533857835301</v>
      </c>
      <c r="E79" s="4">
        <v>10.6094744135772</v>
      </c>
      <c r="F79" s="4">
        <v>8.9775623798180995</v>
      </c>
      <c r="G79" s="4">
        <v>5.2409492613320596</v>
      </c>
      <c r="H79" s="4">
        <v>4.5243848140875498</v>
      </c>
      <c r="I79" s="4">
        <v>5.3923260889029896</v>
      </c>
      <c r="J79" s="4">
        <v>2.7061723619482501</v>
      </c>
      <c r="K79" s="4">
        <v>2.27586733993058</v>
      </c>
      <c r="L79" s="4">
        <v>4.9297813095800498</v>
      </c>
      <c r="M79" s="4">
        <v>7.2611534930516797</v>
      </c>
      <c r="N79" s="4">
        <v>8.6711511744000003</v>
      </c>
      <c r="O79" s="4">
        <v>3.8495181788557198</v>
      </c>
      <c r="P79" s="4">
        <v>5.9812970827773402</v>
      </c>
      <c r="Q79" s="4">
        <v>4.0309400867008298</v>
      </c>
      <c r="R79" s="4">
        <v>2.4334060252366698</v>
      </c>
      <c r="S79" s="4">
        <v>0.66614181546240003</v>
      </c>
      <c r="T79" s="4">
        <v>0.755752184484491</v>
      </c>
      <c r="U79" s="4">
        <v>1.01033247789947</v>
      </c>
      <c r="V79" s="4">
        <v>1.5915151800974701</v>
      </c>
      <c r="W79" s="4">
        <v>1.5506577083951101</v>
      </c>
      <c r="X79" s="4">
        <v>2.0084376366299401</v>
      </c>
      <c r="Y79" s="4">
        <v>1.8485600139482401</v>
      </c>
      <c r="Z79" s="4">
        <v>1.68655057267793</v>
      </c>
      <c r="AA79" s="4">
        <v>1.7306777340381601</v>
      </c>
      <c r="AB79" s="4">
        <v>2.9705318910101202</v>
      </c>
      <c r="AC79" s="4">
        <v>5.4215366688</v>
      </c>
      <c r="AD79" s="4">
        <v>5.2037932032000001</v>
      </c>
      <c r="AE79" s="4">
        <v>4.9860497376000001</v>
      </c>
      <c r="AF79" s="4">
        <v>4.7710625183999902</v>
      </c>
      <c r="AG79" s="4">
        <v>4.5533190527999903</v>
      </c>
      <c r="AH79" s="4">
        <v>4.3355755872000001</v>
      </c>
      <c r="AI79" s="4">
        <v>4.1205883679999999</v>
      </c>
      <c r="AJ79" s="4">
        <v>3.9028449023999898</v>
      </c>
      <c r="AK79" s="4">
        <v>3.6368063404253799</v>
      </c>
      <c r="AL79" s="4">
        <v>3.4701142175999999</v>
      </c>
      <c r="AM79" s="4">
        <v>3.252370752</v>
      </c>
      <c r="AN79" s="4">
        <v>3.0346272864000001</v>
      </c>
      <c r="AO79" s="4">
        <v>2.8196400671999999</v>
      </c>
      <c r="AP79" s="4">
        <v>2.6018966016</v>
      </c>
      <c r="AQ79" s="4">
        <v>2.3841531360000001</v>
      </c>
      <c r="AR79" s="4">
        <v>2.1691659167999999</v>
      </c>
    </row>
    <row r="80" spans="1:44" x14ac:dyDescent="0.2">
      <c r="A80" s="13" t="s">
        <v>92</v>
      </c>
      <c r="B80" s="1" t="s">
        <v>76</v>
      </c>
      <c r="C80" s="1" t="s">
        <v>3</v>
      </c>
      <c r="D80" s="4">
        <v>1.2355441505279989</v>
      </c>
      <c r="E80" s="4">
        <v>1.714104289483487</v>
      </c>
      <c r="F80" s="4">
        <v>2.2536129564201599</v>
      </c>
      <c r="G80" s="4">
        <v>2.8524133565527681</v>
      </c>
      <c r="H80" s="4">
        <v>3.5105449212973441</v>
      </c>
      <c r="I80" s="4">
        <v>4.2282965801430716</v>
      </c>
      <c r="J80" s="4">
        <v>5.0050213483979409</v>
      </c>
      <c r="K80" s="4">
        <v>5.5498861074239905</v>
      </c>
      <c r="L80" s="4">
        <v>5.9957273443276691</v>
      </c>
      <c r="M80" s="4">
        <v>6.4350412599513502</v>
      </c>
      <c r="N80" s="4">
        <v>9.6030106349108699</v>
      </c>
      <c r="O80" s="4">
        <v>6.8455387183115599</v>
      </c>
      <c r="P80" s="4">
        <v>6.7755021125483603</v>
      </c>
      <c r="Q80" s="4">
        <v>6.705509628172039</v>
      </c>
      <c r="R80" s="4">
        <v>6.6357407024997181</v>
      </c>
      <c r="S80" s="4">
        <v>6.1981794253048399</v>
      </c>
      <c r="T80" s="4">
        <v>6.4397320297470788</v>
      </c>
      <c r="U80" s="4">
        <v>6.3824722053707603</v>
      </c>
      <c r="V80" s="4">
        <v>6.3252123809944392</v>
      </c>
      <c r="W80" s="4">
        <v>6.6755017607001799</v>
      </c>
      <c r="X80" s="4">
        <v>7.130274305640949</v>
      </c>
      <c r="Y80" s="4">
        <v>8.3482646370233304</v>
      </c>
      <c r="Z80" s="4">
        <v>10.082908096767591</v>
      </c>
      <c r="AA80" s="4">
        <v>11.997037222110627</v>
      </c>
      <c r="AB80" s="4">
        <v>12.994622955104418</v>
      </c>
      <c r="AC80" s="4">
        <v>11.98819151681524</v>
      </c>
      <c r="AD80" s="4">
        <v>11.350441746566549</v>
      </c>
      <c r="AE80" s="4">
        <v>10.771251829780891</v>
      </c>
      <c r="AF80" s="4">
        <v>9.8591186770304695</v>
      </c>
      <c r="AG80" s="4">
        <v>9.2421936572628205</v>
      </c>
      <c r="AH80" s="4">
        <v>8.5836612250387194</v>
      </c>
      <c r="AI80" s="4">
        <v>7.7611876134823596</v>
      </c>
      <c r="AJ80" s="4">
        <v>6.94044200655423</v>
      </c>
      <c r="AK80" s="4">
        <v>6.1366942121852173</v>
      </c>
      <c r="AL80" s="4">
        <v>5.3315357257336</v>
      </c>
      <c r="AM80" s="4">
        <v>4.5419917005108257</v>
      </c>
      <c r="AN80" s="4">
        <v>3.9899053898461356</v>
      </c>
      <c r="AO80" s="4">
        <v>3.4393530563467056</v>
      </c>
      <c r="AP80" s="4">
        <v>2.8949695944578857</v>
      </c>
      <c r="AQ80" s="4">
        <v>2.356899761014756</v>
      </c>
      <c r="AR80" s="4">
        <v>1.820399904216226</v>
      </c>
    </row>
    <row r="81" spans="1:44" x14ac:dyDescent="0.2">
      <c r="A81" s="13" t="s">
        <v>92</v>
      </c>
      <c r="B81" s="1" t="s">
        <v>77</v>
      </c>
      <c r="C81" s="1" t="s">
        <v>3</v>
      </c>
      <c r="D81" s="12">
        <v>0.256576896</v>
      </c>
      <c r="E81" s="12">
        <v>0.24976512000000001</v>
      </c>
      <c r="F81" s="12">
        <v>0.24295334399999999</v>
      </c>
      <c r="G81" s="12">
        <v>0.2413891584</v>
      </c>
      <c r="H81" s="12">
        <v>0.23442600960000001</v>
      </c>
      <c r="I81" s="12">
        <v>0.22978391040000001</v>
      </c>
      <c r="J81" s="12">
        <v>0.222820761599999</v>
      </c>
      <c r="K81" s="12">
        <v>0.21585761279999999</v>
      </c>
      <c r="L81" s="12">
        <v>0.208894464</v>
      </c>
      <c r="M81" s="12">
        <v>0.20193131519999999</v>
      </c>
      <c r="N81" s="12">
        <v>0.19728921599999999</v>
      </c>
      <c r="O81" s="12">
        <v>0.1903260672</v>
      </c>
      <c r="P81" s="12">
        <v>0.18336291839999999</v>
      </c>
      <c r="Q81" s="12">
        <v>0.17639976960000001</v>
      </c>
      <c r="R81" s="12">
        <v>0.16943662079999999</v>
      </c>
      <c r="S81" s="12">
        <v>0.16247347200000001</v>
      </c>
      <c r="T81" s="12">
        <v>0.15783137280000001</v>
      </c>
      <c r="U81" s="12">
        <v>0.150868224</v>
      </c>
      <c r="V81" s="12">
        <v>0.14390507520000001</v>
      </c>
      <c r="W81" s="12">
        <v>0.1369419264</v>
      </c>
      <c r="X81" s="12">
        <v>0.12997877760000001</v>
      </c>
      <c r="Y81" s="12">
        <v>0.12533667840000001</v>
      </c>
      <c r="Z81" s="12">
        <v>0.1183735296</v>
      </c>
      <c r="AA81" s="12">
        <v>0.111410380799999</v>
      </c>
      <c r="AB81" s="12">
        <v>0.104447232</v>
      </c>
      <c r="AC81" s="12">
        <v>9.7484083200000002E-2</v>
      </c>
      <c r="AD81" s="12">
        <v>9.0520934400000003E-2</v>
      </c>
      <c r="AE81" s="12">
        <v>8.5878835200000003E-2</v>
      </c>
      <c r="AF81" s="12">
        <v>7.8915686400000004E-2</v>
      </c>
      <c r="AG81" s="12">
        <v>7.1952537600000005E-2</v>
      </c>
      <c r="AH81" s="12">
        <v>6.4989388800000006E-2</v>
      </c>
      <c r="AI81" s="12">
        <v>5.8026239999999903E-2</v>
      </c>
      <c r="AJ81" s="12">
        <v>0.93122712981406197</v>
      </c>
      <c r="AK81" s="12">
        <v>0.92426398101406204</v>
      </c>
      <c r="AL81" s="12">
        <v>1.9282280830613601</v>
      </c>
      <c r="AM81" s="12">
        <v>2.6808122879999901</v>
      </c>
      <c r="AN81" s="12">
        <v>2.7899016192000001</v>
      </c>
      <c r="AO81" s="12">
        <v>2.8989909503999902</v>
      </c>
      <c r="AP81" s="12">
        <v>3.01040133119999</v>
      </c>
      <c r="AQ81" s="12">
        <v>3.1194906623999499</v>
      </c>
      <c r="AR81" s="12">
        <v>3.2285799935999799</v>
      </c>
    </row>
    <row r="82" spans="1:44" x14ac:dyDescent="0.2">
      <c r="A82" s="13" t="s">
        <v>92</v>
      </c>
      <c r="B82" s="1" t="s">
        <v>78</v>
      </c>
      <c r="C82" s="1" t="s">
        <v>3</v>
      </c>
      <c r="D82" s="4">
        <v>0.23304397593599893</v>
      </c>
      <c r="E82" s="4">
        <v>0.40144091788799996</v>
      </c>
      <c r="F82" s="4">
        <v>0.56841873983999891</v>
      </c>
      <c r="G82" s="4">
        <v>0.55946279335679905</v>
      </c>
      <c r="H82" s="4">
        <v>0.55044378748799894</v>
      </c>
      <c r="I82" s="4">
        <v>0.54148784100479896</v>
      </c>
      <c r="J82" s="4">
        <v>0.53104971513599997</v>
      </c>
      <c r="K82" s="4">
        <v>0.522093768652799</v>
      </c>
      <c r="L82" s="4">
        <v>0.51313782216959902</v>
      </c>
      <c r="M82" s="4">
        <v>0.50411881630080002</v>
      </c>
      <c r="N82" s="4">
        <v>0.52288940679551998</v>
      </c>
      <c r="O82" s="4">
        <v>0.51194253712895998</v>
      </c>
      <c r="P82" s="4">
        <v>0.50247784684800001</v>
      </c>
      <c r="Q82" s="4">
        <v>0.49301315656703892</v>
      </c>
      <c r="R82" s="4">
        <v>0.48348540690047997</v>
      </c>
      <c r="S82" s="4">
        <v>0.47260159661951895</v>
      </c>
      <c r="T82" s="4">
        <v>0.463073846952959</v>
      </c>
      <c r="U82" s="4">
        <v>0.45360915667199997</v>
      </c>
      <c r="V82" s="4">
        <v>0.44414446639103899</v>
      </c>
      <c r="W82" s="4">
        <v>0.43319759672447999</v>
      </c>
      <c r="X82" s="4">
        <v>0.437124864272112</v>
      </c>
      <c r="Y82" s="4">
        <v>0.42731484851548796</v>
      </c>
      <c r="Z82" s="4">
        <v>0.417536529245567</v>
      </c>
      <c r="AA82" s="4">
        <v>0.40633908997564605</v>
      </c>
      <c r="AB82" s="4">
        <v>0.39652907421902395</v>
      </c>
      <c r="AC82" s="4">
        <v>0</v>
      </c>
      <c r="AD82" s="4">
        <v>0</v>
      </c>
      <c r="AE82" s="4">
        <v>0.99338400000000004</v>
      </c>
      <c r="AF82" s="4">
        <v>1.9867680000000001</v>
      </c>
      <c r="AG82" s="4">
        <v>2.9801519999999999</v>
      </c>
      <c r="AH82" s="4">
        <v>3.9735360000000002</v>
      </c>
      <c r="AI82" s="4">
        <v>4.96692</v>
      </c>
      <c r="AJ82" s="4">
        <v>5.9603039999999998</v>
      </c>
      <c r="AK82" s="4">
        <v>6.9536879999999996</v>
      </c>
      <c r="AL82" s="4">
        <v>8.4644391782015997</v>
      </c>
      <c r="AM82" s="4">
        <v>9.9751903564031998</v>
      </c>
      <c r="AN82" s="4">
        <v>11.4859415346048</v>
      </c>
      <c r="AO82" s="4">
        <v>12.9966927128064</v>
      </c>
      <c r="AP82" s="4">
        <v>14.507443891008</v>
      </c>
      <c r="AQ82" s="4">
        <v>16.0181950692096</v>
      </c>
      <c r="AR82" s="4">
        <v>18.562506982113597</v>
      </c>
    </row>
    <row r="83" spans="1:44" x14ac:dyDescent="0.2">
      <c r="A83" s="13" t="s">
        <v>92</v>
      </c>
      <c r="B83" s="1" t="s">
        <v>79</v>
      </c>
      <c r="C83" s="1" t="s">
        <v>3</v>
      </c>
      <c r="D83" s="4">
        <v>1.3084917119999999</v>
      </c>
      <c r="E83" s="4">
        <v>1.2656847456</v>
      </c>
      <c r="F83" s="4">
        <v>1.2217487904</v>
      </c>
      <c r="G83" s="4">
        <v>1.1781628848000001</v>
      </c>
      <c r="H83" s="4">
        <v>1.1326091328000001</v>
      </c>
      <c r="I83" s="4">
        <v>1.0865728800000001</v>
      </c>
      <c r="J83" s="4">
        <v>1.0405870848000001</v>
      </c>
      <c r="K83" s="4">
        <v>0.99260506079999899</v>
      </c>
      <c r="L83" s="4">
        <v>0.94502039039999997</v>
      </c>
      <c r="M83" s="4">
        <v>0.89454386879999992</v>
      </c>
      <c r="N83" s="4">
        <v>0.84535401599999904</v>
      </c>
      <c r="O83" s="4">
        <v>0.79253752319999993</v>
      </c>
      <c r="P83" s="4">
        <v>0.73719815039999992</v>
      </c>
      <c r="Q83" s="4">
        <v>0.6835806432</v>
      </c>
      <c r="R83" s="4">
        <v>0.62832326400000005</v>
      </c>
      <c r="S83" s="4">
        <v>0.57390789600000003</v>
      </c>
      <c r="T83" s="4">
        <v>0.51819324480000006</v>
      </c>
      <c r="U83" s="4">
        <v>0.46172803679999996</v>
      </c>
      <c r="V83" s="4">
        <v>0.40611430079999999</v>
      </c>
      <c r="W83" s="4">
        <v>0.34884492480000001</v>
      </c>
      <c r="X83" s="4">
        <v>0.29151878399999903</v>
      </c>
      <c r="Y83" s="4">
        <v>0.23470668</v>
      </c>
      <c r="Z83" s="4">
        <v>0.17622947520000001</v>
      </c>
      <c r="AA83" s="4">
        <v>0.1186195104</v>
      </c>
      <c r="AB83" s="4">
        <v>5.84109791999999E-2</v>
      </c>
      <c r="AC83" s="4">
        <v>0.74424959999999996</v>
      </c>
      <c r="AD83" s="4">
        <v>1.4935449599999999</v>
      </c>
      <c r="AE83" s="4">
        <v>2.2478860799999998</v>
      </c>
      <c r="AF83" s="4">
        <v>3.0072729599999999</v>
      </c>
      <c r="AG83" s="4">
        <v>3.77170559999999</v>
      </c>
      <c r="AH83" s="4">
        <v>4.5411840000000003</v>
      </c>
      <c r="AI83" s="4">
        <v>5.3157081599999998</v>
      </c>
      <c r="AJ83" s="4">
        <v>6.0952780799999999</v>
      </c>
      <c r="AK83" s="4">
        <v>6.8798937599999999</v>
      </c>
      <c r="AL83" s="4">
        <v>7.6695551999999996</v>
      </c>
      <c r="AM83" s="4">
        <v>8.4642623999999902</v>
      </c>
      <c r="AN83" s="4">
        <v>10.051153919999999</v>
      </c>
      <c r="AO83" s="4">
        <v>11.646875519999998</v>
      </c>
      <c r="AP83" s="4">
        <v>13.25142719999999</v>
      </c>
      <c r="AQ83" s="4">
        <v>14.864808959999902</v>
      </c>
      <c r="AR83" s="4">
        <v>16.487020799999989</v>
      </c>
    </row>
    <row r="84" spans="1:44" x14ac:dyDescent="0.2">
      <c r="A84" s="13" t="s">
        <v>92</v>
      </c>
      <c r="B84" s="1" t="s">
        <v>80</v>
      </c>
      <c r="C84" s="1" t="s">
        <v>3</v>
      </c>
      <c r="D84" s="4">
        <v>96.520029218990956</v>
      </c>
      <c r="E84" s="4">
        <v>103.67505208304168</v>
      </c>
      <c r="F84" s="4">
        <v>108.49304532688691</v>
      </c>
      <c r="G84" s="4">
        <v>113.59670155765882</v>
      </c>
      <c r="H84" s="4">
        <v>115.56006896096973</v>
      </c>
      <c r="I84" s="4">
        <v>117.0189625660375</v>
      </c>
      <c r="J84" s="4">
        <v>118.33483748144988</v>
      </c>
      <c r="K84" s="4">
        <v>119.33203197093546</v>
      </c>
      <c r="L84" s="4">
        <v>120.37025928386628</v>
      </c>
      <c r="M84" s="4">
        <v>124.01271894620895</v>
      </c>
      <c r="N84" s="4">
        <v>126.52321732742807</v>
      </c>
      <c r="O84" s="4">
        <v>122.72845760627094</v>
      </c>
      <c r="P84" s="4">
        <v>119.31062940077733</v>
      </c>
      <c r="Q84" s="4">
        <v>115.0281959312064</v>
      </c>
      <c r="R84" s="4">
        <v>110.8247476876347</v>
      </c>
      <c r="S84" s="4">
        <v>108.8984106151764</v>
      </c>
      <c r="T84" s="4">
        <v>97.355007950411448</v>
      </c>
      <c r="U84" s="4">
        <v>97.08168749880285</v>
      </c>
      <c r="V84" s="4">
        <v>96.799354721089927</v>
      </c>
      <c r="W84" s="4">
        <v>97.020038376428346</v>
      </c>
      <c r="X84" s="4">
        <v>91.763138047853559</v>
      </c>
      <c r="Y84" s="4">
        <v>89.817191575489659</v>
      </c>
      <c r="Z84" s="4">
        <v>88.595099394129534</v>
      </c>
      <c r="AA84" s="4">
        <v>87.761655434215427</v>
      </c>
      <c r="AB84" s="4">
        <v>86.921102874764756</v>
      </c>
      <c r="AC84" s="4">
        <v>84.108954658205221</v>
      </c>
      <c r="AD84" s="4">
        <v>84.065590851651493</v>
      </c>
      <c r="AE84" s="4">
        <v>83.905861570312751</v>
      </c>
      <c r="AF84" s="4">
        <v>83.706417071941203</v>
      </c>
      <c r="AG84" s="4">
        <v>83.55411827659816</v>
      </c>
      <c r="AH84" s="4">
        <v>83.482048802511642</v>
      </c>
      <c r="AI84" s="4">
        <v>82.735295263733292</v>
      </c>
      <c r="AJ84" s="4">
        <v>81.226895177868514</v>
      </c>
      <c r="AK84" s="4">
        <v>81.098267842615726</v>
      </c>
      <c r="AL84" s="4">
        <v>81.102910029111285</v>
      </c>
      <c r="AM84" s="4">
        <v>80.53861465012136</v>
      </c>
      <c r="AN84" s="4">
        <v>79.659061114916696</v>
      </c>
      <c r="AO84" s="4">
        <v>78.653379275820797</v>
      </c>
      <c r="AP84" s="4">
        <v>78.358511483159589</v>
      </c>
      <c r="AQ84" s="4">
        <v>76.67394486476131</v>
      </c>
      <c r="AR84" s="4">
        <v>76.645688865905413</v>
      </c>
    </row>
    <row r="86" spans="1:44" x14ac:dyDescent="0.2">
      <c r="A86" s="3" t="s">
        <v>90</v>
      </c>
      <c r="B86" s="3" t="s">
        <v>81</v>
      </c>
      <c r="C86" s="2" t="s">
        <v>1</v>
      </c>
      <c r="D86" s="2">
        <v>2010</v>
      </c>
      <c r="E86" s="2">
        <v>2011</v>
      </c>
      <c r="F86" s="2">
        <v>2012</v>
      </c>
      <c r="G86" s="2">
        <v>2013</v>
      </c>
      <c r="H86" s="2">
        <v>2014</v>
      </c>
      <c r="I86" s="2">
        <v>2015</v>
      </c>
      <c r="J86" s="2">
        <v>2016</v>
      </c>
      <c r="K86" s="2">
        <v>2017</v>
      </c>
      <c r="L86" s="2">
        <v>2018</v>
      </c>
      <c r="M86" s="2">
        <v>2019</v>
      </c>
      <c r="N86" s="2">
        <v>2020</v>
      </c>
      <c r="O86" s="2">
        <v>2021</v>
      </c>
      <c r="P86" s="2">
        <v>2022</v>
      </c>
      <c r="Q86" s="2">
        <v>2023</v>
      </c>
      <c r="R86" s="2">
        <v>2024</v>
      </c>
      <c r="S86" s="2">
        <v>2025</v>
      </c>
      <c r="T86" s="2">
        <v>2026</v>
      </c>
      <c r="U86" s="2">
        <v>2027</v>
      </c>
      <c r="V86" s="2">
        <v>2028</v>
      </c>
      <c r="W86" s="2">
        <v>2029</v>
      </c>
      <c r="X86" s="2">
        <v>2030</v>
      </c>
      <c r="Y86" s="2">
        <v>2031</v>
      </c>
      <c r="Z86" s="2">
        <v>2032</v>
      </c>
      <c r="AA86" s="2">
        <v>2033</v>
      </c>
      <c r="AB86" s="2">
        <v>2034</v>
      </c>
      <c r="AC86" s="2">
        <v>2035</v>
      </c>
      <c r="AD86" s="2">
        <v>2036</v>
      </c>
      <c r="AE86" s="2">
        <v>2037</v>
      </c>
      <c r="AF86" s="2">
        <v>2038</v>
      </c>
      <c r="AG86" s="2">
        <v>2039</v>
      </c>
      <c r="AH86" s="2">
        <v>2040</v>
      </c>
      <c r="AI86" s="2">
        <v>2041</v>
      </c>
      <c r="AJ86" s="2">
        <v>2042</v>
      </c>
      <c r="AK86" s="2">
        <v>2043</v>
      </c>
      <c r="AL86" s="2">
        <v>2044</v>
      </c>
      <c r="AM86" s="2">
        <v>2045</v>
      </c>
      <c r="AN86" s="2">
        <v>2046</v>
      </c>
      <c r="AO86" s="2">
        <v>2047</v>
      </c>
      <c r="AP86" s="2">
        <v>2048</v>
      </c>
      <c r="AQ86" s="2">
        <v>2049</v>
      </c>
      <c r="AR86" s="2">
        <v>2050</v>
      </c>
    </row>
    <row r="87" spans="1:44" x14ac:dyDescent="0.2">
      <c r="A87" s="13" t="s">
        <v>92</v>
      </c>
      <c r="B87" s="1" t="s">
        <v>82</v>
      </c>
      <c r="C87" s="1" t="s">
        <v>64</v>
      </c>
      <c r="D87" s="4">
        <v>359.62463369477877</v>
      </c>
      <c r="E87" s="4">
        <v>347.85039877871378</v>
      </c>
      <c r="F87" s="4">
        <v>358.24016388875498</v>
      </c>
      <c r="G87" s="4">
        <v>366.16588459975713</v>
      </c>
      <c r="H87" s="4">
        <v>367.25754567515179</v>
      </c>
      <c r="I87" s="4">
        <v>356.05376006659782</v>
      </c>
      <c r="J87" s="4">
        <v>358.53196697191254</v>
      </c>
      <c r="K87" s="4">
        <v>360.80623589277423</v>
      </c>
      <c r="L87" s="4">
        <v>359.19125948000573</v>
      </c>
      <c r="M87" s="4">
        <v>355.22618972183813</v>
      </c>
      <c r="N87" s="4">
        <v>353.51834846799113</v>
      </c>
      <c r="O87" s="4">
        <v>349.46282786048062</v>
      </c>
      <c r="P87" s="4">
        <v>347.90308781855816</v>
      </c>
      <c r="Q87" s="4">
        <v>344.04012136227891</v>
      </c>
      <c r="R87" s="4">
        <v>339.94733066963619</v>
      </c>
      <c r="S87" s="4">
        <v>364.95356131855903</v>
      </c>
      <c r="T87" s="4">
        <v>358.36375385595989</v>
      </c>
      <c r="U87" s="4">
        <v>351.56993750747421</v>
      </c>
      <c r="V87" s="4">
        <v>341.20347648356159</v>
      </c>
      <c r="W87" s="4">
        <v>331.10825200021407</v>
      </c>
      <c r="X87" s="4">
        <v>331.66433010646051</v>
      </c>
      <c r="Y87" s="4">
        <v>324.77017543550659</v>
      </c>
      <c r="Z87" s="4">
        <v>314.75807429599661</v>
      </c>
      <c r="AA87" s="4">
        <v>302.18661053379162</v>
      </c>
      <c r="AB87" s="4">
        <v>291.05205101754296</v>
      </c>
      <c r="AC87" s="4">
        <v>289.4841873779751</v>
      </c>
      <c r="AD87" s="4">
        <v>285.97289974796536</v>
      </c>
      <c r="AE87" s="4">
        <v>284.05297344419864</v>
      </c>
      <c r="AF87" s="4">
        <v>282.40207454079297</v>
      </c>
      <c r="AG87" s="4">
        <v>282.52816680075978</v>
      </c>
      <c r="AH87" s="4">
        <v>324.41356596757407</v>
      </c>
      <c r="AI87" s="4">
        <v>368.10889028876215</v>
      </c>
      <c r="AJ87" s="4">
        <v>411.39865711261922</v>
      </c>
      <c r="AK87" s="4">
        <v>453.28894770717636</v>
      </c>
      <c r="AL87" s="4">
        <v>495.35145903485301</v>
      </c>
      <c r="AM87" s="4">
        <v>538.08565415395526</v>
      </c>
      <c r="AN87" s="4">
        <v>581.73217783223561</v>
      </c>
      <c r="AO87" s="4">
        <v>626.60237509518299</v>
      </c>
      <c r="AP87" s="4">
        <v>670.57403541970211</v>
      </c>
      <c r="AQ87" s="4">
        <v>675.14294206334625</v>
      </c>
      <c r="AR87" s="4">
        <v>675.28693038511972</v>
      </c>
    </row>
    <row r="88" spans="1:44" x14ac:dyDescent="0.2">
      <c r="A88" s="13" t="s">
        <v>92</v>
      </c>
      <c r="B88" s="1" t="s">
        <v>83</v>
      </c>
      <c r="C88" s="1" t="s">
        <v>64</v>
      </c>
      <c r="D88" s="4">
        <v>0.27956245927247997</v>
      </c>
      <c r="E88" s="4">
        <v>0.26961872895216005</v>
      </c>
      <c r="F88" s="4">
        <v>0.25964048910239901</v>
      </c>
      <c r="G88" s="4">
        <v>0.24966224925264002</v>
      </c>
      <c r="H88" s="4">
        <v>0.23937326280431998</v>
      </c>
      <c r="I88" s="4">
        <v>0.22974027908256001</v>
      </c>
      <c r="J88" s="4">
        <v>0.21976203923279999</v>
      </c>
      <c r="K88" s="4">
        <v>0.20947305278448</v>
      </c>
      <c r="L88" s="4">
        <v>1.3510841100041837</v>
      </c>
      <c r="M88" s="4">
        <v>1.4255305209138129</v>
      </c>
      <c r="N88" s="4">
        <v>1.408088528513175</v>
      </c>
      <c r="O88" s="4">
        <v>4.3388373499974353</v>
      </c>
      <c r="P88" s="4">
        <v>4.3661919394250059</v>
      </c>
      <c r="Q88" s="4">
        <v>5.126755934666555</v>
      </c>
      <c r="R88" s="4">
        <v>5.0470698553225546</v>
      </c>
      <c r="S88" s="4">
        <v>4.9711941920185545</v>
      </c>
      <c r="T88" s="4">
        <v>4.8949732725865553</v>
      </c>
      <c r="U88" s="4">
        <v>4.8152871932425549</v>
      </c>
      <c r="V88" s="4">
        <v>4.7390662738105549</v>
      </c>
      <c r="W88" s="4">
        <v>4.6631906105065655</v>
      </c>
      <c r="X88" s="4">
        <v>4.5869696910745548</v>
      </c>
      <c r="Y88" s="4">
        <v>4.5163317056663637</v>
      </c>
      <c r="Z88" s="4">
        <v>4.4684485641595781</v>
      </c>
      <c r="AA88" s="4">
        <v>4.3922276447275772</v>
      </c>
      <c r="AB88" s="4">
        <v>4.3125415653835777</v>
      </c>
      <c r="AC88" s="4">
        <v>4.2760430738655879</v>
      </c>
      <c r="AD88" s="4">
        <v>5.9559963371216673</v>
      </c>
      <c r="AE88" s="4">
        <v>6.370235053848929</v>
      </c>
      <c r="AF88" s="4">
        <v>8.243277423791687</v>
      </c>
      <c r="AG88" s="4">
        <v>10.225805989896038</v>
      </c>
      <c r="AH88" s="4">
        <v>10.420150258584798</v>
      </c>
      <c r="AI88" s="4">
        <v>11.365845722294198</v>
      </c>
      <c r="AJ88" s="4">
        <v>11.362393161014198</v>
      </c>
      <c r="AK88" s="4">
        <v>11.359285855862199</v>
      </c>
      <c r="AL88" s="4">
        <v>11.3558332945821</v>
      </c>
      <c r="AM88" s="4">
        <v>11.3558332945821</v>
      </c>
      <c r="AN88" s="4">
        <v>11.355833294582199</v>
      </c>
      <c r="AO88" s="4">
        <v>11.3558332945821</v>
      </c>
      <c r="AP88" s="4">
        <v>11.355833294582199</v>
      </c>
      <c r="AQ88" s="4">
        <v>11.3558332945821</v>
      </c>
      <c r="AR88" s="4">
        <v>11.355833294582199</v>
      </c>
    </row>
    <row r="89" spans="1:44" x14ac:dyDescent="0.2">
      <c r="A89" s="13" t="s">
        <v>92</v>
      </c>
      <c r="B89" s="1" t="s">
        <v>84</v>
      </c>
      <c r="C89" s="1" t="s">
        <v>64</v>
      </c>
      <c r="D89" s="4">
        <v>66.581964121345237</v>
      </c>
      <c r="E89" s="4">
        <v>50.663289597925939</v>
      </c>
      <c r="F89" s="4">
        <v>61.48469988755668</v>
      </c>
      <c r="G89" s="4">
        <v>72.874912088964436</v>
      </c>
      <c r="H89" s="4">
        <v>73.37414713929526</v>
      </c>
      <c r="I89" s="4">
        <v>59.514363155278815</v>
      </c>
      <c r="J89" s="4">
        <v>64.47753992417843</v>
      </c>
      <c r="K89" s="4">
        <v>66.180295619353174</v>
      </c>
      <c r="L89" s="4">
        <v>63.730310686133549</v>
      </c>
      <c r="M89" s="4">
        <v>60.414033491977968</v>
      </c>
      <c r="N89" s="4">
        <v>60.758844491354594</v>
      </c>
      <c r="O89" s="4">
        <v>64.470238671689486</v>
      </c>
      <c r="P89" s="4">
        <v>63.915516226259953</v>
      </c>
      <c r="Q89" s="4">
        <v>65.998526861656913</v>
      </c>
      <c r="R89" s="4">
        <v>68.201545765718635</v>
      </c>
      <c r="S89" s="4">
        <v>99.704034129278241</v>
      </c>
      <c r="T89" s="4">
        <v>97.06111539815042</v>
      </c>
      <c r="U89" s="4">
        <v>93.988663383533336</v>
      </c>
      <c r="V89" s="4">
        <v>86.886124185369113</v>
      </c>
      <c r="W89" s="4">
        <v>80.91916099651587</v>
      </c>
      <c r="X89" s="4">
        <v>84.910690784320451</v>
      </c>
      <c r="Y89" s="4">
        <v>82.272927583057395</v>
      </c>
      <c r="Z89" s="4">
        <v>76.529447570791419</v>
      </c>
      <c r="AA89" s="4">
        <v>67.968455409699288</v>
      </c>
      <c r="AB89" s="4">
        <v>59.185735866527601</v>
      </c>
      <c r="AC89" s="4">
        <v>58.244615256525556</v>
      </c>
      <c r="AD89" s="4">
        <v>57.351544785499719</v>
      </c>
      <c r="AE89" s="4">
        <v>56.485426061697687</v>
      </c>
      <c r="AF89" s="4">
        <v>55.353120332231299</v>
      </c>
      <c r="AG89" s="4">
        <v>53.895288863801682</v>
      </c>
      <c r="AH89" s="4">
        <v>52.300758328168314</v>
      </c>
      <c r="AI89" s="4">
        <v>51.760970569390928</v>
      </c>
      <c r="AJ89" s="4">
        <v>51.64538155536107</v>
      </c>
      <c r="AK89" s="4">
        <v>50.32032420527095</v>
      </c>
      <c r="AL89" s="4">
        <v>48.851335170886621</v>
      </c>
      <c r="AM89" s="4">
        <v>48.188434554923241</v>
      </c>
      <c r="AN89" s="4">
        <v>48.527951780463475</v>
      </c>
      <c r="AO89" s="4">
        <v>50.087311408172084</v>
      </c>
      <c r="AP89" s="4">
        <v>50.751640333004822</v>
      </c>
      <c r="AQ89" s="4">
        <v>52.158199198392133</v>
      </c>
      <c r="AR89" s="4">
        <v>52.771816395929037</v>
      </c>
    </row>
    <row r="90" spans="1:44" x14ac:dyDescent="0.2">
      <c r="A90" s="13" t="s">
        <v>92</v>
      </c>
      <c r="B90" s="1" t="s">
        <v>85</v>
      </c>
      <c r="C90" s="1" t="s">
        <v>64</v>
      </c>
      <c r="D90" s="4">
        <v>280.11484504684802</v>
      </c>
      <c r="E90" s="4">
        <v>282.13342081400401</v>
      </c>
      <c r="F90" s="4">
        <v>283.98038883290405</v>
      </c>
      <c r="G90" s="4">
        <v>285.72002275255397</v>
      </c>
      <c r="H90" s="4">
        <v>287.31977912768201</v>
      </c>
      <c r="I90" s="4">
        <v>288.77965795828698</v>
      </c>
      <c r="J90" s="4">
        <v>290.039479370565</v>
      </c>
      <c r="K90" s="4">
        <v>291.22041635366298</v>
      </c>
      <c r="L90" s="4">
        <v>287.22588418943997</v>
      </c>
      <c r="M90" s="4">
        <v>283.2630546614389</v>
      </c>
      <c r="N90" s="4">
        <v>279.26852249721497</v>
      </c>
      <c r="O90" s="4">
        <v>275.27399033299196</v>
      </c>
      <c r="P90" s="4">
        <v>271.27945816876797</v>
      </c>
      <c r="Q90" s="4">
        <v>267.28492600454399</v>
      </c>
      <c r="R90" s="4">
        <v>263.29039384031893</v>
      </c>
      <c r="S90" s="4">
        <v>259.32756431231991</v>
      </c>
      <c r="T90" s="4">
        <v>255.33303214809587</v>
      </c>
      <c r="U90" s="4">
        <v>251.338499983872</v>
      </c>
      <c r="V90" s="4">
        <v>247.34396781964799</v>
      </c>
      <c r="W90" s="4">
        <v>243.349435655424</v>
      </c>
      <c r="X90" s="4">
        <v>239.35490349119902</v>
      </c>
      <c r="Y90" s="4">
        <v>235.3920739632</v>
      </c>
      <c r="Z90" s="4">
        <v>231.39754179897602</v>
      </c>
      <c r="AA90" s="4">
        <v>227.40300963475198</v>
      </c>
      <c r="AB90" s="4">
        <v>223.408477470528</v>
      </c>
      <c r="AC90" s="4">
        <v>219.41394530630399</v>
      </c>
      <c r="AD90" s="4">
        <v>215.41941314208</v>
      </c>
      <c r="AE90" s="4">
        <v>214.22487863646001</v>
      </c>
      <c r="AF90" s="4">
        <v>212.103248648098</v>
      </c>
      <c r="AG90" s="4">
        <v>211.978480548406</v>
      </c>
      <c r="AH90" s="4">
        <v>255.53790272018099</v>
      </c>
      <c r="AI90" s="4">
        <v>299.09732489195704</v>
      </c>
      <c r="AJ90" s="4">
        <v>342.65674706373397</v>
      </c>
      <c r="AK90" s="4">
        <v>386.21616923550988</v>
      </c>
      <c r="AL90" s="4">
        <v>429.8072940435099</v>
      </c>
      <c r="AM90" s="4">
        <v>473.36671621528598</v>
      </c>
      <c r="AN90" s="4">
        <v>516.92613838705995</v>
      </c>
      <c r="AO90" s="4">
        <v>560.48556055883682</v>
      </c>
      <c r="AP90" s="4">
        <v>604.04498273061301</v>
      </c>
      <c r="AQ90" s="4">
        <v>607.45974622790402</v>
      </c>
      <c r="AR90" s="4">
        <v>607.23782777433496</v>
      </c>
    </row>
    <row r="91" spans="1:44" x14ac:dyDescent="0.2">
      <c r="A91" s="13" t="s">
        <v>92</v>
      </c>
      <c r="B91" s="1" t="s">
        <v>86</v>
      </c>
      <c r="C91" s="1" t="s">
        <v>64</v>
      </c>
      <c r="D91" s="4">
        <v>12.6111272062391</v>
      </c>
      <c r="E91" s="4">
        <v>14.747169434872301</v>
      </c>
      <c r="F91" s="4">
        <v>12.4788117079471</v>
      </c>
      <c r="G91" s="4">
        <v>7.2849194732515707</v>
      </c>
      <c r="H91" s="4">
        <v>6.2888948915817009</v>
      </c>
      <c r="I91" s="4">
        <v>7.4953332635751604</v>
      </c>
      <c r="J91" s="4">
        <v>3.7615795831080696</v>
      </c>
      <c r="K91" s="4">
        <v>3.1634556025035101</v>
      </c>
      <c r="L91" s="4">
        <v>6.8523960203162702</v>
      </c>
      <c r="M91" s="4">
        <v>10.0930033553418</v>
      </c>
      <c r="N91" s="4">
        <v>12.052900132415999</v>
      </c>
      <c r="O91" s="4">
        <v>5.3508302686094602</v>
      </c>
      <c r="P91" s="4">
        <v>8.3140029450605102</v>
      </c>
      <c r="Q91" s="4">
        <v>5.60300672051416</v>
      </c>
      <c r="R91" s="4">
        <v>3.3824343750789798</v>
      </c>
      <c r="S91" s="4">
        <v>0.92593712349273594</v>
      </c>
      <c r="T91" s="4">
        <v>1.0504955364334398</v>
      </c>
      <c r="U91" s="4">
        <v>1.4043621442802598</v>
      </c>
      <c r="V91" s="4">
        <v>2.21220610033548</v>
      </c>
      <c r="W91" s="4">
        <v>2.1554142146692099</v>
      </c>
      <c r="X91" s="4">
        <v>2.79172831491561</v>
      </c>
      <c r="Y91" s="4">
        <v>2.5694984193880499</v>
      </c>
      <c r="Z91" s="4">
        <v>2.3443052960223301</v>
      </c>
      <c r="AA91" s="4">
        <v>2.4056420503130402</v>
      </c>
      <c r="AB91" s="4">
        <v>4.1290393285040601</v>
      </c>
      <c r="AC91" s="4">
        <v>7.5359359696319999</v>
      </c>
      <c r="AD91" s="4">
        <v>7.2332725524479997</v>
      </c>
      <c r="AE91" s="4">
        <v>6.9306091352640005</v>
      </c>
      <c r="AF91" s="4">
        <v>6.6317769005759999</v>
      </c>
      <c r="AG91" s="4">
        <v>6.3291134833919998</v>
      </c>
      <c r="AH91" s="4">
        <v>6.0264500662079996</v>
      </c>
      <c r="AI91" s="4">
        <v>5.7276178315199902</v>
      </c>
      <c r="AJ91" s="4">
        <v>5.4249544143359998</v>
      </c>
      <c r="AK91" s="4">
        <v>5.0551608131912902</v>
      </c>
      <c r="AL91" s="4">
        <v>4.8234587624639902</v>
      </c>
      <c r="AM91" s="4">
        <v>4.5207953452799998</v>
      </c>
      <c r="AN91" s="4">
        <v>4.2181319280959997</v>
      </c>
      <c r="AO91" s="4">
        <v>3.919299693408</v>
      </c>
      <c r="AP91" s="4">
        <v>3.6166362762239999</v>
      </c>
      <c r="AQ91" s="4">
        <v>3.3139728590400002</v>
      </c>
      <c r="AR91" s="4">
        <v>3.0151406243519903</v>
      </c>
    </row>
    <row r="92" spans="1:44" x14ac:dyDescent="0.2">
      <c r="A92" s="13" t="s">
        <v>92</v>
      </c>
      <c r="B92" s="1" t="s">
        <v>87</v>
      </c>
      <c r="C92" s="1" t="s">
        <v>64</v>
      </c>
      <c r="D92" s="4">
        <v>1.2140956339199999E-3</v>
      </c>
      <c r="E92" s="4">
        <v>1.9330861593599999E-3</v>
      </c>
      <c r="F92" s="4">
        <v>2.6095030847999999E-3</v>
      </c>
      <c r="G92" s="4">
        <v>2.573553558528E-3</v>
      </c>
      <c r="H92" s="4">
        <v>2.5316124445440001E-3</v>
      </c>
      <c r="I92" s="4">
        <v>2.4956629182720002E-3</v>
      </c>
      <c r="J92" s="4">
        <v>2.4111482042880003E-3</v>
      </c>
      <c r="K92" s="4">
        <v>2.3751986780159899E-3</v>
      </c>
      <c r="L92" s="4">
        <v>2.339249151744E-3</v>
      </c>
      <c r="M92" s="4">
        <v>2.2973080377599901E-3</v>
      </c>
      <c r="N92" s="4">
        <v>2.3723282523744E-3</v>
      </c>
      <c r="O92" s="4">
        <v>2.2855877842751899E-3</v>
      </c>
      <c r="P92" s="4">
        <v>2.2477304687616001E-3</v>
      </c>
      <c r="Q92" s="4">
        <v>2.209873153248E-3</v>
      </c>
      <c r="R92" s="4">
        <v>2.1657062851488003E-3</v>
      </c>
      <c r="S92" s="4">
        <v>2.0852753696351998E-3</v>
      </c>
      <c r="T92" s="4">
        <v>2.041108501536E-3</v>
      </c>
      <c r="U92" s="4">
        <v>2.0032511860223999E-3</v>
      </c>
      <c r="V92" s="4">
        <v>1.9653938705088002E-3</v>
      </c>
      <c r="W92" s="4">
        <v>1.8786534024096001E-3</v>
      </c>
      <c r="X92" s="4">
        <v>1.840796086896E-3</v>
      </c>
      <c r="Y92" s="4">
        <v>1.79662921879679E-3</v>
      </c>
      <c r="Z92" s="4">
        <v>1.7587719032831999E-3</v>
      </c>
      <c r="AA92" s="4">
        <v>1.6783409877696002E-3</v>
      </c>
      <c r="AB92" s="4">
        <v>1.6341741196704001E-3</v>
      </c>
      <c r="AC92" s="4">
        <v>0</v>
      </c>
      <c r="AD92" s="4">
        <v>0</v>
      </c>
      <c r="AE92" s="4">
        <v>2.9801520000000001E-2</v>
      </c>
      <c r="AF92" s="4">
        <v>5.9603040000000003E-2</v>
      </c>
      <c r="AG92" s="4">
        <v>8.9404559999999994E-2</v>
      </c>
      <c r="AH92" s="4">
        <v>0.11920608000000001</v>
      </c>
      <c r="AI92" s="4">
        <v>0.14900759999999999</v>
      </c>
      <c r="AJ92" s="4">
        <v>0.17880911999999999</v>
      </c>
      <c r="AK92" s="4">
        <v>0.20861064000000001</v>
      </c>
      <c r="AL92" s="4">
        <v>0.24358583178201598</v>
      </c>
      <c r="AM92" s="4">
        <v>0.27856102356403201</v>
      </c>
      <c r="AN92" s="4">
        <v>0.31353621534604786</v>
      </c>
      <c r="AO92" s="4">
        <v>0.348511407128064</v>
      </c>
      <c r="AP92" s="4">
        <v>0.38348659891007997</v>
      </c>
      <c r="AQ92" s="4">
        <v>0.41846179069209599</v>
      </c>
      <c r="AR92" s="4">
        <v>0.45431109681753595</v>
      </c>
    </row>
    <row r="93" spans="1:44" x14ac:dyDescent="0.2">
      <c r="A93" s="13" t="s">
        <v>92</v>
      </c>
      <c r="B93" s="1" t="s">
        <v>88</v>
      </c>
      <c r="C93" s="1" t="s">
        <v>64</v>
      </c>
      <c r="D93" s="4">
        <v>332.19781648226012</v>
      </c>
      <c r="E93" s="4">
        <v>335.69723338338463</v>
      </c>
      <c r="F93" s="4">
        <v>338.90403945887113</v>
      </c>
      <c r="G93" s="4">
        <v>342.16090954747898</v>
      </c>
      <c r="H93" s="4">
        <v>345.38469936880568</v>
      </c>
      <c r="I93" s="4">
        <v>348.6609952522661</v>
      </c>
      <c r="J93" s="4">
        <v>351.94767108282372</v>
      </c>
      <c r="K93" s="4">
        <v>355.19792632732361</v>
      </c>
      <c r="L93" s="4">
        <v>358.44071019340555</v>
      </c>
      <c r="M93" s="4">
        <v>361.708172906046</v>
      </c>
      <c r="N93" s="4">
        <v>365.03398562639569</v>
      </c>
      <c r="O93" s="4">
        <v>364.03547464620937</v>
      </c>
      <c r="P93" s="4">
        <v>363.25411178021358</v>
      </c>
      <c r="Q93" s="4">
        <v>362.24442473768141</v>
      </c>
      <c r="R93" s="4">
        <v>361.16330022872376</v>
      </c>
      <c r="S93" s="4">
        <v>360.05710801865234</v>
      </c>
      <c r="T93" s="4">
        <v>359.0060784089502</v>
      </c>
      <c r="U93" s="4">
        <v>357.89413322099637</v>
      </c>
      <c r="V93" s="4">
        <v>356.83295900608482</v>
      </c>
      <c r="W93" s="4">
        <v>355.96766699992389</v>
      </c>
      <c r="X93" s="4">
        <v>354.81801642498971</v>
      </c>
      <c r="Y93" s="4">
        <v>353.71496426997572</v>
      </c>
      <c r="Z93" s="4">
        <v>352.55055349090759</v>
      </c>
      <c r="AA93" s="4">
        <v>351.35118063771131</v>
      </c>
      <c r="AB93" s="4">
        <v>350.42624671344117</v>
      </c>
      <c r="AC93" s="4">
        <v>349.28196347268209</v>
      </c>
      <c r="AD93" s="4">
        <v>348.05118671404773</v>
      </c>
      <c r="AE93" s="4">
        <v>346.83518920168342</v>
      </c>
      <c r="AF93" s="4">
        <v>345.91499057427899</v>
      </c>
      <c r="AG93" s="4">
        <v>344.6007212623598</v>
      </c>
      <c r="AH93" s="4">
        <v>343.40570185253358</v>
      </c>
      <c r="AI93" s="4">
        <v>342.20093715980499</v>
      </c>
      <c r="AJ93" s="4">
        <v>341.104446843978</v>
      </c>
      <c r="AK93" s="4">
        <v>339.87859783522418</v>
      </c>
      <c r="AL93" s="4">
        <v>338.52087919535387</v>
      </c>
      <c r="AM93" s="4">
        <v>337.51084761742118</v>
      </c>
      <c r="AN93" s="4">
        <v>336.18447874579113</v>
      </c>
      <c r="AO93" s="4">
        <v>334.86509120823268</v>
      </c>
      <c r="AP93" s="4">
        <v>333.75747515837315</v>
      </c>
      <c r="AQ93" s="4">
        <v>332.33922435096571</v>
      </c>
      <c r="AR93" s="4">
        <v>331.04918662626369</v>
      </c>
    </row>
    <row r="94" spans="1:44" x14ac:dyDescent="0.2">
      <c r="A94" s="13" t="s">
        <v>92</v>
      </c>
      <c r="B94" s="1" t="s">
        <v>89</v>
      </c>
      <c r="C94" s="1" t="s">
        <v>64</v>
      </c>
      <c r="D94" s="4">
        <v>1486.6843799999999</v>
      </c>
      <c r="E94" s="4">
        <v>1486.6843799999999</v>
      </c>
      <c r="F94" s="4">
        <v>1486.6843799999999</v>
      </c>
      <c r="G94" s="4">
        <v>1486.6843799999999</v>
      </c>
      <c r="H94" s="4">
        <v>1486.6843799999999</v>
      </c>
      <c r="I94" s="4">
        <v>1486.6843799999999</v>
      </c>
      <c r="J94" s="4">
        <v>1486.6843799999999</v>
      </c>
      <c r="K94" s="4">
        <v>1486.6843799999999</v>
      </c>
      <c r="L94" s="4">
        <v>1486.6843799999999</v>
      </c>
      <c r="M94" s="4">
        <v>1486.6843799999999</v>
      </c>
      <c r="N94" s="4">
        <v>1486.6843799999999</v>
      </c>
      <c r="O94" s="4">
        <v>1561.01859899999</v>
      </c>
      <c r="P94" s="4">
        <v>1639.0695289499899</v>
      </c>
      <c r="Q94" s="4">
        <v>1721.0230053974901</v>
      </c>
      <c r="R94" s="4">
        <v>1807.0741558694799</v>
      </c>
      <c r="S94" s="4">
        <v>1897.4278635012699</v>
      </c>
      <c r="T94" s="4">
        <v>1992.2992565348502</v>
      </c>
      <c r="U94" s="4">
        <v>2091.91421964455</v>
      </c>
      <c r="V94" s="4">
        <v>2196.5099303236102</v>
      </c>
      <c r="W94" s="4">
        <v>2306.33542679937</v>
      </c>
      <c r="X94" s="4">
        <v>2421.65219817976</v>
      </c>
      <c r="Y94" s="4">
        <v>2542.7348081493901</v>
      </c>
      <c r="Z94" s="4">
        <v>2669.8715485770699</v>
      </c>
      <c r="AA94" s="4">
        <v>2803.36512586445</v>
      </c>
      <c r="AB94" s="4">
        <v>2943.5333824608201</v>
      </c>
      <c r="AC94" s="4">
        <v>3090.71005152323</v>
      </c>
      <c r="AD94" s="4">
        <v>3245.2455540185497</v>
      </c>
      <c r="AE94" s="4">
        <v>3407.5078318003202</v>
      </c>
      <c r="AF94" s="4">
        <v>3577.88322353182</v>
      </c>
      <c r="AG94" s="4">
        <v>3756.7773846679897</v>
      </c>
      <c r="AH94" s="4">
        <v>3944.6162539215898</v>
      </c>
      <c r="AI94" s="4">
        <v>4141.8470674260898</v>
      </c>
      <c r="AJ94" s="4">
        <v>4348.9394205952894</v>
      </c>
      <c r="AK94" s="4">
        <v>4566.3863889976901</v>
      </c>
      <c r="AL94" s="4">
        <v>4613.1490434942598</v>
      </c>
      <c r="AM94" s="4">
        <v>4551.6151586017404</v>
      </c>
      <c r="AN94" s="4">
        <v>4493.0341190387999</v>
      </c>
      <c r="AO94" s="4">
        <v>4436.1509225966602</v>
      </c>
      <c r="AP94" s="4">
        <v>4380.6715561227202</v>
      </c>
      <c r="AQ94" s="4">
        <v>4325.4377859912602</v>
      </c>
      <c r="AR94" s="4">
        <v>4272.8544055140101</v>
      </c>
    </row>
    <row r="95" spans="1:44" x14ac:dyDescent="0.2">
      <c r="B95" s="5"/>
    </row>
    <row r="97" spans="1:44" x14ac:dyDescent="0.2">
      <c r="A97" s="13" t="s">
        <v>92</v>
      </c>
      <c r="B97" s="1" t="s">
        <v>128</v>
      </c>
      <c r="C97" s="1" t="s">
        <v>126</v>
      </c>
      <c r="D97" s="22">
        <f>(D16+D17+D15+D12+D9)/D8</f>
        <v>0.25352979539335746</v>
      </c>
      <c r="E97" s="22">
        <f t="shared" ref="E97:AR97" si="0">(E16+E17+E15+E12+E9)/E8</f>
        <v>0.25387213950694421</v>
      </c>
      <c r="F97" s="22">
        <f t="shared" si="0"/>
        <v>0.25431435546569098</v>
      </c>
      <c r="G97" s="22">
        <f t="shared" si="0"/>
        <v>0.25022822076862306</v>
      </c>
      <c r="H97" s="22">
        <f t="shared" si="0"/>
        <v>0.24487504127054491</v>
      </c>
      <c r="I97" s="22">
        <f t="shared" si="0"/>
        <v>0.24077305973379381</v>
      </c>
      <c r="J97" s="22">
        <f t="shared" si="0"/>
        <v>0.23664793535171272</v>
      </c>
      <c r="K97" s="22">
        <f t="shared" si="0"/>
        <v>0.23247215812694502</v>
      </c>
      <c r="L97" s="22">
        <f t="shared" si="0"/>
        <v>0.22995185069131316</v>
      </c>
      <c r="M97" s="22">
        <f t="shared" si="0"/>
        <v>0.22873821802095703</v>
      </c>
      <c r="N97" s="22">
        <f t="shared" si="0"/>
        <v>0.22714195037216678</v>
      </c>
      <c r="O97" s="22">
        <f t="shared" si="0"/>
        <v>0.24473485614018889</v>
      </c>
      <c r="P97" s="22">
        <f t="shared" si="0"/>
        <v>0.24152919589371455</v>
      </c>
      <c r="Q97" s="22">
        <f t="shared" si="0"/>
        <v>0.23841446369666269</v>
      </c>
      <c r="R97" s="22">
        <f t="shared" si="0"/>
        <v>0.23523899821760644</v>
      </c>
      <c r="S97" s="22">
        <f t="shared" si="0"/>
        <v>0.23154770199284111</v>
      </c>
      <c r="T97" s="22">
        <f t="shared" si="0"/>
        <v>0.22616853127713787</v>
      </c>
      <c r="U97" s="22">
        <f t="shared" si="0"/>
        <v>0.22287258881909042</v>
      </c>
      <c r="V97" s="22">
        <f t="shared" si="0"/>
        <v>0.21958946948599598</v>
      </c>
      <c r="W97" s="22">
        <f t="shared" si="0"/>
        <v>0.21557383884225972</v>
      </c>
      <c r="X97" s="22">
        <f t="shared" si="0"/>
        <v>0.21136485541669303</v>
      </c>
      <c r="Y97" s="22">
        <f t="shared" si="0"/>
        <v>0.20542165268483639</v>
      </c>
      <c r="Z97" s="22">
        <f t="shared" si="0"/>
        <v>0.20051501063584409</v>
      </c>
      <c r="AA97" s="22">
        <f t="shared" si="0"/>
        <v>0.19421150498832879</v>
      </c>
      <c r="AB97" s="22">
        <f t="shared" si="0"/>
        <v>0.18926875690980827</v>
      </c>
      <c r="AC97" s="22">
        <f t="shared" si="0"/>
        <v>0.18933127848727183</v>
      </c>
      <c r="AD97" s="22">
        <f t="shared" si="0"/>
        <v>0.21094032173948299</v>
      </c>
      <c r="AE97" s="22">
        <f t="shared" si="0"/>
        <v>0.23661216843880228</v>
      </c>
      <c r="AF97" s="22">
        <f t="shared" si="0"/>
        <v>0.26760294141425417</v>
      </c>
      <c r="AG97" s="22">
        <f t="shared" si="0"/>
        <v>0.30017306000941651</v>
      </c>
      <c r="AH97" s="22">
        <f t="shared" si="0"/>
        <v>0.33977967267228976</v>
      </c>
      <c r="AI97" s="22">
        <f t="shared" si="0"/>
        <v>0.37647172032213172</v>
      </c>
      <c r="AJ97" s="22">
        <f t="shared" si="0"/>
        <v>0.40980049253168338</v>
      </c>
      <c r="AK97" s="22">
        <f t="shared" si="0"/>
        <v>0.43586389514947521</v>
      </c>
      <c r="AL97" s="22">
        <f t="shared" si="0"/>
        <v>0.47330078789888719</v>
      </c>
      <c r="AM97" s="22">
        <f t="shared" si="0"/>
        <v>0.50505032538944539</v>
      </c>
      <c r="AN97" s="22">
        <f t="shared" si="0"/>
        <v>0.53170214021189222</v>
      </c>
      <c r="AO97" s="22">
        <f t="shared" si="0"/>
        <v>0.5528797989267189</v>
      </c>
      <c r="AP97" s="22">
        <f t="shared" si="0"/>
        <v>0.56714493237204888</v>
      </c>
      <c r="AQ97" s="22">
        <f t="shared" si="0"/>
        <v>0.58337408462068852</v>
      </c>
      <c r="AR97" s="22">
        <f t="shared" si="0"/>
        <v>0.6041759867200609</v>
      </c>
    </row>
    <row r="98" spans="1:44" x14ac:dyDescent="0.2">
      <c r="A98" s="13" t="s">
        <v>92</v>
      </c>
      <c r="B98" s="1" t="s">
        <v>127</v>
      </c>
      <c r="C98" s="1" t="s">
        <v>126</v>
      </c>
      <c r="D98" s="22">
        <f>(D64+D63+D62+D59+D54)/D53</f>
        <v>0.10346222667866088</v>
      </c>
      <c r="E98" s="22">
        <f t="shared" ref="E98:AR98" si="1">(E64+E63+E62+E59+E54)/E53</f>
        <v>0.1024785896065091</v>
      </c>
      <c r="F98" s="22">
        <f t="shared" si="1"/>
        <v>0.10330641391748616</v>
      </c>
      <c r="G98" s="22">
        <f t="shared" si="1"/>
        <v>0.10491503107120422</v>
      </c>
      <c r="H98" s="22">
        <f t="shared" si="1"/>
        <v>0.10060232482268811</v>
      </c>
      <c r="I98" s="22">
        <f t="shared" si="1"/>
        <v>9.3215062333927901E-2</v>
      </c>
      <c r="J98" s="22">
        <f t="shared" si="1"/>
        <v>9.2689077065396738E-2</v>
      </c>
      <c r="K98" s="22">
        <f t="shared" si="1"/>
        <v>9.297989287482783E-2</v>
      </c>
      <c r="L98" s="22">
        <f t="shared" si="1"/>
        <v>9.1258515626251716E-2</v>
      </c>
      <c r="M98" s="22">
        <f t="shared" si="1"/>
        <v>8.9735053886844982E-2</v>
      </c>
      <c r="N98" s="22">
        <f t="shared" si="1"/>
        <v>8.4533241211676588E-2</v>
      </c>
      <c r="O98" s="22">
        <f t="shared" si="1"/>
        <v>8.9376919178878564E-2</v>
      </c>
      <c r="P98" s="22">
        <f t="shared" si="1"/>
        <v>9.5324374954659508E-2</v>
      </c>
      <c r="Q98" s="22">
        <f t="shared" si="1"/>
        <v>0.10186170646459232</v>
      </c>
      <c r="R98" s="22">
        <f t="shared" si="1"/>
        <v>0.10557985010049166</v>
      </c>
      <c r="S98" s="22">
        <f t="shared" si="1"/>
        <v>0.10947649793866997</v>
      </c>
      <c r="T98" s="22">
        <f t="shared" si="1"/>
        <v>0.11241713838435785</v>
      </c>
      <c r="U98" s="22">
        <f t="shared" si="1"/>
        <v>0.11538811772364878</v>
      </c>
      <c r="V98" s="22">
        <f t="shared" si="1"/>
        <v>0.11814941213324047</v>
      </c>
      <c r="W98" s="22">
        <f t="shared" si="1"/>
        <v>0.12136091755721548</v>
      </c>
      <c r="X98" s="22">
        <f t="shared" si="1"/>
        <v>0.12413717054658963</v>
      </c>
      <c r="Y98" s="22">
        <f t="shared" si="1"/>
        <v>0.12706215215947775</v>
      </c>
      <c r="Z98" s="22">
        <f t="shared" si="1"/>
        <v>0.12999626108393073</v>
      </c>
      <c r="AA98" s="22">
        <f t="shared" si="1"/>
        <v>0.13266627393459832</v>
      </c>
      <c r="AB98" s="22">
        <f t="shared" si="1"/>
        <v>0.1274536732697053</v>
      </c>
      <c r="AC98" s="22">
        <f t="shared" si="1"/>
        <v>0.12700315686291666</v>
      </c>
      <c r="AD98" s="22">
        <f t="shared" si="1"/>
        <v>0.13991648207793542</v>
      </c>
      <c r="AE98" s="22">
        <f t="shared" si="1"/>
        <v>0.14571321818206143</v>
      </c>
      <c r="AF98" s="22">
        <f t="shared" si="1"/>
        <v>0.15187433817072546</v>
      </c>
      <c r="AG98" s="22">
        <f t="shared" si="1"/>
        <v>0.15827855520061881</v>
      </c>
      <c r="AH98" s="22">
        <f t="shared" si="1"/>
        <v>0.15918839173108884</v>
      </c>
      <c r="AI98" s="22">
        <f t="shared" si="1"/>
        <v>0.1663349776100064</v>
      </c>
      <c r="AJ98" s="22">
        <f t="shared" si="1"/>
        <v>0.16881901893802545</v>
      </c>
      <c r="AK98" s="22">
        <f t="shared" si="1"/>
        <v>0.17440293965649284</v>
      </c>
      <c r="AL98" s="22">
        <f t="shared" si="1"/>
        <v>0.18337667409370978</v>
      </c>
      <c r="AM98" s="22">
        <f t="shared" si="1"/>
        <v>0.19444871770656036</v>
      </c>
      <c r="AN98" s="22">
        <f t="shared" si="1"/>
        <v>0.20516494253410425</v>
      </c>
      <c r="AO98" s="22">
        <f t="shared" si="1"/>
        <v>0.21509974014057132</v>
      </c>
      <c r="AP98" s="22">
        <f t="shared" si="1"/>
        <v>0.22389571883754203</v>
      </c>
      <c r="AQ98" s="22">
        <f t="shared" si="1"/>
        <v>0.22792901786414213</v>
      </c>
      <c r="AR98" s="22">
        <f t="shared" si="1"/>
        <v>0.23422403705978853</v>
      </c>
    </row>
    <row r="99" spans="1:44" x14ac:dyDescent="0.2">
      <c r="A99" s="13" t="s">
        <v>92</v>
      </c>
      <c r="B99" s="1" t="s">
        <v>129</v>
      </c>
      <c r="C99" s="1" t="s">
        <v>126</v>
      </c>
      <c r="D99" s="22">
        <f>(D83+D82+D81+D78+D75)/D74</f>
        <v>0.20530209667724519</v>
      </c>
      <c r="E99" s="22">
        <f t="shared" ref="E99:AR99" si="2">(E83+E82+E81+E78+E75)/E74</f>
        <v>0.20066831128808554</v>
      </c>
      <c r="F99" s="22">
        <f t="shared" si="2"/>
        <v>0.19628888233078096</v>
      </c>
      <c r="G99" s="22">
        <f t="shared" si="2"/>
        <v>0.19035501827516049</v>
      </c>
      <c r="H99" s="22">
        <f t="shared" si="2"/>
        <v>0.18483434253480796</v>
      </c>
      <c r="I99" s="22">
        <f t="shared" si="2"/>
        <v>0.17963272955937509</v>
      </c>
      <c r="J99" s="22">
        <f t="shared" si="2"/>
        <v>0.17364839244759062</v>
      </c>
      <c r="K99" s="22">
        <f t="shared" si="2"/>
        <v>0.16819178251910386</v>
      </c>
      <c r="L99" s="22">
        <f t="shared" si="2"/>
        <v>0.16935311385629742</v>
      </c>
      <c r="M99" s="22">
        <f t="shared" si="2"/>
        <v>0.17245816101941927</v>
      </c>
      <c r="N99" s="22">
        <f t="shared" si="2"/>
        <v>0.1693306826779688</v>
      </c>
      <c r="O99" s="22">
        <f t="shared" si="2"/>
        <v>0.18959309566314483</v>
      </c>
      <c r="P99" s="22">
        <f t="shared" si="2"/>
        <v>0.18260396821104929</v>
      </c>
      <c r="Q99" s="22">
        <f t="shared" si="2"/>
        <v>0.18647050691763159</v>
      </c>
      <c r="R99" s="22">
        <f t="shared" si="2"/>
        <v>0.18502279729631416</v>
      </c>
      <c r="S99" s="22">
        <f t="shared" si="2"/>
        <v>0.1780190203707043</v>
      </c>
      <c r="T99" s="22">
        <f t="shared" si="2"/>
        <v>0.17235805104210561</v>
      </c>
      <c r="U99" s="22">
        <f t="shared" si="2"/>
        <v>0.16885717109906342</v>
      </c>
      <c r="V99" s="22">
        <f t="shared" si="2"/>
        <v>0.16565233063110088</v>
      </c>
      <c r="W99" s="22">
        <f t="shared" si="2"/>
        <v>0.16257036669508687</v>
      </c>
      <c r="X99" s="22">
        <f t="shared" si="2"/>
        <v>0.15698802128182349</v>
      </c>
      <c r="Y99" s="22">
        <f t="shared" si="2"/>
        <v>0.15219931480914811</v>
      </c>
      <c r="Z99" s="22">
        <f t="shared" si="2"/>
        <v>0.14907890703770052</v>
      </c>
      <c r="AA99" s="22">
        <f t="shared" si="2"/>
        <v>0.14448456310784427</v>
      </c>
      <c r="AB99" s="22">
        <f t="shared" si="2"/>
        <v>0.13962093786936861</v>
      </c>
      <c r="AC99" s="22">
        <f t="shared" si="2"/>
        <v>0.13797523314681623</v>
      </c>
      <c r="AD99" s="22">
        <f t="shared" si="2"/>
        <v>0.15397706389475255</v>
      </c>
      <c r="AE99" s="22">
        <f t="shared" si="2"/>
        <v>0.16949385724683844</v>
      </c>
      <c r="AF99" s="22">
        <f t="shared" si="2"/>
        <v>0.19417172333552113</v>
      </c>
      <c r="AG99" s="22">
        <f t="shared" si="2"/>
        <v>0.21975928848723736</v>
      </c>
      <c r="AH99" s="22">
        <f t="shared" si="2"/>
        <v>0.24744237508371764</v>
      </c>
      <c r="AI99" s="22">
        <f t="shared" si="2"/>
        <v>0.27732009601321833</v>
      </c>
      <c r="AJ99" s="22">
        <f t="shared" si="2"/>
        <v>0.30555651597320743</v>
      </c>
      <c r="AK99" s="22">
        <f t="shared" si="2"/>
        <v>0.33118869275111823</v>
      </c>
      <c r="AL99" s="22">
        <f t="shared" si="2"/>
        <v>0.36416471266409634</v>
      </c>
      <c r="AM99" s="22">
        <f t="shared" si="2"/>
        <v>0.3945881495719829</v>
      </c>
      <c r="AN99" s="22">
        <f t="shared" si="2"/>
        <v>0.42506116862428989</v>
      </c>
      <c r="AO99" s="22">
        <f t="shared" si="2"/>
        <v>0.45453451918261878</v>
      </c>
      <c r="AP99" s="22">
        <f t="shared" si="2"/>
        <v>0.48339030986949794</v>
      </c>
      <c r="AQ99" s="22">
        <f t="shared" si="2"/>
        <v>0.49788281550897745</v>
      </c>
      <c r="AR99" s="22">
        <f t="shared" si="2"/>
        <v>0.51933618230980438</v>
      </c>
    </row>
    <row r="104" spans="1:44" s="2" customFormat="1" x14ac:dyDescent="0.2">
      <c r="A104" s="2" t="s">
        <v>90</v>
      </c>
      <c r="B104" s="2" t="s">
        <v>144</v>
      </c>
      <c r="C104" s="2" t="s">
        <v>1</v>
      </c>
      <c r="D104" s="2">
        <v>2010</v>
      </c>
      <c r="E104" s="2">
        <v>2011</v>
      </c>
      <c r="F104" s="2">
        <v>2012</v>
      </c>
      <c r="G104" s="2">
        <v>2013</v>
      </c>
      <c r="H104" s="2">
        <v>2014</v>
      </c>
      <c r="I104" s="2">
        <v>2015</v>
      </c>
      <c r="J104" s="2">
        <v>2016</v>
      </c>
      <c r="K104" s="2">
        <v>2017</v>
      </c>
      <c r="L104" s="2">
        <v>2018</v>
      </c>
      <c r="M104" s="2">
        <v>2019</v>
      </c>
      <c r="N104" s="2">
        <v>2020</v>
      </c>
      <c r="O104" s="2">
        <v>2021</v>
      </c>
      <c r="P104" s="2">
        <v>2022</v>
      </c>
      <c r="Q104" s="2">
        <v>2023</v>
      </c>
      <c r="R104" s="2">
        <v>2024</v>
      </c>
      <c r="S104" s="2">
        <v>2025</v>
      </c>
      <c r="T104" s="2">
        <v>2026</v>
      </c>
      <c r="U104" s="2">
        <v>2027</v>
      </c>
      <c r="V104" s="2">
        <v>2028</v>
      </c>
      <c r="W104" s="2">
        <v>2029</v>
      </c>
      <c r="X104" s="2">
        <v>2030</v>
      </c>
      <c r="Y104" s="2">
        <v>2031</v>
      </c>
      <c r="Z104" s="2">
        <v>2032</v>
      </c>
      <c r="AA104" s="2">
        <v>2033</v>
      </c>
      <c r="AB104" s="2">
        <v>2034</v>
      </c>
      <c r="AC104" s="2">
        <v>2035</v>
      </c>
      <c r="AD104" s="2">
        <v>2036</v>
      </c>
      <c r="AE104" s="2">
        <v>2037</v>
      </c>
      <c r="AF104" s="2">
        <v>2038</v>
      </c>
      <c r="AG104" s="2">
        <v>2039</v>
      </c>
      <c r="AH104" s="2">
        <v>2040</v>
      </c>
      <c r="AI104" s="2">
        <v>2041</v>
      </c>
      <c r="AJ104" s="2">
        <v>2042</v>
      </c>
      <c r="AK104" s="2">
        <v>2043</v>
      </c>
      <c r="AL104" s="2">
        <v>2044</v>
      </c>
      <c r="AM104" s="2">
        <v>2045</v>
      </c>
      <c r="AN104" s="2">
        <v>2046</v>
      </c>
      <c r="AO104" s="2">
        <v>2047</v>
      </c>
      <c r="AP104" s="2">
        <v>2048</v>
      </c>
      <c r="AQ104" s="2">
        <v>2049</v>
      </c>
      <c r="AR104" s="2">
        <v>2050</v>
      </c>
    </row>
    <row r="105" spans="1:44" x14ac:dyDescent="0.2">
      <c r="A105" s="13" t="s">
        <v>92</v>
      </c>
      <c r="B105" s="1" t="s">
        <v>99</v>
      </c>
      <c r="C105" s="1" t="s">
        <v>7</v>
      </c>
      <c r="D105" s="1">
        <v>1580.8000000000002</v>
      </c>
      <c r="E105" s="1">
        <v>1543.7</v>
      </c>
      <c r="F105" s="1">
        <v>1504.3</v>
      </c>
      <c r="G105" s="1">
        <v>1464.6999999999998</v>
      </c>
      <c r="H105" s="1">
        <v>1425.2</v>
      </c>
      <c r="I105" s="1">
        <v>1385.7</v>
      </c>
      <c r="J105" s="1">
        <v>1346.1999999999998</v>
      </c>
      <c r="K105" s="1">
        <v>1306.7</v>
      </c>
      <c r="L105" s="1">
        <v>1227.7</v>
      </c>
      <c r="M105" s="1">
        <v>1267.1000000000001</v>
      </c>
      <c r="N105" s="1">
        <v>1188.1000000000001</v>
      </c>
      <c r="O105" s="1">
        <v>1148.5999999999999</v>
      </c>
      <c r="P105" s="1">
        <v>1109</v>
      </c>
      <c r="Q105" s="1">
        <v>1069.5999999999999</v>
      </c>
      <c r="R105" s="1">
        <v>1030</v>
      </c>
      <c r="S105" s="1">
        <v>990.5</v>
      </c>
      <c r="T105" s="1">
        <v>950.9</v>
      </c>
      <c r="U105" s="1">
        <v>911.5</v>
      </c>
      <c r="V105" s="1">
        <v>871.89999999999986</v>
      </c>
      <c r="W105" s="1">
        <v>832.4</v>
      </c>
      <c r="X105" s="1">
        <v>792.8</v>
      </c>
      <c r="Y105" s="1">
        <v>753.4</v>
      </c>
      <c r="Z105" s="1">
        <v>713.90000000000009</v>
      </c>
      <c r="AA105" s="1">
        <v>674.3</v>
      </c>
      <c r="AB105" s="1">
        <v>634.80000000000007</v>
      </c>
      <c r="AC105" s="1">
        <v>595.29999999999995</v>
      </c>
      <c r="AD105" s="1">
        <v>555.80000000000007</v>
      </c>
      <c r="AE105" s="1">
        <v>516.20000000000005</v>
      </c>
      <c r="AF105" s="1">
        <v>476.8</v>
      </c>
      <c r="AG105" s="1">
        <v>437.2</v>
      </c>
      <c r="AH105" s="1">
        <v>397.7</v>
      </c>
      <c r="AI105" s="1">
        <v>358.09999999999997</v>
      </c>
      <c r="AJ105" s="1">
        <v>318.7</v>
      </c>
      <c r="AK105" s="1">
        <v>279.09999999999997</v>
      </c>
      <c r="AL105" s="1">
        <v>239.6</v>
      </c>
      <c r="AM105" s="1">
        <v>200</v>
      </c>
      <c r="AN105" s="1">
        <v>160.6</v>
      </c>
      <c r="AO105" s="1">
        <v>121</v>
      </c>
      <c r="AP105" s="1">
        <v>81.5</v>
      </c>
      <c r="AQ105" s="1">
        <v>41.9</v>
      </c>
      <c r="AR105" s="1">
        <v>2.5</v>
      </c>
    </row>
    <row r="106" spans="1:44" x14ac:dyDescent="0.2">
      <c r="A106" s="13" t="s">
        <v>92</v>
      </c>
      <c r="B106" s="1" t="s">
        <v>131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7.9078755008314197</v>
      </c>
      <c r="AI106" s="1">
        <v>27.7682609958295</v>
      </c>
      <c r="AJ106" s="1">
        <v>56.433320989955703</v>
      </c>
      <c r="AK106" s="1">
        <v>105.77925330599</v>
      </c>
      <c r="AL106" s="1">
        <v>161.88227135170399</v>
      </c>
      <c r="AM106" s="1">
        <v>230.342430843909</v>
      </c>
      <c r="AN106" s="1">
        <v>292.48551879003895</v>
      </c>
      <c r="AO106" s="1">
        <v>297.63910763334798</v>
      </c>
      <c r="AP106" s="1">
        <v>302.71913432174802</v>
      </c>
      <c r="AQ106" s="1">
        <v>349.48138890218502</v>
      </c>
      <c r="AR106" s="1">
        <v>406.04996629051897</v>
      </c>
    </row>
    <row r="107" spans="1:44" x14ac:dyDescent="0.2">
      <c r="A107" s="13" t="s">
        <v>92</v>
      </c>
      <c r="B107" s="1" t="s">
        <v>132</v>
      </c>
      <c r="C107" s="1" t="s">
        <v>7</v>
      </c>
      <c r="D107" s="1">
        <v>1580.8000000000002</v>
      </c>
      <c r="E107" s="1">
        <v>1543.7</v>
      </c>
      <c r="F107" s="1">
        <v>1504.3</v>
      </c>
      <c r="G107" s="1">
        <v>1464.6999999999998</v>
      </c>
      <c r="H107" s="1">
        <v>1425.2</v>
      </c>
      <c r="I107" s="1">
        <v>1385.7</v>
      </c>
      <c r="J107" s="1">
        <v>1346.1999999999998</v>
      </c>
      <c r="K107" s="1">
        <v>1306.7</v>
      </c>
      <c r="L107" s="1">
        <v>1227.7</v>
      </c>
      <c r="M107" s="1">
        <v>1267.1000000000001</v>
      </c>
      <c r="N107" s="1">
        <v>1188.1000000000001</v>
      </c>
      <c r="O107" s="1">
        <v>1148.5999999999999</v>
      </c>
      <c r="P107" s="1">
        <v>1109</v>
      </c>
      <c r="Q107" s="1">
        <v>1069.5999999999999</v>
      </c>
      <c r="R107" s="1">
        <v>1030</v>
      </c>
      <c r="S107" s="1">
        <v>990.5</v>
      </c>
      <c r="T107" s="1">
        <v>950.9</v>
      </c>
      <c r="U107" s="1">
        <v>911.5</v>
      </c>
      <c r="V107" s="1">
        <v>871.89999999999986</v>
      </c>
      <c r="W107" s="1">
        <v>832.4</v>
      </c>
      <c r="X107" s="1">
        <v>792.8</v>
      </c>
      <c r="Y107" s="1">
        <v>753.4</v>
      </c>
      <c r="Z107" s="1">
        <v>713.90000000000009</v>
      </c>
      <c r="AA107" s="1">
        <v>674.3</v>
      </c>
      <c r="AB107" s="1">
        <v>634.80000000000007</v>
      </c>
      <c r="AC107" s="1">
        <v>595.29999999999995</v>
      </c>
      <c r="AD107" s="1">
        <v>555.80000000000007</v>
      </c>
      <c r="AE107" s="1">
        <v>516.20000000000005</v>
      </c>
      <c r="AF107" s="1">
        <v>476.8</v>
      </c>
      <c r="AG107" s="1">
        <v>437.2</v>
      </c>
      <c r="AH107" s="1">
        <v>405.60787550083143</v>
      </c>
      <c r="AI107" s="1">
        <v>385.86826099582947</v>
      </c>
      <c r="AJ107" s="1">
        <v>375.13332098995568</v>
      </c>
      <c r="AK107" s="1">
        <v>384.87925330598995</v>
      </c>
      <c r="AL107" s="1">
        <v>401.48227135170396</v>
      </c>
      <c r="AM107" s="1">
        <v>430.34243084390903</v>
      </c>
      <c r="AN107" s="1">
        <v>453.08551879003892</v>
      </c>
      <c r="AO107" s="1">
        <v>418.63910763334798</v>
      </c>
      <c r="AP107" s="1">
        <v>384.21913432174802</v>
      </c>
      <c r="AQ107" s="1">
        <v>391.38138890218499</v>
      </c>
      <c r="AR107" s="1">
        <v>408.54996629051897</v>
      </c>
    </row>
    <row r="108" spans="1:44" x14ac:dyDescent="0.2">
      <c r="A108" s="13" t="s">
        <v>92</v>
      </c>
      <c r="B108" s="1" t="s">
        <v>100</v>
      </c>
      <c r="C108" s="1" t="s">
        <v>7</v>
      </c>
      <c r="D108" s="1">
        <v>1403.7741192377712</v>
      </c>
      <c r="E108" s="1">
        <v>1459.1741192377701</v>
      </c>
      <c r="F108" s="1">
        <v>1514.5741192377711</v>
      </c>
      <c r="G108" s="1">
        <v>1570.0741192377716</v>
      </c>
      <c r="H108" s="1">
        <v>1651.2275068451395</v>
      </c>
      <c r="I108" s="1">
        <v>1706.8275068451385</v>
      </c>
      <c r="J108" s="1">
        <v>1762.0275068451385</v>
      </c>
      <c r="K108" s="1">
        <v>1817.5275068451385</v>
      </c>
      <c r="L108" s="1">
        <v>1953.8067684164766</v>
      </c>
      <c r="M108" s="1">
        <v>1873.0275068451394</v>
      </c>
      <c r="N108" s="1">
        <v>2037.5994036269276</v>
      </c>
      <c r="O108" s="1">
        <v>2092.7994036269279</v>
      </c>
      <c r="P108" s="1">
        <v>2150.9617068485072</v>
      </c>
      <c r="Q108" s="1">
        <v>2206.4617068485077</v>
      </c>
      <c r="R108" s="1">
        <v>2261.8617068485073</v>
      </c>
      <c r="S108" s="1">
        <v>2329.2800189364534</v>
      </c>
      <c r="T108" s="1">
        <v>2436.8882749802847</v>
      </c>
      <c r="U108" s="1">
        <v>2492.3882749802842</v>
      </c>
      <c r="V108" s="1">
        <v>2547.6882749802849</v>
      </c>
      <c r="W108" s="1">
        <v>2603.1882749802844</v>
      </c>
      <c r="X108" s="1">
        <v>2658.6882749802844</v>
      </c>
      <c r="Y108" s="1">
        <v>2737.8626862210576</v>
      </c>
      <c r="Z108" s="1">
        <v>2793.3626862210581</v>
      </c>
      <c r="AA108" s="1">
        <v>2848.6626862210578</v>
      </c>
      <c r="AB108" s="1">
        <v>2904.1626862210574</v>
      </c>
      <c r="AC108" s="1">
        <v>2939.9206204408529</v>
      </c>
      <c r="AD108" s="1">
        <v>2955.8497930352819</v>
      </c>
      <c r="AE108" s="1">
        <v>2972.0926871018955</v>
      </c>
      <c r="AF108" s="1">
        <v>2977.2978892038996</v>
      </c>
      <c r="AG108" s="1">
        <v>2964.7989911365808</v>
      </c>
      <c r="AH108" s="1">
        <v>2934.2565805959543</v>
      </c>
      <c r="AI108" s="1">
        <v>2934.2565805959543</v>
      </c>
      <c r="AJ108" s="1">
        <v>2934.2565805959543</v>
      </c>
      <c r="AK108" s="1">
        <v>2934.2565805959543</v>
      </c>
      <c r="AL108" s="1">
        <v>2866.2346070294429</v>
      </c>
      <c r="AM108" s="1">
        <v>2810.9618594561512</v>
      </c>
      <c r="AN108" s="1">
        <v>2786.0700457410062</v>
      </c>
      <c r="AO108" s="1">
        <v>2683.4077425194264</v>
      </c>
      <c r="AP108" s="1">
        <v>2671.1708402514473</v>
      </c>
      <c r="AQ108" s="1">
        <v>2621.7732949259316</v>
      </c>
      <c r="AR108" s="1">
        <v>2586.9082841392287</v>
      </c>
    </row>
    <row r="109" spans="1:44" x14ac:dyDescent="0.2">
      <c r="A109" s="13" t="s">
        <v>92</v>
      </c>
      <c r="B109" s="1" t="s">
        <v>133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19.184076293531902</v>
      </c>
      <c r="AO109" s="1">
        <v>211.621307144951</v>
      </c>
      <c r="AP109" s="1">
        <v>385.72379948964902</v>
      </c>
      <c r="AQ109" s="1">
        <v>406.04996629051897</v>
      </c>
      <c r="AR109" s="1">
        <v>406.04996629051897</v>
      </c>
    </row>
    <row r="110" spans="1:44" x14ac:dyDescent="0.2">
      <c r="A110" s="13" t="s">
        <v>92</v>
      </c>
      <c r="B110" s="1" t="s">
        <v>134</v>
      </c>
      <c r="C110" s="1" t="s">
        <v>7</v>
      </c>
      <c r="D110" s="1">
        <v>1403.7741192377712</v>
      </c>
      <c r="E110" s="1">
        <v>1459.1741192377701</v>
      </c>
      <c r="F110" s="1">
        <v>1514.5741192377711</v>
      </c>
      <c r="G110" s="1">
        <v>1570.0741192377716</v>
      </c>
      <c r="H110" s="1">
        <v>1651.2275068451395</v>
      </c>
      <c r="I110" s="1">
        <v>1706.8275068451385</v>
      </c>
      <c r="J110" s="1">
        <v>1762.0275068451385</v>
      </c>
      <c r="K110" s="1">
        <v>1817.5275068451385</v>
      </c>
      <c r="L110" s="1">
        <v>1953.8067684164766</v>
      </c>
      <c r="M110" s="1">
        <v>1873.0275068451394</v>
      </c>
      <c r="N110" s="1">
        <v>2037.5994036269276</v>
      </c>
      <c r="O110" s="1">
        <v>2092.7994036269279</v>
      </c>
      <c r="P110" s="1">
        <v>2150.9617068485072</v>
      </c>
      <c r="Q110" s="1">
        <v>2206.4617068485077</v>
      </c>
      <c r="R110" s="1">
        <v>2261.8617068485073</v>
      </c>
      <c r="S110" s="1">
        <v>2329.2800189364534</v>
      </c>
      <c r="T110" s="1">
        <v>2436.8882749802847</v>
      </c>
      <c r="U110" s="1">
        <v>2492.3882749802842</v>
      </c>
      <c r="V110" s="1">
        <v>2547.6882749802849</v>
      </c>
      <c r="W110" s="1">
        <v>2603.1882749802844</v>
      </c>
      <c r="X110" s="1">
        <v>2658.6882749802844</v>
      </c>
      <c r="Y110" s="1">
        <v>2737.8626862210576</v>
      </c>
      <c r="Z110" s="1">
        <v>2793.3626862210581</v>
      </c>
      <c r="AA110" s="1">
        <v>2848.6626862210578</v>
      </c>
      <c r="AB110" s="1">
        <v>2904.1626862210574</v>
      </c>
      <c r="AC110" s="1">
        <v>2939.9206204408529</v>
      </c>
      <c r="AD110" s="1">
        <v>2955.8497930352819</v>
      </c>
      <c r="AE110" s="1">
        <v>2972.0926871018955</v>
      </c>
      <c r="AF110" s="1">
        <v>2977.2978892038996</v>
      </c>
      <c r="AG110" s="1">
        <v>2964.7989911365808</v>
      </c>
      <c r="AH110" s="1">
        <v>2934.2565805959543</v>
      </c>
      <c r="AI110" s="1">
        <v>2934.2565805959543</v>
      </c>
      <c r="AJ110" s="1">
        <v>2934.2565805959543</v>
      </c>
      <c r="AK110" s="1">
        <v>2934.2565805959543</v>
      </c>
      <c r="AL110" s="1">
        <v>2866.2346070294429</v>
      </c>
      <c r="AM110" s="1">
        <v>2810.9618594561512</v>
      </c>
      <c r="AN110" s="1">
        <v>2805.2541220345379</v>
      </c>
      <c r="AO110" s="1">
        <v>2895.0290496643775</v>
      </c>
      <c r="AP110" s="1">
        <v>3056.8946397410964</v>
      </c>
      <c r="AQ110" s="1">
        <v>3027.8232612164506</v>
      </c>
      <c r="AR110" s="1">
        <v>2992.9582504297477</v>
      </c>
    </row>
    <row r="111" spans="1:44" x14ac:dyDescent="0.2">
      <c r="A111" s="13" t="s">
        <v>92</v>
      </c>
      <c r="B111" s="1" t="s">
        <v>103</v>
      </c>
      <c r="C111" s="1" t="s">
        <v>7</v>
      </c>
      <c r="D111" s="1">
        <v>461.80000000000007</v>
      </c>
      <c r="E111" s="1">
        <v>466.8</v>
      </c>
      <c r="F111" s="1">
        <v>471.9</v>
      </c>
      <c r="G111" s="1">
        <v>477</v>
      </c>
      <c r="H111" s="1">
        <v>482.09999999999997</v>
      </c>
      <c r="I111" s="1">
        <v>487.20000000000005</v>
      </c>
      <c r="J111" s="1">
        <v>492.29999999999995</v>
      </c>
      <c r="K111" s="1">
        <v>497.5</v>
      </c>
      <c r="L111" s="1">
        <v>507.59999999999906</v>
      </c>
      <c r="M111" s="1">
        <v>502.49999999999903</v>
      </c>
      <c r="N111" s="1">
        <v>512.69999999999902</v>
      </c>
      <c r="O111" s="1">
        <v>499.41694520676901</v>
      </c>
      <c r="P111" s="1">
        <v>484.51694520676904</v>
      </c>
      <c r="Q111" s="1">
        <v>469.61694520676906</v>
      </c>
      <c r="R111" s="1">
        <v>454.81694520676899</v>
      </c>
      <c r="S111" s="1">
        <v>439.81694520676893</v>
      </c>
      <c r="T111" s="1">
        <v>422.81694520676899</v>
      </c>
      <c r="U111" s="1">
        <v>408.41694520676896</v>
      </c>
      <c r="V111" s="1">
        <v>394.01694520676898</v>
      </c>
      <c r="W111" s="1">
        <v>395.62103249418703</v>
      </c>
      <c r="X111" s="1">
        <v>401.42103249418705</v>
      </c>
      <c r="Y111" s="1">
        <v>437.62926887805281</v>
      </c>
      <c r="Z111" s="1">
        <v>494.48372237964821</v>
      </c>
      <c r="AA111" s="1">
        <v>558.51068644596603</v>
      </c>
      <c r="AB111" s="1">
        <v>585.91123166863497</v>
      </c>
      <c r="AC111" s="1">
        <v>571.51123166863499</v>
      </c>
      <c r="AD111" s="1">
        <v>537.1112316686349</v>
      </c>
      <c r="AE111" s="1">
        <v>502.91123166863491</v>
      </c>
      <c r="AF111" s="1">
        <v>488.51123166863499</v>
      </c>
      <c r="AG111" s="1">
        <v>454.11123166863496</v>
      </c>
      <c r="AH111" s="1">
        <v>424.31820058966804</v>
      </c>
      <c r="AI111" s="1">
        <v>404.31820058966798</v>
      </c>
      <c r="AJ111" s="1">
        <v>384.31820058966804</v>
      </c>
      <c r="AK111" s="1">
        <v>364.31820058966804</v>
      </c>
      <c r="AL111" s="1">
        <v>344.31820058966798</v>
      </c>
      <c r="AM111" s="1">
        <v>324.31820058966798</v>
      </c>
      <c r="AN111" s="1">
        <v>322.70125538289903</v>
      </c>
      <c r="AO111" s="1">
        <v>322.70125538289903</v>
      </c>
      <c r="AP111" s="1">
        <v>322.70125538289903</v>
      </c>
      <c r="AQ111" s="1">
        <v>322.70125538289903</v>
      </c>
      <c r="AR111" s="1">
        <v>322.70125538289903</v>
      </c>
    </row>
    <row r="112" spans="1:44" x14ac:dyDescent="0.2">
      <c r="A112" s="13" t="s">
        <v>92</v>
      </c>
      <c r="B112" s="1" t="s">
        <v>101</v>
      </c>
      <c r="C112" s="1" t="s">
        <v>7</v>
      </c>
      <c r="D112" s="1">
        <v>1006.6999999999999</v>
      </c>
      <c r="E112" s="1">
        <v>994.1</v>
      </c>
      <c r="F112" s="1">
        <v>981.6</v>
      </c>
      <c r="G112" s="1">
        <v>969</v>
      </c>
      <c r="H112" s="1">
        <v>956.4</v>
      </c>
      <c r="I112" s="1">
        <v>943.8</v>
      </c>
      <c r="J112" s="1">
        <v>931.2</v>
      </c>
      <c r="K112" s="1">
        <v>918.60000000000014</v>
      </c>
      <c r="L112" s="1">
        <v>893.5</v>
      </c>
      <c r="M112" s="1">
        <v>906</v>
      </c>
      <c r="N112" s="1">
        <v>880.89999999999986</v>
      </c>
      <c r="O112" s="1">
        <v>868.30000000000007</v>
      </c>
      <c r="P112" s="1">
        <v>855.7</v>
      </c>
      <c r="Q112" s="1">
        <v>843.09999999999991</v>
      </c>
      <c r="R112" s="1">
        <v>830.5</v>
      </c>
      <c r="S112" s="1">
        <v>818.00000000000011</v>
      </c>
      <c r="T112" s="1">
        <v>805.4</v>
      </c>
      <c r="U112" s="1">
        <v>792.8</v>
      </c>
      <c r="V112" s="1">
        <v>780.2</v>
      </c>
      <c r="W112" s="1">
        <v>767.59999999999991</v>
      </c>
      <c r="X112" s="1">
        <v>755</v>
      </c>
      <c r="Y112" s="1">
        <v>742.5</v>
      </c>
      <c r="Z112" s="1">
        <v>729.9</v>
      </c>
      <c r="AA112" s="1">
        <v>717.3</v>
      </c>
      <c r="AB112" s="1">
        <v>704.70000000000016</v>
      </c>
      <c r="AC112" s="1">
        <v>692.1</v>
      </c>
      <c r="AD112" s="1">
        <v>679.5</v>
      </c>
      <c r="AE112" s="1">
        <v>675.73206569579997</v>
      </c>
      <c r="AF112" s="1">
        <v>669.03978315698407</v>
      </c>
      <c r="AG112" s="1">
        <v>668.646225666026</v>
      </c>
      <c r="AH112" s="1">
        <v>806.04622566602598</v>
      </c>
      <c r="AI112" s="1">
        <v>943.44622566602595</v>
      </c>
      <c r="AJ112" s="1">
        <v>1080.84622566602</v>
      </c>
      <c r="AK112" s="1">
        <v>1218.2462256660201</v>
      </c>
      <c r="AL112" s="1">
        <v>1355.7462256660199</v>
      </c>
      <c r="AM112" s="1">
        <v>1493.14622566602</v>
      </c>
      <c r="AN112" s="1">
        <v>1630.5462256660198</v>
      </c>
      <c r="AO112" s="1">
        <v>1767.9462256660202</v>
      </c>
      <c r="AP112" s="1">
        <v>1905.3462256660198</v>
      </c>
      <c r="AQ112" s="1">
        <v>1916.1174545100901</v>
      </c>
      <c r="AR112" s="1">
        <v>1915.4174545100902</v>
      </c>
    </row>
    <row r="113" spans="1:45" x14ac:dyDescent="0.2">
      <c r="A113" s="13" t="s">
        <v>92</v>
      </c>
      <c r="B113" s="1" t="s">
        <v>98</v>
      </c>
      <c r="C113" s="1" t="s">
        <v>7</v>
      </c>
      <c r="D113" s="1">
        <v>86.3</v>
      </c>
      <c r="E113" s="1">
        <v>83.2</v>
      </c>
      <c r="F113" s="1">
        <v>80.100000000000009</v>
      </c>
      <c r="G113" s="1">
        <v>77</v>
      </c>
      <c r="H113" s="1">
        <v>73.800000000000011</v>
      </c>
      <c r="I113" s="1">
        <v>70.8</v>
      </c>
      <c r="J113" s="1">
        <v>67.7</v>
      </c>
      <c r="K113" s="1">
        <v>64.5</v>
      </c>
      <c r="L113" s="1">
        <v>104.7463900683648</v>
      </c>
      <c r="M113" s="1">
        <v>64.20709792475671</v>
      </c>
      <c r="N113" s="1">
        <v>118.67112106209301</v>
      </c>
      <c r="O113" s="1">
        <v>115.471121062093</v>
      </c>
      <c r="P113" s="1">
        <v>112.471121062093</v>
      </c>
      <c r="Q113" s="1">
        <v>109.371121062093</v>
      </c>
      <c r="R113" s="1">
        <v>106.17112106209301</v>
      </c>
      <c r="S113" s="1">
        <v>103.17112106209301</v>
      </c>
      <c r="T113" s="1">
        <v>100.071121062093</v>
      </c>
      <c r="U113" s="1">
        <v>96.871121062092996</v>
      </c>
      <c r="V113" s="1">
        <v>93.771121062093002</v>
      </c>
      <c r="W113" s="1">
        <v>90.771121062093002</v>
      </c>
      <c r="X113" s="1">
        <v>87.671121062093007</v>
      </c>
      <c r="Y113" s="1">
        <v>87.091811385019895</v>
      </c>
      <c r="Z113" s="1">
        <v>92.199566621507898</v>
      </c>
      <c r="AA113" s="1">
        <v>89.09956662150789</v>
      </c>
      <c r="AB113" s="1">
        <v>85.899566621507915</v>
      </c>
      <c r="AC113" s="1">
        <v>82.799566621507907</v>
      </c>
      <c r="AD113" s="1">
        <v>81.899566621507887</v>
      </c>
      <c r="AE113" s="1">
        <v>80.899566621507901</v>
      </c>
      <c r="AF113" s="1">
        <v>79.899566621507901</v>
      </c>
      <c r="AG113" s="1">
        <v>78.999566621507896</v>
      </c>
      <c r="AH113" s="1">
        <v>77.999566621507896</v>
      </c>
      <c r="AI113" s="1">
        <v>76.99956662150791</v>
      </c>
      <c r="AJ113" s="1">
        <v>75.99956662150791</v>
      </c>
      <c r="AK113" s="1">
        <v>75.09956662150789</v>
      </c>
      <c r="AL113" s="1">
        <v>74.099566621507904</v>
      </c>
      <c r="AM113" s="1">
        <v>74.099566621507904</v>
      </c>
      <c r="AN113" s="1">
        <v>74.099566621507904</v>
      </c>
      <c r="AO113" s="1">
        <v>74.099566621507904</v>
      </c>
      <c r="AP113" s="1">
        <v>74.099566621507904</v>
      </c>
      <c r="AQ113" s="1">
        <v>74.099566621507904</v>
      </c>
      <c r="AR113" s="1">
        <v>74.099566621507904</v>
      </c>
    </row>
    <row r="114" spans="1:45" x14ac:dyDescent="0.2">
      <c r="A114" s="13" t="s">
        <v>92</v>
      </c>
      <c r="B114" s="1" t="s">
        <v>135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144.51172225572401</v>
      </c>
      <c r="P114" s="1">
        <v>144.51172225572401</v>
      </c>
      <c r="Q114" s="1">
        <v>144.51172225572401</v>
      </c>
      <c r="R114" s="1">
        <v>144.51172225572401</v>
      </c>
      <c r="S114" s="1">
        <v>144.51172225572401</v>
      </c>
      <c r="T114" s="1">
        <v>144.51172225572401</v>
      </c>
      <c r="U114" s="1">
        <v>144.51172225572401</v>
      </c>
      <c r="V114" s="1">
        <v>144.51172225572401</v>
      </c>
      <c r="W114" s="1">
        <v>144.51172225572401</v>
      </c>
      <c r="X114" s="1">
        <v>144.51172225572401</v>
      </c>
      <c r="Y114" s="1">
        <v>144.51172225572401</v>
      </c>
      <c r="Z114" s="1">
        <v>144.51172225572401</v>
      </c>
      <c r="AA114" s="1">
        <v>144.51172225572401</v>
      </c>
      <c r="AB114" s="1">
        <v>144.51172225572401</v>
      </c>
      <c r="AC114" s="1">
        <v>145.96481149135198</v>
      </c>
      <c r="AD114" s="1">
        <v>207.53298149738799</v>
      </c>
      <c r="AE114" s="1">
        <v>222.812578736549</v>
      </c>
      <c r="AF114" s="1">
        <v>291.45678626513796</v>
      </c>
      <c r="AG114" s="1">
        <v>364.09348703891197</v>
      </c>
      <c r="AH114" s="1">
        <v>371.32910831289598</v>
      </c>
      <c r="AI114" s="1">
        <v>406.04996629051897</v>
      </c>
      <c r="AJ114" s="1">
        <v>406.04996629051897</v>
      </c>
      <c r="AK114" s="1">
        <v>406.04996629051897</v>
      </c>
      <c r="AL114" s="1">
        <v>406.04996629051897</v>
      </c>
      <c r="AM114" s="1">
        <v>406.04996629051897</v>
      </c>
      <c r="AN114" s="1">
        <v>406.04996629051897</v>
      </c>
      <c r="AO114" s="1">
        <v>406.04996629051897</v>
      </c>
      <c r="AP114" s="1">
        <v>406.04996629051897</v>
      </c>
      <c r="AQ114" s="1">
        <v>406.04996629051897</v>
      </c>
      <c r="AR114" s="1">
        <v>406.04996629051897</v>
      </c>
    </row>
    <row r="115" spans="1:45" x14ac:dyDescent="0.2">
      <c r="A115" s="13" t="s">
        <v>92</v>
      </c>
      <c r="B115" s="1" t="s">
        <v>136</v>
      </c>
      <c r="C115" s="1" t="s">
        <v>7</v>
      </c>
      <c r="D115" s="1">
        <v>86.3</v>
      </c>
      <c r="E115" s="1">
        <v>83.2</v>
      </c>
      <c r="F115" s="1">
        <v>80.100000000000009</v>
      </c>
      <c r="G115" s="1">
        <v>77</v>
      </c>
      <c r="H115" s="1">
        <v>73.800000000000011</v>
      </c>
      <c r="I115" s="1">
        <v>70.8</v>
      </c>
      <c r="J115" s="1">
        <v>67.7</v>
      </c>
      <c r="K115" s="1">
        <v>64.5</v>
      </c>
      <c r="L115" s="1">
        <v>104.7463900683648</v>
      </c>
      <c r="M115" s="1">
        <v>64.20709792475671</v>
      </c>
      <c r="N115" s="1">
        <v>118.67112106209301</v>
      </c>
      <c r="O115" s="1">
        <v>259.98284331781701</v>
      </c>
      <c r="P115" s="1">
        <v>256.98284331781701</v>
      </c>
      <c r="Q115" s="1">
        <v>253.88284331781699</v>
      </c>
      <c r="R115" s="1">
        <v>250.682843317817</v>
      </c>
      <c r="S115" s="1">
        <v>247.682843317817</v>
      </c>
      <c r="T115" s="1">
        <v>244.58284331781701</v>
      </c>
      <c r="U115" s="1">
        <v>241.38284331781699</v>
      </c>
      <c r="V115" s="1">
        <v>238.28284331781703</v>
      </c>
      <c r="W115" s="1">
        <v>235.28284331781703</v>
      </c>
      <c r="X115" s="1">
        <v>232.182843317817</v>
      </c>
      <c r="Y115" s="1">
        <v>231.6035336407439</v>
      </c>
      <c r="Z115" s="1">
        <v>236.71128887723191</v>
      </c>
      <c r="AA115" s="1">
        <v>233.61128887723191</v>
      </c>
      <c r="AB115" s="1">
        <v>230.41128887723193</v>
      </c>
      <c r="AC115" s="1">
        <v>228.7643781128599</v>
      </c>
      <c r="AD115" s="1">
        <v>289.43254811889585</v>
      </c>
      <c r="AE115" s="1">
        <v>303.71214535805689</v>
      </c>
      <c r="AF115" s="1">
        <v>371.35635288664588</v>
      </c>
      <c r="AG115" s="1">
        <v>443.09305366041986</v>
      </c>
      <c r="AH115" s="1">
        <v>449.32867493440386</v>
      </c>
      <c r="AI115" s="1">
        <v>483.04953291202685</v>
      </c>
      <c r="AJ115" s="1">
        <v>482.04953291202685</v>
      </c>
      <c r="AK115" s="1">
        <v>481.14953291202687</v>
      </c>
      <c r="AL115" s="1">
        <v>480.14953291202687</v>
      </c>
      <c r="AM115" s="1">
        <v>480.14953291202687</v>
      </c>
      <c r="AN115" s="1">
        <v>480.14953291202687</v>
      </c>
      <c r="AO115" s="1">
        <v>480.14953291202687</v>
      </c>
      <c r="AP115" s="1">
        <v>480.14953291202687</v>
      </c>
      <c r="AQ115" s="1">
        <v>480.14953291202687</v>
      </c>
      <c r="AR115" s="1">
        <v>480.14953291202687</v>
      </c>
    </row>
    <row r="116" spans="1:45" x14ac:dyDescent="0.2">
      <c r="A116" s="13" t="s">
        <v>92</v>
      </c>
      <c r="B116" s="1" t="s">
        <v>102</v>
      </c>
      <c r="C116" s="1" t="s">
        <v>7</v>
      </c>
      <c r="D116" s="1">
        <v>393.29999999999995</v>
      </c>
      <c r="E116" s="1">
        <v>385.40000000000003</v>
      </c>
      <c r="F116" s="1">
        <v>377.59999999999997</v>
      </c>
      <c r="G116" s="1">
        <v>369.7</v>
      </c>
      <c r="H116" s="1">
        <v>361.8</v>
      </c>
      <c r="I116" s="1">
        <v>354</v>
      </c>
      <c r="J116" s="1">
        <v>346.1</v>
      </c>
      <c r="K116" s="1">
        <v>338.2</v>
      </c>
      <c r="L116" s="1">
        <v>322.5</v>
      </c>
      <c r="M116" s="1">
        <v>330.40000000000003</v>
      </c>
      <c r="N116" s="1">
        <v>314.59999999999997</v>
      </c>
      <c r="O116" s="1">
        <v>306.8</v>
      </c>
      <c r="P116" s="1">
        <v>298.89999999999998</v>
      </c>
      <c r="Q116" s="1">
        <v>291</v>
      </c>
      <c r="R116" s="1">
        <v>283.2</v>
      </c>
      <c r="S116" s="1">
        <v>275.3</v>
      </c>
      <c r="T116" s="1">
        <v>267.40000000000003</v>
      </c>
      <c r="U116" s="1">
        <v>259.60000000000002</v>
      </c>
      <c r="V116" s="1">
        <v>251.7</v>
      </c>
      <c r="W116" s="1">
        <v>243.79999999999998</v>
      </c>
      <c r="X116" s="1">
        <v>236</v>
      </c>
      <c r="Y116" s="1">
        <v>228.1</v>
      </c>
      <c r="Z116" s="1">
        <v>220.29999999999998</v>
      </c>
      <c r="AA116" s="1">
        <v>212.4</v>
      </c>
      <c r="AB116" s="1">
        <v>204.5</v>
      </c>
      <c r="AC116" s="1">
        <v>196.70000000000002</v>
      </c>
      <c r="AD116" s="1">
        <v>188.79999999999998</v>
      </c>
      <c r="AE116" s="1">
        <v>180.9</v>
      </c>
      <c r="AF116" s="1">
        <v>173.1</v>
      </c>
      <c r="AG116" s="1">
        <v>165.20000000000002</v>
      </c>
      <c r="AH116" s="1">
        <v>157.29999999999998</v>
      </c>
      <c r="AI116" s="1">
        <v>149.5</v>
      </c>
      <c r="AJ116" s="1">
        <v>141.6</v>
      </c>
      <c r="AK116" s="1">
        <v>133.70000000000002</v>
      </c>
      <c r="AL116" s="1">
        <v>125.9</v>
      </c>
      <c r="AM116" s="1">
        <v>118</v>
      </c>
      <c r="AN116" s="1">
        <v>110.10000000000001</v>
      </c>
      <c r="AO116" s="1">
        <v>102.3</v>
      </c>
      <c r="AP116" s="1">
        <v>94.399999999999991</v>
      </c>
      <c r="AQ116" s="1">
        <v>86.5</v>
      </c>
      <c r="AR116" s="1">
        <v>78.7</v>
      </c>
    </row>
    <row r="117" spans="1:45" x14ac:dyDescent="0.2">
      <c r="A117" s="13" t="s">
        <v>92</v>
      </c>
      <c r="B117" s="1" t="s">
        <v>137</v>
      </c>
      <c r="C117" s="1" t="s">
        <v>7</v>
      </c>
      <c r="D117" s="1">
        <v>40</v>
      </c>
      <c r="E117" s="1">
        <v>70</v>
      </c>
      <c r="F117" s="1">
        <v>100</v>
      </c>
      <c r="G117" s="1">
        <v>98.399999999999991</v>
      </c>
      <c r="H117" s="1">
        <v>96.8</v>
      </c>
      <c r="I117" s="1">
        <v>95.2</v>
      </c>
      <c r="J117" s="1">
        <v>93.600000000000009</v>
      </c>
      <c r="K117" s="1">
        <v>92</v>
      </c>
      <c r="L117" s="1">
        <v>88.799999999999983</v>
      </c>
      <c r="M117" s="1">
        <v>90.4</v>
      </c>
      <c r="N117" s="1">
        <v>87.2</v>
      </c>
      <c r="O117" s="1">
        <v>85.600000000000009</v>
      </c>
      <c r="P117" s="1">
        <v>83.999999999999986</v>
      </c>
      <c r="Q117" s="1">
        <v>82.4</v>
      </c>
      <c r="R117" s="1">
        <v>80.800000000000011</v>
      </c>
      <c r="S117" s="1">
        <v>79.199999999999989</v>
      </c>
      <c r="T117" s="1">
        <v>77.600000000000009</v>
      </c>
      <c r="U117" s="1">
        <v>76</v>
      </c>
      <c r="V117" s="1">
        <v>74.399999999999991</v>
      </c>
      <c r="W117" s="1">
        <v>72.8</v>
      </c>
      <c r="X117" s="1">
        <v>71.2</v>
      </c>
      <c r="Y117" s="1">
        <v>69.599999999999994</v>
      </c>
      <c r="Z117" s="1">
        <v>68</v>
      </c>
      <c r="AA117" s="1">
        <v>66.400000000000006</v>
      </c>
      <c r="AB117" s="1">
        <v>64.8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80</v>
      </c>
      <c r="AM117" s="1">
        <v>160</v>
      </c>
      <c r="AN117" s="1">
        <v>240</v>
      </c>
      <c r="AO117" s="1">
        <v>320</v>
      </c>
      <c r="AP117" s="1">
        <v>400</v>
      </c>
      <c r="AQ117" s="1">
        <v>480</v>
      </c>
      <c r="AR117" s="1">
        <v>710.00000000000011</v>
      </c>
    </row>
    <row r="118" spans="1:45" x14ac:dyDescent="0.2">
      <c r="A118" s="13" t="s">
        <v>92</v>
      </c>
      <c r="B118" s="1" t="s">
        <v>138</v>
      </c>
      <c r="C118" s="1" t="s">
        <v>7</v>
      </c>
      <c r="D118" s="1">
        <v>0.6</v>
      </c>
      <c r="E118" s="1">
        <v>0.6</v>
      </c>
      <c r="F118" s="1">
        <v>0.5</v>
      </c>
      <c r="G118" s="1">
        <v>0.5</v>
      </c>
      <c r="H118" s="1">
        <v>0.5</v>
      </c>
      <c r="I118" s="1">
        <v>0.5</v>
      </c>
      <c r="J118" s="1">
        <v>0.4</v>
      </c>
      <c r="K118" s="1">
        <v>0.4</v>
      </c>
      <c r="L118" s="1">
        <v>0.4</v>
      </c>
      <c r="M118" s="1">
        <v>0.4</v>
      </c>
      <c r="N118" s="1">
        <v>0.4</v>
      </c>
      <c r="O118" s="1">
        <v>0.3</v>
      </c>
      <c r="P118" s="1">
        <v>0.3</v>
      </c>
      <c r="Q118" s="1">
        <v>0.3</v>
      </c>
      <c r="R118" s="1">
        <v>0.3</v>
      </c>
      <c r="S118" s="1">
        <v>0.2</v>
      </c>
      <c r="T118" s="1">
        <v>0.2</v>
      </c>
      <c r="U118" s="1">
        <v>0.2</v>
      </c>
      <c r="V118" s="1">
        <v>0.2</v>
      </c>
      <c r="W118" s="1">
        <v>0.1</v>
      </c>
      <c r="X118" s="1">
        <v>0.1</v>
      </c>
      <c r="Y118" s="1">
        <v>0.1</v>
      </c>
      <c r="Z118" s="1">
        <v>0.1</v>
      </c>
      <c r="AA118" s="1">
        <v>0</v>
      </c>
      <c r="AB118" s="1">
        <v>0</v>
      </c>
      <c r="AC118" s="1">
        <v>0</v>
      </c>
      <c r="AD118" s="1">
        <v>0</v>
      </c>
      <c r="AE118" s="1">
        <v>70</v>
      </c>
      <c r="AF118" s="1">
        <v>140</v>
      </c>
      <c r="AG118" s="1">
        <v>210</v>
      </c>
      <c r="AH118" s="1">
        <v>280</v>
      </c>
      <c r="AI118" s="1">
        <v>350</v>
      </c>
      <c r="AJ118" s="1">
        <v>420</v>
      </c>
      <c r="AK118" s="1">
        <v>490</v>
      </c>
      <c r="AL118" s="1">
        <v>560</v>
      </c>
      <c r="AM118" s="1">
        <v>630</v>
      </c>
      <c r="AN118" s="1">
        <v>700</v>
      </c>
      <c r="AO118" s="1">
        <v>770</v>
      </c>
      <c r="AP118" s="1">
        <v>840</v>
      </c>
      <c r="AQ118" s="1">
        <v>910</v>
      </c>
      <c r="AR118" s="1">
        <v>980</v>
      </c>
    </row>
    <row r="119" spans="1:45" x14ac:dyDescent="0.2">
      <c r="A119" s="13" t="s">
        <v>92</v>
      </c>
      <c r="B119" s="1" t="s">
        <v>105</v>
      </c>
      <c r="C119" s="1" t="s">
        <v>7</v>
      </c>
      <c r="D119" s="1">
        <v>40.6</v>
      </c>
      <c r="E119" s="1">
        <v>70.599999999999994</v>
      </c>
      <c r="F119" s="1">
        <v>100.5</v>
      </c>
      <c r="G119" s="1">
        <v>98.899999999999991</v>
      </c>
      <c r="H119" s="1">
        <v>97.3</v>
      </c>
      <c r="I119" s="1">
        <v>95.7</v>
      </c>
      <c r="J119" s="1">
        <v>94.000000000000014</v>
      </c>
      <c r="K119" s="1">
        <v>92.4</v>
      </c>
      <c r="L119" s="1">
        <v>89.199999999999989</v>
      </c>
      <c r="M119" s="1">
        <v>90.800000000000011</v>
      </c>
      <c r="N119" s="1">
        <v>87.600000000000009</v>
      </c>
      <c r="O119" s="1">
        <v>85.9</v>
      </c>
      <c r="P119" s="1">
        <v>84.299999999999983</v>
      </c>
      <c r="Q119" s="1">
        <v>82.7</v>
      </c>
      <c r="R119" s="1">
        <v>81.100000000000009</v>
      </c>
      <c r="S119" s="1">
        <v>79.399999999999991</v>
      </c>
      <c r="T119" s="1">
        <v>77.800000000000011</v>
      </c>
      <c r="U119" s="1">
        <v>76.2</v>
      </c>
      <c r="V119" s="1">
        <v>74.599999999999994</v>
      </c>
      <c r="W119" s="1">
        <v>72.899999999999991</v>
      </c>
      <c r="X119" s="1">
        <v>71.3</v>
      </c>
      <c r="Y119" s="1">
        <v>69.699999999999989</v>
      </c>
      <c r="Z119" s="1">
        <v>68.099999999999994</v>
      </c>
      <c r="AA119" s="1">
        <v>66.400000000000006</v>
      </c>
      <c r="AB119" s="1">
        <v>64.8</v>
      </c>
      <c r="AC119" s="1">
        <v>0</v>
      </c>
      <c r="AD119" s="1">
        <v>0</v>
      </c>
      <c r="AE119" s="1">
        <v>70</v>
      </c>
      <c r="AF119" s="1">
        <v>140</v>
      </c>
      <c r="AG119" s="1">
        <v>210</v>
      </c>
      <c r="AH119" s="1">
        <v>280</v>
      </c>
      <c r="AI119" s="1">
        <v>350</v>
      </c>
      <c r="AJ119" s="1">
        <v>420</v>
      </c>
      <c r="AK119" s="1">
        <v>490</v>
      </c>
      <c r="AL119" s="1">
        <v>640</v>
      </c>
      <c r="AM119" s="1">
        <v>790</v>
      </c>
      <c r="AN119" s="1">
        <v>940</v>
      </c>
      <c r="AO119" s="1">
        <v>1090</v>
      </c>
      <c r="AP119" s="1">
        <v>1240</v>
      </c>
      <c r="AQ119" s="1">
        <v>1390</v>
      </c>
      <c r="AR119" s="1">
        <v>1690</v>
      </c>
    </row>
    <row r="120" spans="1:45" x14ac:dyDescent="0.2">
      <c r="A120" s="13" t="s">
        <v>92</v>
      </c>
      <c r="B120" s="1" t="s">
        <v>106</v>
      </c>
      <c r="C120" s="1" t="s">
        <v>7</v>
      </c>
      <c r="D120" s="1">
        <v>159.20000000000002</v>
      </c>
      <c r="E120" s="1">
        <v>152.79999999999998</v>
      </c>
      <c r="F120" s="1">
        <v>146.4</v>
      </c>
      <c r="G120" s="1">
        <v>140.1</v>
      </c>
      <c r="H120" s="1">
        <v>133.69999999999999</v>
      </c>
      <c r="I120" s="1">
        <v>127.3</v>
      </c>
      <c r="J120" s="1">
        <v>121</v>
      </c>
      <c r="K120" s="1">
        <v>114.60000000000001</v>
      </c>
      <c r="L120" s="1">
        <v>101.8</v>
      </c>
      <c r="M120" s="1">
        <v>108.30000000000001</v>
      </c>
      <c r="N120" s="1">
        <v>95.5</v>
      </c>
      <c r="O120" s="1">
        <v>89.2</v>
      </c>
      <c r="P120" s="1">
        <v>82.699999999999989</v>
      </c>
      <c r="Q120" s="1">
        <v>76.399999999999991</v>
      </c>
      <c r="R120" s="1">
        <v>69.999999999999986</v>
      </c>
      <c r="S120" s="1">
        <v>63.699999999999996</v>
      </c>
      <c r="T120" s="1">
        <v>57.3</v>
      </c>
      <c r="U120" s="1">
        <v>50.9</v>
      </c>
      <c r="V120" s="1">
        <v>44.6</v>
      </c>
      <c r="W120" s="1">
        <v>38.199999999999996</v>
      </c>
      <c r="X120" s="1">
        <v>31.8</v>
      </c>
      <c r="Y120" s="1">
        <v>25.5</v>
      </c>
      <c r="Z120" s="1">
        <v>19.099999999999998</v>
      </c>
      <c r="AA120" s="1">
        <v>12.799999999999999</v>
      </c>
      <c r="AB120" s="1">
        <v>6.3</v>
      </c>
      <c r="AC120" s="1">
        <v>80</v>
      </c>
      <c r="AD120" s="1">
        <v>160</v>
      </c>
      <c r="AE120" s="1">
        <v>240</v>
      </c>
      <c r="AF120" s="1">
        <v>320</v>
      </c>
      <c r="AG120" s="1">
        <v>400</v>
      </c>
      <c r="AH120" s="1">
        <v>480</v>
      </c>
      <c r="AI120" s="1">
        <v>560</v>
      </c>
      <c r="AJ120" s="1">
        <v>640</v>
      </c>
      <c r="AK120" s="1">
        <v>720</v>
      </c>
      <c r="AL120" s="1">
        <v>799.99999999999909</v>
      </c>
      <c r="AM120" s="1">
        <v>879.99999999999898</v>
      </c>
      <c r="AN120" s="1">
        <v>1019.9999999999989</v>
      </c>
      <c r="AO120" s="1">
        <v>1159.99999999999</v>
      </c>
      <c r="AP120" s="1">
        <v>1299.9999999999898</v>
      </c>
      <c r="AQ120" s="1">
        <v>1440</v>
      </c>
      <c r="AR120" s="1">
        <v>1580</v>
      </c>
    </row>
    <row r="121" spans="1:45" x14ac:dyDescent="0.2">
      <c r="A121" s="13" t="s">
        <v>92</v>
      </c>
      <c r="B121" s="1" t="s">
        <v>139</v>
      </c>
      <c r="C121" s="1" t="s">
        <v>7</v>
      </c>
      <c r="D121" s="1">
        <v>11.299999999999999</v>
      </c>
      <c r="E121" s="1">
        <v>11</v>
      </c>
      <c r="F121" s="1">
        <v>10.7</v>
      </c>
      <c r="G121" s="1">
        <v>10.4</v>
      </c>
      <c r="H121" s="1">
        <v>10.1</v>
      </c>
      <c r="I121" s="1">
        <v>9.9</v>
      </c>
      <c r="J121" s="1">
        <v>9.6</v>
      </c>
      <c r="K121" s="1">
        <v>9.2999999999999989</v>
      </c>
      <c r="L121" s="1">
        <v>8.6999999999999993</v>
      </c>
      <c r="M121" s="1">
        <v>9</v>
      </c>
      <c r="N121" s="1">
        <v>8.5</v>
      </c>
      <c r="O121" s="1">
        <v>8.2000000000000011</v>
      </c>
      <c r="P121" s="1">
        <v>7.9</v>
      </c>
      <c r="Q121" s="1">
        <v>7.6</v>
      </c>
      <c r="R121" s="1">
        <v>7.3</v>
      </c>
      <c r="S121" s="1">
        <v>7</v>
      </c>
      <c r="T121" s="1">
        <v>6.8</v>
      </c>
      <c r="U121" s="1">
        <v>6.5</v>
      </c>
      <c r="V121" s="1">
        <v>6.2</v>
      </c>
      <c r="W121" s="1">
        <v>5.8999999999999995</v>
      </c>
      <c r="X121" s="1">
        <v>5.6</v>
      </c>
      <c r="Y121" s="1">
        <v>5.4</v>
      </c>
      <c r="Z121" s="1">
        <v>5.1000000000000005</v>
      </c>
      <c r="AA121" s="1">
        <v>4.8</v>
      </c>
      <c r="AB121" s="1">
        <v>4.5</v>
      </c>
      <c r="AC121" s="1">
        <v>4.2</v>
      </c>
      <c r="AD121" s="1">
        <v>3.9</v>
      </c>
      <c r="AE121" s="1">
        <v>3.7</v>
      </c>
      <c r="AF121" s="1">
        <v>3.4</v>
      </c>
      <c r="AG121" s="1">
        <v>3.1</v>
      </c>
      <c r="AH121" s="1">
        <v>2.8</v>
      </c>
      <c r="AI121" s="1">
        <v>2.5</v>
      </c>
      <c r="AJ121" s="1">
        <v>40.120949152230999</v>
      </c>
      <c r="AK121" s="1">
        <v>39.820949152231002</v>
      </c>
      <c r="AL121" s="1">
        <v>83.075694852077206</v>
      </c>
      <c r="AM121" s="1">
        <v>115.49999999999901</v>
      </c>
      <c r="AN121" s="1">
        <v>120.2</v>
      </c>
      <c r="AO121" s="1">
        <v>124.899999999999</v>
      </c>
      <c r="AP121" s="1">
        <v>129.69999999999902</v>
      </c>
      <c r="AQ121" s="1">
        <v>134.4</v>
      </c>
      <c r="AR121" s="1">
        <v>139.1</v>
      </c>
    </row>
    <row r="122" spans="1:45" x14ac:dyDescent="0.2">
      <c r="A122" s="13" t="s">
        <v>92</v>
      </c>
      <c r="B122" s="1" t="s">
        <v>140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</row>
    <row r="123" spans="1:45" x14ac:dyDescent="0.2">
      <c r="A123" s="13" t="s">
        <v>92</v>
      </c>
      <c r="B123" s="1" t="s">
        <v>141</v>
      </c>
      <c r="C123" s="1" t="s">
        <v>7</v>
      </c>
      <c r="D123" s="1">
        <v>11.299999999999999</v>
      </c>
      <c r="E123" s="1">
        <v>11</v>
      </c>
      <c r="F123" s="1">
        <v>10.7</v>
      </c>
      <c r="G123" s="1">
        <v>10.4</v>
      </c>
      <c r="H123" s="1">
        <v>10.1</v>
      </c>
      <c r="I123" s="1">
        <v>9.9</v>
      </c>
      <c r="J123" s="1">
        <v>9.6</v>
      </c>
      <c r="K123" s="1">
        <v>9.2999999999999989</v>
      </c>
      <c r="L123" s="1">
        <v>8.6999999999999993</v>
      </c>
      <c r="M123" s="1">
        <v>9</v>
      </c>
      <c r="N123" s="1">
        <v>8.5</v>
      </c>
      <c r="O123" s="1">
        <v>8.2000000000000011</v>
      </c>
      <c r="P123" s="1">
        <v>7.9</v>
      </c>
      <c r="Q123" s="1">
        <v>7.6</v>
      </c>
      <c r="R123" s="1">
        <v>7.3</v>
      </c>
      <c r="S123" s="1">
        <v>7</v>
      </c>
      <c r="T123" s="1">
        <v>6.8</v>
      </c>
      <c r="U123" s="1">
        <v>6.5</v>
      </c>
      <c r="V123" s="1">
        <v>6.2</v>
      </c>
      <c r="W123" s="1">
        <v>5.8999999999999995</v>
      </c>
      <c r="X123" s="1">
        <v>5.6</v>
      </c>
      <c r="Y123" s="1">
        <v>5.4</v>
      </c>
      <c r="Z123" s="1">
        <v>5.1000000000000005</v>
      </c>
      <c r="AA123" s="1">
        <v>4.8</v>
      </c>
      <c r="AB123" s="1">
        <v>4.5</v>
      </c>
      <c r="AC123" s="1">
        <v>4.2</v>
      </c>
      <c r="AD123" s="1">
        <v>3.9</v>
      </c>
      <c r="AE123" s="1">
        <v>3.7</v>
      </c>
      <c r="AF123" s="1">
        <v>3.4</v>
      </c>
      <c r="AG123" s="1">
        <v>3.1</v>
      </c>
      <c r="AH123" s="1">
        <v>2.8</v>
      </c>
      <c r="AI123" s="1">
        <v>2.5</v>
      </c>
      <c r="AJ123" s="1">
        <v>40.120949152230999</v>
      </c>
      <c r="AK123" s="1">
        <v>39.820949152231002</v>
      </c>
      <c r="AL123" s="1">
        <v>83.075694852077206</v>
      </c>
      <c r="AM123" s="1">
        <v>115.49999999999901</v>
      </c>
      <c r="AN123" s="1">
        <v>120.2</v>
      </c>
      <c r="AO123" s="1">
        <v>124.899999999999</v>
      </c>
      <c r="AP123" s="1">
        <v>129.69999999999902</v>
      </c>
      <c r="AQ123" s="1">
        <v>134.4</v>
      </c>
      <c r="AR123" s="1">
        <v>139.1</v>
      </c>
    </row>
    <row r="124" spans="1:45" x14ac:dyDescent="0.2">
      <c r="A124" s="13" t="s">
        <v>92</v>
      </c>
      <c r="B124" s="1" t="s">
        <v>125</v>
      </c>
      <c r="C124" s="1" t="s">
        <v>7</v>
      </c>
      <c r="D124" s="1">
        <v>5143.7741192377725</v>
      </c>
      <c r="E124" s="1">
        <v>5166.7741192377707</v>
      </c>
      <c r="F124" s="1">
        <v>5187.6741192377713</v>
      </c>
      <c r="G124" s="1">
        <v>5176.8741192377711</v>
      </c>
      <c r="H124" s="1">
        <v>5191.6275068451405</v>
      </c>
      <c r="I124" s="1">
        <v>5181.2275068451381</v>
      </c>
      <c r="J124" s="1">
        <v>5170.1275068451387</v>
      </c>
      <c r="K124" s="1">
        <v>5159.3275068451385</v>
      </c>
      <c r="L124" s="1">
        <v>5209.5531584848404</v>
      </c>
      <c r="M124" s="1">
        <v>5151.3346047698942</v>
      </c>
      <c r="N124" s="1">
        <v>5244.1705246890197</v>
      </c>
      <c r="O124" s="1">
        <v>5359.1991921515137</v>
      </c>
      <c r="P124" s="1">
        <v>5330.9614953730916</v>
      </c>
      <c r="Q124" s="1">
        <v>5300.361495373093</v>
      </c>
      <c r="R124" s="1">
        <v>5269.4614953730934</v>
      </c>
      <c r="S124" s="1">
        <v>5250.6798074610397</v>
      </c>
      <c r="T124" s="1">
        <v>5269.8880635048708</v>
      </c>
      <c r="U124" s="1">
        <v>5239.6880635048701</v>
      </c>
      <c r="V124" s="1">
        <v>5209.1880635048701</v>
      </c>
      <c r="W124" s="1">
        <v>5194.8921507922887</v>
      </c>
      <c r="X124" s="1">
        <v>5184.7921507922892</v>
      </c>
      <c r="Y124" s="1">
        <v>5231.6954887398551</v>
      </c>
      <c r="Z124" s="1">
        <v>5280.9576974779393</v>
      </c>
      <c r="AA124" s="1">
        <v>5328.784661544255</v>
      </c>
      <c r="AB124" s="1">
        <v>5340.0852067669239</v>
      </c>
      <c r="AC124" s="1">
        <v>5308.4962302223475</v>
      </c>
      <c r="AD124" s="1">
        <v>5370.3935728228134</v>
      </c>
      <c r="AE124" s="1">
        <v>5465.2481298243865</v>
      </c>
      <c r="AF124" s="1">
        <v>5619.5052569161653</v>
      </c>
      <c r="AG124" s="1">
        <v>5746.1495021316614</v>
      </c>
      <c r="AH124" s="1">
        <v>5939.6575572868842</v>
      </c>
      <c r="AI124" s="1">
        <v>6212.9388007595044</v>
      </c>
      <c r="AJ124" s="1">
        <v>6498.3248099058565</v>
      </c>
      <c r="AK124" s="1">
        <v>6766.3707422218895</v>
      </c>
      <c r="AL124" s="1">
        <v>7096.9065324009371</v>
      </c>
      <c r="AM124" s="1">
        <v>7442.4182494677725</v>
      </c>
      <c r="AN124" s="1">
        <v>7882.036654785521</v>
      </c>
      <c r="AO124" s="1">
        <v>8361.6651712586608</v>
      </c>
      <c r="AP124" s="1">
        <v>8913.4107880237771</v>
      </c>
      <c r="AQ124" s="1">
        <v>9189.0728929236502</v>
      </c>
      <c r="AR124" s="1">
        <v>9607.5764595252822</v>
      </c>
    </row>
    <row r="126" spans="1:45" s="13" customFormat="1" x14ac:dyDescent="0.2">
      <c r="A126" s="13" t="s">
        <v>92</v>
      </c>
      <c r="B126" s="25" t="s">
        <v>145</v>
      </c>
      <c r="C126" s="1" t="s">
        <v>126</v>
      </c>
      <c r="D126" s="39">
        <f>(D119+D120+D121+D122+D112+D115)/D124</f>
        <v>0.25352979539335746</v>
      </c>
      <c r="E126" s="39">
        <f t="shared" ref="E126:AR126" si="3">(E119+E120+E121+E122+E112+E115)/E124</f>
        <v>0.25387213950694421</v>
      </c>
      <c r="F126" s="39">
        <f t="shared" si="3"/>
        <v>0.25431435546569098</v>
      </c>
      <c r="G126" s="39">
        <f t="shared" si="3"/>
        <v>0.25022822076862306</v>
      </c>
      <c r="H126" s="39">
        <f t="shared" si="3"/>
        <v>0.24487504127054491</v>
      </c>
      <c r="I126" s="39">
        <f t="shared" si="3"/>
        <v>0.24077305973379381</v>
      </c>
      <c r="J126" s="39">
        <f t="shared" si="3"/>
        <v>0.23664793535171272</v>
      </c>
      <c r="K126" s="39">
        <f t="shared" si="3"/>
        <v>0.23247215812694502</v>
      </c>
      <c r="L126" s="39">
        <f t="shared" si="3"/>
        <v>0.22995185069131316</v>
      </c>
      <c r="M126" s="39">
        <f t="shared" si="3"/>
        <v>0.22873821802095703</v>
      </c>
      <c r="N126" s="39">
        <f t="shared" si="3"/>
        <v>0.22714195037216678</v>
      </c>
      <c r="O126" s="39">
        <f t="shared" si="3"/>
        <v>0.24473485614018889</v>
      </c>
      <c r="P126" s="39">
        <f t="shared" si="3"/>
        <v>0.24152919589371455</v>
      </c>
      <c r="Q126" s="39">
        <f t="shared" si="3"/>
        <v>0.23841446369666269</v>
      </c>
      <c r="R126" s="39">
        <f t="shared" si="3"/>
        <v>0.23523899821760644</v>
      </c>
      <c r="S126" s="39">
        <f t="shared" si="3"/>
        <v>0.23154770199284111</v>
      </c>
      <c r="T126" s="39">
        <f t="shared" si="3"/>
        <v>0.22616853127713787</v>
      </c>
      <c r="U126" s="39">
        <f t="shared" si="3"/>
        <v>0.22287258881909042</v>
      </c>
      <c r="V126" s="39">
        <f t="shared" si="3"/>
        <v>0.21958946948599598</v>
      </c>
      <c r="W126" s="39">
        <f t="shared" si="3"/>
        <v>0.21557383884225972</v>
      </c>
      <c r="X126" s="39">
        <f t="shared" si="3"/>
        <v>0.21136485541669303</v>
      </c>
      <c r="Y126" s="39">
        <f t="shared" si="3"/>
        <v>0.20542165268483639</v>
      </c>
      <c r="Z126" s="39">
        <f t="shared" si="3"/>
        <v>0.20051501063584409</v>
      </c>
      <c r="AA126" s="39">
        <f t="shared" si="3"/>
        <v>0.19421150498832879</v>
      </c>
      <c r="AB126" s="39">
        <f t="shared" si="3"/>
        <v>0.18926875690980827</v>
      </c>
      <c r="AC126" s="39">
        <f t="shared" si="3"/>
        <v>0.18933127848727183</v>
      </c>
      <c r="AD126" s="39">
        <f t="shared" si="3"/>
        <v>0.21094032173948299</v>
      </c>
      <c r="AE126" s="39">
        <f t="shared" si="3"/>
        <v>0.23661216843880228</v>
      </c>
      <c r="AF126" s="39">
        <f t="shared" si="3"/>
        <v>0.26760294141425417</v>
      </c>
      <c r="AG126" s="39">
        <f t="shared" si="3"/>
        <v>0.30017306000941651</v>
      </c>
      <c r="AH126" s="39">
        <f t="shared" si="3"/>
        <v>0.33977967267228976</v>
      </c>
      <c r="AI126" s="39">
        <f t="shared" si="3"/>
        <v>0.37647172032213172</v>
      </c>
      <c r="AJ126" s="39">
        <f t="shared" si="3"/>
        <v>0.40980049253168338</v>
      </c>
      <c r="AK126" s="39">
        <f t="shared" si="3"/>
        <v>0.43586389514947521</v>
      </c>
      <c r="AL126" s="39">
        <f t="shared" si="3"/>
        <v>0.47330078789888719</v>
      </c>
      <c r="AM126" s="39">
        <f t="shared" si="3"/>
        <v>0.50505032538944539</v>
      </c>
      <c r="AN126" s="39">
        <f t="shared" si="3"/>
        <v>0.53170214021189222</v>
      </c>
      <c r="AO126" s="39">
        <f t="shared" si="3"/>
        <v>0.5528797989267189</v>
      </c>
      <c r="AP126" s="39">
        <f t="shared" si="3"/>
        <v>0.56714493237204888</v>
      </c>
      <c r="AQ126" s="39">
        <f t="shared" si="3"/>
        <v>0.58337408462068852</v>
      </c>
      <c r="AR126" s="39">
        <f t="shared" si="3"/>
        <v>0.6041759867200609</v>
      </c>
      <c r="AS126" s="39"/>
    </row>
    <row r="129" spans="1:44" s="2" customFormat="1" x14ac:dyDescent="0.2">
      <c r="A129" s="2" t="s">
        <v>90</v>
      </c>
      <c r="B129" s="2" t="s">
        <v>130</v>
      </c>
      <c r="C129" s="2" t="s">
        <v>1</v>
      </c>
      <c r="D129" s="2">
        <v>2010</v>
      </c>
      <c r="E129" s="2">
        <v>2011</v>
      </c>
      <c r="F129" s="2">
        <v>2012</v>
      </c>
      <c r="G129" s="2">
        <v>2013</v>
      </c>
      <c r="H129" s="2">
        <v>2014</v>
      </c>
      <c r="I129" s="2">
        <v>2015</v>
      </c>
      <c r="J129" s="2">
        <v>2016</v>
      </c>
      <c r="K129" s="2">
        <v>2017</v>
      </c>
      <c r="L129" s="2">
        <v>2018</v>
      </c>
      <c r="M129" s="2">
        <v>2019</v>
      </c>
      <c r="N129" s="2">
        <v>2020</v>
      </c>
      <c r="O129" s="2">
        <v>2021</v>
      </c>
      <c r="P129" s="2">
        <v>2022</v>
      </c>
      <c r="Q129" s="2">
        <v>2023</v>
      </c>
      <c r="R129" s="2">
        <v>2024</v>
      </c>
      <c r="S129" s="2">
        <v>2025</v>
      </c>
      <c r="T129" s="2">
        <v>2026</v>
      </c>
      <c r="U129" s="2">
        <v>2027</v>
      </c>
      <c r="V129" s="2">
        <v>2028</v>
      </c>
      <c r="W129" s="2">
        <v>2029</v>
      </c>
      <c r="X129" s="2">
        <v>2030</v>
      </c>
      <c r="Y129" s="2">
        <v>2031</v>
      </c>
      <c r="Z129" s="2">
        <v>2032</v>
      </c>
      <c r="AA129" s="2">
        <v>2033</v>
      </c>
      <c r="AB129" s="2">
        <v>2034</v>
      </c>
      <c r="AC129" s="2">
        <v>2035</v>
      </c>
      <c r="AD129" s="2">
        <v>2036</v>
      </c>
      <c r="AE129" s="2">
        <v>2037</v>
      </c>
      <c r="AF129" s="2">
        <v>2038</v>
      </c>
      <c r="AG129" s="2">
        <v>2039</v>
      </c>
      <c r="AH129" s="2">
        <v>2040</v>
      </c>
      <c r="AI129" s="2">
        <v>2041</v>
      </c>
      <c r="AJ129" s="2">
        <v>2042</v>
      </c>
      <c r="AK129" s="2">
        <v>2043</v>
      </c>
      <c r="AL129" s="2">
        <v>2044</v>
      </c>
      <c r="AM129" s="2">
        <v>2045</v>
      </c>
      <c r="AN129" s="2">
        <v>2046</v>
      </c>
      <c r="AO129" s="2">
        <v>2047</v>
      </c>
      <c r="AP129" s="2">
        <v>2048</v>
      </c>
      <c r="AQ129" s="2">
        <v>2049</v>
      </c>
      <c r="AR129" s="2">
        <v>2050</v>
      </c>
    </row>
    <row r="130" spans="1:44" x14ac:dyDescent="0.2">
      <c r="A130" s="13" t="s">
        <v>92</v>
      </c>
      <c r="B130" s="1" t="s">
        <v>99</v>
      </c>
      <c r="C130" s="1" t="s">
        <v>3</v>
      </c>
      <c r="D130" s="1">
        <v>30.029407019999997</v>
      </c>
      <c r="E130" s="1">
        <v>29.886208398503999</v>
      </c>
      <c r="F130" s="1">
        <v>29.668114804464</v>
      </c>
      <c r="G130" s="1">
        <v>31.204889297495999</v>
      </c>
      <c r="H130" s="1">
        <v>30.906810647063999</v>
      </c>
      <c r="I130" s="1">
        <v>30.674531561039998</v>
      </c>
      <c r="J130" s="1">
        <v>32.618310436396698</v>
      </c>
      <c r="K130" s="1">
        <v>32.202301753439997</v>
      </c>
      <c r="L130" s="1">
        <v>29.821651293912801</v>
      </c>
      <c r="M130" s="1">
        <v>26.707156284051688</v>
      </c>
      <c r="N130" s="1">
        <v>24.309657273404188</v>
      </c>
      <c r="O130" s="1">
        <v>28.325799187200001</v>
      </c>
      <c r="P130" s="1">
        <v>27.349217568</v>
      </c>
      <c r="Q130" s="1">
        <v>26.377568179199901</v>
      </c>
      <c r="R130" s="1">
        <v>25.4009865599999</v>
      </c>
      <c r="S130" s="1">
        <v>24.404445491040001</v>
      </c>
      <c r="T130" s="1">
        <v>23.450289436799999</v>
      </c>
      <c r="U130" s="1">
        <v>22.4786400479999</v>
      </c>
      <c r="V130" s="1">
        <v>21.502058428799998</v>
      </c>
      <c r="W130" s="1">
        <v>20.527942924799998</v>
      </c>
      <c r="X130" s="1">
        <v>19.551361305599997</v>
      </c>
      <c r="Y130" s="1">
        <v>18.579711916799997</v>
      </c>
      <c r="Z130" s="1">
        <v>17.605596412799997</v>
      </c>
      <c r="AA130" s="1">
        <v>16.6290147935999</v>
      </c>
      <c r="AB130" s="1">
        <v>15.6548992895999</v>
      </c>
      <c r="AC130" s="1">
        <v>14.6807837855999</v>
      </c>
      <c r="AD130" s="1">
        <v>13.706668281599901</v>
      </c>
      <c r="AE130" s="1">
        <v>12.7300866623999</v>
      </c>
      <c r="AF130" s="1">
        <v>11.758437273599901</v>
      </c>
      <c r="AG130" s="1">
        <v>10.7818556543999</v>
      </c>
      <c r="AH130" s="1">
        <v>9.807740150399999</v>
      </c>
      <c r="AI130" s="1">
        <v>8.8311585311999998</v>
      </c>
      <c r="AJ130" s="1">
        <v>7.8595091423999897</v>
      </c>
      <c r="AK130" s="1">
        <v>5.5630501170769193</v>
      </c>
      <c r="AL130" s="1">
        <v>3.1128651120314301</v>
      </c>
      <c r="AM130" s="1">
        <v>1.1119327068407121</v>
      </c>
      <c r="AN130" s="1">
        <v>0.63711228412799992</v>
      </c>
      <c r="AO130" s="1">
        <v>0.49251912494399797</v>
      </c>
      <c r="AP130" s="1">
        <v>0.34814952446399999</v>
      </c>
      <c r="AQ130" s="1">
        <v>0.20355636528000001</v>
      </c>
      <c r="AR130" s="1">
        <v>6.165288E-2</v>
      </c>
    </row>
    <row r="131" spans="1:44" x14ac:dyDescent="0.2">
      <c r="A131" s="13" t="s">
        <v>92</v>
      </c>
      <c r="B131" s="1" t="s">
        <v>131</v>
      </c>
      <c r="C131" s="1" t="s">
        <v>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0.194751290661935</v>
      </c>
      <c r="AI131" s="1">
        <v>0.68386315234815098</v>
      </c>
      <c r="AJ131" s="1">
        <v>1.38981223186653</v>
      </c>
      <c r="AK131" s="1">
        <v>2.6050797214032602</v>
      </c>
      <c r="AL131" s="1">
        <v>3.9867574138863899</v>
      </c>
      <c r="AM131" s="1">
        <v>5.6727607429255302</v>
      </c>
      <c r="AN131" s="1">
        <v>7.2031903231527901</v>
      </c>
      <c r="AO131" s="1">
        <v>7.3301103889365704</v>
      </c>
      <c r="AP131" s="1">
        <v>7.4552188019431904</v>
      </c>
      <c r="AQ131" s="1">
        <v>8.60685673969836</v>
      </c>
      <c r="AR131" s="1">
        <v>10</v>
      </c>
    </row>
    <row r="132" spans="1:44" x14ac:dyDescent="0.2">
      <c r="A132" s="13" t="s">
        <v>92</v>
      </c>
      <c r="B132" s="1" t="s">
        <v>132</v>
      </c>
      <c r="C132" s="1" t="s">
        <v>3</v>
      </c>
      <c r="D132" s="1">
        <v>30.029407019999997</v>
      </c>
      <c r="E132" s="1">
        <v>29.886208398503999</v>
      </c>
      <c r="F132" s="1">
        <v>29.668114804464</v>
      </c>
      <c r="G132" s="1">
        <v>31.204889297495999</v>
      </c>
      <c r="H132" s="1">
        <v>30.906810647063999</v>
      </c>
      <c r="I132" s="1">
        <v>30.674531561039998</v>
      </c>
      <c r="J132" s="1">
        <v>32.618310436396698</v>
      </c>
      <c r="K132" s="1">
        <v>32.202301753439997</v>
      </c>
      <c r="L132" s="1">
        <v>29.821651293912801</v>
      </c>
      <c r="M132" s="1">
        <v>26.707156284051688</v>
      </c>
      <c r="N132" s="1">
        <v>24.309657273404188</v>
      </c>
      <c r="O132" s="1">
        <v>28.325799187200001</v>
      </c>
      <c r="P132" s="1">
        <v>27.349217568</v>
      </c>
      <c r="Q132" s="1">
        <v>26.377568179199901</v>
      </c>
      <c r="R132" s="1">
        <v>25.4009865599999</v>
      </c>
      <c r="S132" s="1">
        <v>24.404445491040001</v>
      </c>
      <c r="T132" s="1">
        <v>23.450289436799999</v>
      </c>
      <c r="U132" s="1">
        <v>22.4786400479999</v>
      </c>
      <c r="V132" s="1">
        <v>21.502058428799998</v>
      </c>
      <c r="W132" s="1">
        <v>20.527942924799998</v>
      </c>
      <c r="X132" s="1">
        <v>19.551361305599997</v>
      </c>
      <c r="Y132" s="1">
        <v>18.579711916799997</v>
      </c>
      <c r="Z132" s="1">
        <v>17.605596412799997</v>
      </c>
      <c r="AA132" s="1">
        <v>16.6290147935999</v>
      </c>
      <c r="AB132" s="1">
        <v>15.6548992895999</v>
      </c>
      <c r="AC132" s="1">
        <v>14.6807837855999</v>
      </c>
      <c r="AD132" s="1">
        <v>13.706668281599901</v>
      </c>
      <c r="AE132" s="1">
        <v>12.7300866623999</v>
      </c>
      <c r="AF132" s="1">
        <v>11.758437273599901</v>
      </c>
      <c r="AG132" s="1">
        <v>10.7818556543999</v>
      </c>
      <c r="AH132" s="1">
        <v>9.807740150399999</v>
      </c>
      <c r="AI132" s="1">
        <v>8.8311585311999998</v>
      </c>
      <c r="AJ132" s="1">
        <v>7.8595091423999897</v>
      </c>
      <c r="AK132" s="1">
        <v>5.5630501170769193</v>
      </c>
      <c r="AL132" s="1">
        <v>3.1128651120314301</v>
      </c>
      <c r="AM132" s="1">
        <v>1.1119327068407121</v>
      </c>
      <c r="AN132" s="1">
        <v>0.63711228412799992</v>
      </c>
      <c r="AO132" s="1">
        <v>0.49251912494399797</v>
      </c>
      <c r="AP132" s="1">
        <v>0.34814952446399999</v>
      </c>
      <c r="AQ132" s="1">
        <v>0.20355636528000001</v>
      </c>
      <c r="AR132" s="1">
        <v>6.165288E-2</v>
      </c>
    </row>
    <row r="133" spans="1:44" x14ac:dyDescent="0.2">
      <c r="A133" s="13" t="s">
        <v>92</v>
      </c>
      <c r="B133" s="1" t="s">
        <v>100</v>
      </c>
      <c r="C133" s="1" t="s">
        <v>3</v>
      </c>
      <c r="D133" s="1">
        <v>18.85677982868329</v>
      </c>
      <c r="E133" s="1">
        <v>19.430430467829183</v>
      </c>
      <c r="F133" s="1">
        <v>23.156277644889748</v>
      </c>
      <c r="G133" s="1">
        <v>27.218578548913769</v>
      </c>
      <c r="H133" s="1">
        <v>29.943472328719317</v>
      </c>
      <c r="I133" s="1">
        <v>30.940878256108981</v>
      </c>
      <c r="J133" s="1">
        <v>33.726546632906384</v>
      </c>
      <c r="K133" s="1">
        <v>36.735041986481946</v>
      </c>
      <c r="L133" s="1">
        <v>38.417951922545939</v>
      </c>
      <c r="M133" s="1">
        <v>40.668784974561135</v>
      </c>
      <c r="N133" s="1">
        <v>40.928840009241441</v>
      </c>
      <c r="O133" s="1">
        <v>44.661253283790643</v>
      </c>
      <c r="P133" s="1">
        <v>46.403983575861545</v>
      </c>
      <c r="Q133" s="1">
        <v>48.404765668369677</v>
      </c>
      <c r="R133" s="1">
        <v>50.415925579832503</v>
      </c>
      <c r="S133" s="1">
        <v>56.216745372658444</v>
      </c>
      <c r="T133" s="1">
        <v>58.769907262609749</v>
      </c>
      <c r="U133" s="1">
        <v>60.152314628209645</v>
      </c>
      <c r="V133" s="1">
        <v>61.047523708973813</v>
      </c>
      <c r="W133" s="1">
        <v>62.073766903957946</v>
      </c>
      <c r="X133" s="1">
        <v>64.294956121009633</v>
      </c>
      <c r="Y133" s="1">
        <v>66.209226578543038</v>
      </c>
      <c r="Z133" s="1">
        <v>67.219797881184434</v>
      </c>
      <c r="AA133" s="1">
        <v>67.882496293741198</v>
      </c>
      <c r="AB133" s="1">
        <v>68.551095205055049</v>
      </c>
      <c r="AC133" s="1">
        <v>69.856633423150086</v>
      </c>
      <c r="AD133" s="1">
        <v>70.699434969548221</v>
      </c>
      <c r="AE133" s="1">
        <v>71.549557721002898</v>
      </c>
      <c r="AF133" s="1">
        <v>72.103513404681678</v>
      </c>
      <c r="AG133" s="1">
        <v>72.152442964070346</v>
      </c>
      <c r="AH133" s="1">
        <v>71.686238596732807</v>
      </c>
      <c r="AI133" s="1">
        <v>71.510193223429312</v>
      </c>
      <c r="AJ133" s="1">
        <v>71.331567652273478</v>
      </c>
      <c r="AK133" s="1">
        <v>70.769764109915414</v>
      </c>
      <c r="AL133" s="1">
        <v>69.938650463877437</v>
      </c>
      <c r="AM133" s="1">
        <v>68.540768832908554</v>
      </c>
      <c r="AN133" s="1">
        <v>64.919277071259245</v>
      </c>
      <c r="AO133" s="1">
        <v>58.114671182761874</v>
      </c>
      <c r="AP133" s="1">
        <v>51.673011176296193</v>
      </c>
      <c r="AQ133" s="1">
        <v>50.140200722141486</v>
      </c>
      <c r="AR133" s="1">
        <v>47.525849613893989</v>
      </c>
    </row>
    <row r="134" spans="1:44" x14ac:dyDescent="0.2">
      <c r="A134" s="13" t="s">
        <v>92</v>
      </c>
      <c r="B134" s="1" t="s">
        <v>133</v>
      </c>
      <c r="C134" s="1" t="s">
        <v>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0.47245604940664199</v>
      </c>
      <c r="AO134" s="1">
        <v>5.2117060636212402</v>
      </c>
      <c r="AP134" s="1">
        <v>9.4994171040928599</v>
      </c>
      <c r="AQ134" s="1">
        <v>9.9999999999999893</v>
      </c>
      <c r="AR134" s="1">
        <v>10</v>
      </c>
    </row>
    <row r="135" spans="1:44" x14ac:dyDescent="0.2">
      <c r="A135" s="13" t="s">
        <v>92</v>
      </c>
      <c r="B135" s="1" t="s">
        <v>134</v>
      </c>
      <c r="C135" s="1" t="s">
        <v>3</v>
      </c>
      <c r="D135" s="1">
        <v>18.85677982868329</v>
      </c>
      <c r="E135" s="1">
        <v>19.430430467829183</v>
      </c>
      <c r="F135" s="1">
        <v>23.156277644889748</v>
      </c>
      <c r="G135" s="1">
        <v>27.218578548913769</v>
      </c>
      <c r="H135" s="1">
        <v>29.943472328719317</v>
      </c>
      <c r="I135" s="1">
        <v>30.940878256108981</v>
      </c>
      <c r="J135" s="1">
        <v>33.726546632906384</v>
      </c>
      <c r="K135" s="1">
        <v>36.735041986481946</v>
      </c>
      <c r="L135" s="1">
        <v>38.417951922545939</v>
      </c>
      <c r="M135" s="1">
        <v>40.668784974561135</v>
      </c>
      <c r="N135" s="1">
        <v>40.928840009241441</v>
      </c>
      <c r="O135" s="1">
        <v>44.661253283790643</v>
      </c>
      <c r="P135" s="1">
        <v>46.403983575861545</v>
      </c>
      <c r="Q135" s="1">
        <v>48.404765668369677</v>
      </c>
      <c r="R135" s="1">
        <v>50.415925579832503</v>
      </c>
      <c r="S135" s="1">
        <v>56.216745372658444</v>
      </c>
      <c r="T135" s="1">
        <v>58.769907262609749</v>
      </c>
      <c r="U135" s="1">
        <v>60.152314628209645</v>
      </c>
      <c r="V135" s="1">
        <v>61.047523708973813</v>
      </c>
      <c r="W135" s="1">
        <v>62.073766903957946</v>
      </c>
      <c r="X135" s="1">
        <v>64.294956121009633</v>
      </c>
      <c r="Y135" s="1">
        <v>66.209226578543038</v>
      </c>
      <c r="Z135" s="1">
        <v>67.219797881184434</v>
      </c>
      <c r="AA135" s="1">
        <v>67.882496293741198</v>
      </c>
      <c r="AB135" s="1">
        <v>68.551095205055049</v>
      </c>
      <c r="AC135" s="1">
        <v>69.856633423150086</v>
      </c>
      <c r="AD135" s="1">
        <v>70.699434969548221</v>
      </c>
      <c r="AE135" s="1">
        <v>71.549557721002898</v>
      </c>
      <c r="AF135" s="1">
        <v>72.103513404681678</v>
      </c>
      <c r="AG135" s="1">
        <v>72.152442964070346</v>
      </c>
      <c r="AH135" s="1">
        <v>71.686238596732807</v>
      </c>
      <c r="AI135" s="1">
        <v>71.510193223429312</v>
      </c>
      <c r="AJ135" s="1">
        <v>71.331567652273478</v>
      </c>
      <c r="AK135" s="1">
        <v>70.769764109915414</v>
      </c>
      <c r="AL135" s="1">
        <v>69.938650463877437</v>
      </c>
      <c r="AM135" s="1">
        <v>68.540768832908554</v>
      </c>
      <c r="AN135" s="1">
        <v>64.919277071259245</v>
      </c>
      <c r="AO135" s="1">
        <v>58.114671182761874</v>
      </c>
      <c r="AP135" s="1">
        <v>51.673011176296193</v>
      </c>
      <c r="AQ135" s="1">
        <v>50.140200722141486</v>
      </c>
      <c r="AR135" s="1">
        <v>47.525849613893989</v>
      </c>
    </row>
    <row r="136" spans="1:44" x14ac:dyDescent="0.2">
      <c r="A136" s="13" t="s">
        <v>92</v>
      </c>
      <c r="B136" s="1" t="s">
        <v>103</v>
      </c>
      <c r="C136" s="1" t="s">
        <v>3</v>
      </c>
      <c r="D136" s="1">
        <v>1.2355441505279989</v>
      </c>
      <c r="E136" s="1">
        <v>1.714104289483487</v>
      </c>
      <c r="F136" s="1">
        <v>2.2536129564201599</v>
      </c>
      <c r="G136" s="1">
        <v>2.8524133565527681</v>
      </c>
      <c r="H136" s="1">
        <v>3.5105449212973441</v>
      </c>
      <c r="I136" s="1">
        <v>4.2282965801430716</v>
      </c>
      <c r="J136" s="1">
        <v>5.0050213483979409</v>
      </c>
      <c r="K136" s="1">
        <v>5.5498861074239905</v>
      </c>
      <c r="L136" s="1">
        <v>5.9957273443276691</v>
      </c>
      <c r="M136" s="1">
        <v>6.4350412599513502</v>
      </c>
      <c r="N136" s="1">
        <v>9.6030106349108699</v>
      </c>
      <c r="O136" s="1">
        <v>6.8455387183115599</v>
      </c>
      <c r="P136" s="1">
        <v>6.7755021125483603</v>
      </c>
      <c r="Q136" s="1">
        <v>6.705509628172039</v>
      </c>
      <c r="R136" s="1">
        <v>6.6357407024997181</v>
      </c>
      <c r="S136" s="1">
        <v>6.1981794253048399</v>
      </c>
      <c r="T136" s="1">
        <v>6.4397320297470788</v>
      </c>
      <c r="U136" s="1">
        <v>6.3824722053707603</v>
      </c>
      <c r="V136" s="1">
        <v>6.3252123809944392</v>
      </c>
      <c r="W136" s="1">
        <v>6.6755017607001799</v>
      </c>
      <c r="X136" s="1">
        <v>7.130274305640949</v>
      </c>
      <c r="Y136" s="1">
        <v>8.3482646370233304</v>
      </c>
      <c r="Z136" s="1">
        <v>10.082908096767591</v>
      </c>
      <c r="AA136" s="1">
        <v>11.997037222110627</v>
      </c>
      <c r="AB136" s="1">
        <v>12.994622955104418</v>
      </c>
      <c r="AC136" s="1">
        <v>11.98819151681524</v>
      </c>
      <c r="AD136" s="1">
        <v>11.350441746566549</v>
      </c>
      <c r="AE136" s="1">
        <v>10.771251829780891</v>
      </c>
      <c r="AF136" s="1">
        <v>9.8591186770304695</v>
      </c>
      <c r="AG136" s="1">
        <v>9.2421936572628205</v>
      </c>
      <c r="AH136" s="1">
        <v>8.5836612250387194</v>
      </c>
      <c r="AI136" s="1">
        <v>7.7611876134823596</v>
      </c>
      <c r="AJ136" s="1">
        <v>6.94044200655423</v>
      </c>
      <c r="AK136" s="1">
        <v>6.1366942121852173</v>
      </c>
      <c r="AL136" s="1">
        <v>5.3315357257336</v>
      </c>
      <c r="AM136" s="1">
        <v>4.5419917005108257</v>
      </c>
      <c r="AN136" s="1">
        <v>3.9899053898461356</v>
      </c>
      <c r="AO136" s="1">
        <v>3.4393530563467056</v>
      </c>
      <c r="AP136" s="1">
        <v>2.8949695944578857</v>
      </c>
      <c r="AQ136" s="1">
        <v>2.356899761014756</v>
      </c>
      <c r="AR136" s="1">
        <v>1.820399904216226</v>
      </c>
    </row>
    <row r="137" spans="1:44" x14ac:dyDescent="0.2">
      <c r="A137" s="13" t="s">
        <v>92</v>
      </c>
      <c r="B137" s="1" t="s">
        <v>101</v>
      </c>
      <c r="C137" s="1" t="s">
        <v>3</v>
      </c>
      <c r="D137" s="1">
        <v>12.561203813760001</v>
      </c>
      <c r="E137" s="1">
        <v>12.6517229064576</v>
      </c>
      <c r="F137" s="1">
        <v>12.734546584435199</v>
      </c>
      <c r="G137" s="1">
        <v>12.8125570741056</v>
      </c>
      <c r="H137" s="1">
        <v>12.8842950281472</v>
      </c>
      <c r="I137" s="1">
        <v>12.949760446559999</v>
      </c>
      <c r="J137" s="1">
        <v>13.006254680294401</v>
      </c>
      <c r="K137" s="1">
        <v>13.0592114956799</v>
      </c>
      <c r="L137" s="1">
        <v>12.8800844928</v>
      </c>
      <c r="M137" s="1">
        <v>12.702379132799997</v>
      </c>
      <c r="N137" s="1">
        <v>12.5232521299199</v>
      </c>
      <c r="O137" s="1">
        <v>12.34412512704</v>
      </c>
      <c r="P137" s="1">
        <v>12.16499812416</v>
      </c>
      <c r="Q137" s="1">
        <v>11.985871121279999</v>
      </c>
      <c r="R137" s="1">
        <v>11.806744118399902</v>
      </c>
      <c r="S137" s="1">
        <v>11.629038758399899</v>
      </c>
      <c r="T137" s="1">
        <v>11.449911755519999</v>
      </c>
      <c r="U137" s="1">
        <v>11.270784752640001</v>
      </c>
      <c r="V137" s="1">
        <v>11.09165774976</v>
      </c>
      <c r="W137" s="1">
        <v>10.91253074688</v>
      </c>
      <c r="X137" s="1">
        <v>10.733403744</v>
      </c>
      <c r="Y137" s="1">
        <v>10.555698384000001</v>
      </c>
      <c r="Z137" s="1">
        <v>10.37657138112</v>
      </c>
      <c r="AA137" s="1">
        <v>10.19744437823999</v>
      </c>
      <c r="AB137" s="1">
        <v>10.018317375360001</v>
      </c>
      <c r="AC137" s="1">
        <v>9.8391903724800009</v>
      </c>
      <c r="AD137" s="1">
        <v>9.6600633695999978</v>
      </c>
      <c r="AE137" s="1">
        <v>9.6064967998412509</v>
      </c>
      <c r="AF137" s="1">
        <v>9.5113564416187604</v>
      </c>
      <c r="AG137" s="1">
        <v>9.5057614595697899</v>
      </c>
      <c r="AH137" s="1">
        <v>11.4590987766897</v>
      </c>
      <c r="AI137" s="1">
        <v>13.412436093809699</v>
      </c>
      <c r="AJ137" s="1">
        <v>15.3657734109297</v>
      </c>
      <c r="AK137" s="1">
        <v>17.319110728049701</v>
      </c>
      <c r="AL137" s="1">
        <v>19.2738696880497</v>
      </c>
      <c r="AM137" s="1">
        <v>21.227207005169699</v>
      </c>
      <c r="AN137" s="1">
        <v>23.180544322289698</v>
      </c>
      <c r="AO137" s="1">
        <v>25.133881639409701</v>
      </c>
      <c r="AP137" s="1">
        <v>27.0872189565297</v>
      </c>
      <c r="AQ137" s="1">
        <v>27.240347364479998</v>
      </c>
      <c r="AR137" s="1">
        <v>27.230395864319998</v>
      </c>
    </row>
    <row r="138" spans="1:44" x14ac:dyDescent="0.2">
      <c r="A138" s="13" t="s">
        <v>92</v>
      </c>
      <c r="B138" s="1" t="s">
        <v>98</v>
      </c>
      <c r="C138" s="1" t="s">
        <v>3</v>
      </c>
      <c r="D138" s="1">
        <v>0.93297480523200005</v>
      </c>
      <c r="E138" s="1">
        <v>0.90586147694399999</v>
      </c>
      <c r="F138" s="1">
        <v>0.8765055921599999</v>
      </c>
      <c r="G138" s="1">
        <v>0.84714970737599993</v>
      </c>
      <c r="H138" s="1">
        <v>0.81757026388799903</v>
      </c>
      <c r="I138" s="1">
        <v>0.790680494304</v>
      </c>
      <c r="J138" s="1">
        <v>0.76132460952000003</v>
      </c>
      <c r="K138" s="1">
        <v>0.73174516603199891</v>
      </c>
      <c r="L138" s="1">
        <v>1.593124628601311</v>
      </c>
      <c r="M138" s="1">
        <v>2.592307356527229</v>
      </c>
      <c r="N138" s="1">
        <v>2.9351443465226703</v>
      </c>
      <c r="O138" s="1">
        <v>2.1793690323146699</v>
      </c>
      <c r="P138" s="1">
        <v>2.179089027586333</v>
      </c>
      <c r="Q138" s="1">
        <v>2.7040800745226701</v>
      </c>
      <c r="R138" s="1">
        <v>2.6245746649226698</v>
      </c>
      <c r="S138" s="1">
        <v>2.5500282913226702</v>
      </c>
      <c r="T138" s="1">
        <v>2.4730158025226698</v>
      </c>
      <c r="U138" s="1">
        <v>2.39351039292267</v>
      </c>
      <c r="V138" s="1">
        <v>2.3164979041226701</v>
      </c>
      <c r="W138" s="1">
        <v>2.24195153052267</v>
      </c>
      <c r="X138" s="1">
        <v>2.1649390417226702</v>
      </c>
      <c r="Y138" s="1">
        <v>2.1500628745213</v>
      </c>
      <c r="Z138" s="1">
        <v>2.27546308518713</v>
      </c>
      <c r="AA138" s="1">
        <v>2.1984505963871288</v>
      </c>
      <c r="AB138" s="1">
        <v>2.1189451867871298</v>
      </c>
      <c r="AC138" s="1">
        <v>2.04193269798713</v>
      </c>
      <c r="AD138" s="1">
        <v>2.0197376611871301</v>
      </c>
      <c r="AE138" s="1">
        <v>1.9950765091871301</v>
      </c>
      <c r="AF138" s="1">
        <v>1.9704153571871299</v>
      </c>
      <c r="AG138" s="1">
        <v>1.94822032038713</v>
      </c>
      <c r="AH138" s="1">
        <v>1.92355916838713</v>
      </c>
      <c r="AI138" s="1">
        <v>1.8988980163871301</v>
      </c>
      <c r="AJ138" s="1">
        <v>1.8742368643871301</v>
      </c>
      <c r="AK138" s="1">
        <v>1.85204182758713</v>
      </c>
      <c r="AL138" s="1">
        <v>1.82738067558713</v>
      </c>
      <c r="AM138" s="1">
        <v>1.82738067558713</v>
      </c>
      <c r="AN138" s="1">
        <v>1.82738067558713</v>
      </c>
      <c r="AO138" s="1">
        <v>1.82738067558713</v>
      </c>
      <c r="AP138" s="1">
        <v>1.82738067558713</v>
      </c>
      <c r="AQ138" s="1">
        <v>1.82738067558713</v>
      </c>
      <c r="AR138" s="1">
        <v>1.82738067558713</v>
      </c>
    </row>
    <row r="139" spans="1:44" x14ac:dyDescent="0.2">
      <c r="A139" s="13" t="s">
        <v>92</v>
      </c>
      <c r="B139" s="1" t="s">
        <v>135</v>
      </c>
      <c r="C139" s="1" t="s">
        <v>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3.5589640254354702</v>
      </c>
      <c r="P139" s="1">
        <v>3.55896402543544</v>
      </c>
      <c r="Q139" s="1">
        <v>3.55896402543548</v>
      </c>
      <c r="R139" s="1">
        <v>3.55896402543548</v>
      </c>
      <c r="S139" s="1">
        <v>3.5589640254354702</v>
      </c>
      <c r="T139" s="1">
        <v>3.55896402543548</v>
      </c>
      <c r="U139" s="1">
        <v>3.55896402543548</v>
      </c>
      <c r="V139" s="1">
        <v>3.55896402543548</v>
      </c>
      <c r="W139" s="1">
        <v>3.55896402543548</v>
      </c>
      <c r="X139" s="1">
        <v>3.5589640254354702</v>
      </c>
      <c r="Y139" s="1">
        <v>3.5589640254354702</v>
      </c>
      <c r="Z139" s="1">
        <v>3.55896402543548</v>
      </c>
      <c r="AA139" s="1">
        <v>3.55896402543548</v>
      </c>
      <c r="AB139" s="1">
        <v>3.5589640254354702</v>
      </c>
      <c r="AC139" s="1">
        <v>3.5947499965291798</v>
      </c>
      <c r="AD139" s="1">
        <v>5.1110207788787996</v>
      </c>
      <c r="AE139" s="1">
        <v>5.4873192275339902</v>
      </c>
      <c r="AF139" s="1">
        <v>7.1778552016085504</v>
      </c>
      <c r="AG139" s="1">
        <v>8.9667163468845406</v>
      </c>
      <c r="AH139" s="1">
        <v>9.1449116891988194</v>
      </c>
      <c r="AI139" s="1">
        <v>10</v>
      </c>
      <c r="AJ139" s="1">
        <v>10</v>
      </c>
      <c r="AK139" s="1">
        <v>10</v>
      </c>
      <c r="AL139" s="1">
        <v>10</v>
      </c>
      <c r="AM139" s="1">
        <v>10</v>
      </c>
      <c r="AN139" s="1">
        <v>10</v>
      </c>
      <c r="AO139" s="1">
        <v>10</v>
      </c>
      <c r="AP139" s="1">
        <v>10</v>
      </c>
      <c r="AQ139" s="1">
        <v>10</v>
      </c>
      <c r="AR139" s="1">
        <v>10</v>
      </c>
    </row>
    <row r="140" spans="1:44" x14ac:dyDescent="0.2">
      <c r="A140" s="13" t="s">
        <v>92</v>
      </c>
      <c r="B140" s="1" t="s">
        <v>136</v>
      </c>
      <c r="C140" s="1" t="s">
        <v>3</v>
      </c>
      <c r="D140" s="1">
        <v>0.93297480523200005</v>
      </c>
      <c r="E140" s="1">
        <v>0.90586147694399999</v>
      </c>
      <c r="F140" s="1">
        <v>0.8765055921599999</v>
      </c>
      <c r="G140" s="1">
        <v>0.84714970737599993</v>
      </c>
      <c r="H140" s="1">
        <v>0.81757026388799903</v>
      </c>
      <c r="I140" s="1">
        <v>0.790680494304</v>
      </c>
      <c r="J140" s="1">
        <v>0.76132460952000003</v>
      </c>
      <c r="K140" s="1">
        <v>0.73174516603199891</v>
      </c>
      <c r="L140" s="1">
        <v>1.593124628601311</v>
      </c>
      <c r="M140" s="1">
        <v>2.592307356527229</v>
      </c>
      <c r="N140" s="1">
        <v>2.9351443465226703</v>
      </c>
      <c r="O140" s="1">
        <v>5.7383330577501397</v>
      </c>
      <c r="P140" s="1">
        <v>5.7380530530217726</v>
      </c>
      <c r="Q140" s="1">
        <v>6.26304409995815</v>
      </c>
      <c r="R140" s="1">
        <v>6.1835386903581497</v>
      </c>
      <c r="S140" s="1">
        <v>6.1089923167581404</v>
      </c>
      <c r="T140" s="1">
        <v>6.0319798279581498</v>
      </c>
      <c r="U140" s="1">
        <v>5.9524744183581504</v>
      </c>
      <c r="V140" s="1">
        <v>5.8754619295581501</v>
      </c>
      <c r="W140" s="1">
        <v>5.8009155559581504</v>
      </c>
      <c r="X140" s="1">
        <v>5.7239030671581403</v>
      </c>
      <c r="Y140" s="1">
        <v>5.7090268999567702</v>
      </c>
      <c r="Z140" s="1">
        <v>5.8344271106226095</v>
      </c>
      <c r="AA140" s="1">
        <v>5.7574146218226083</v>
      </c>
      <c r="AB140" s="1">
        <v>5.6779092122226</v>
      </c>
      <c r="AC140" s="1">
        <v>5.6366826945163098</v>
      </c>
      <c r="AD140" s="1">
        <v>7.1307584400659296</v>
      </c>
      <c r="AE140" s="1">
        <v>7.48239573672112</v>
      </c>
      <c r="AF140" s="1">
        <v>9.1482705587956801</v>
      </c>
      <c r="AG140" s="1">
        <v>10.91493666727167</v>
      </c>
      <c r="AH140" s="1">
        <v>11.06847085758595</v>
      </c>
      <c r="AI140" s="1">
        <v>11.898898016387131</v>
      </c>
      <c r="AJ140" s="1">
        <v>11.874236864387131</v>
      </c>
      <c r="AK140" s="1">
        <v>11.852041827587129</v>
      </c>
      <c r="AL140" s="1">
        <v>11.827380675587129</v>
      </c>
      <c r="AM140" s="1">
        <v>11.827380675587129</v>
      </c>
      <c r="AN140" s="1">
        <v>11.827380675587129</v>
      </c>
      <c r="AO140" s="1">
        <v>11.827380675587129</v>
      </c>
      <c r="AP140" s="1">
        <v>11.827380675587129</v>
      </c>
      <c r="AQ140" s="1">
        <v>11.827380675587129</v>
      </c>
      <c r="AR140" s="1">
        <v>11.827380675587129</v>
      </c>
    </row>
    <row r="141" spans="1:44" x14ac:dyDescent="0.2">
      <c r="A141" s="13" t="s">
        <v>92</v>
      </c>
      <c r="B141" s="1" t="s">
        <v>102</v>
      </c>
      <c r="C141" s="1" t="s">
        <v>3</v>
      </c>
      <c r="D141" s="1">
        <v>9.0727533857835301</v>
      </c>
      <c r="E141" s="1">
        <v>10.6094744135772</v>
      </c>
      <c r="F141" s="1">
        <v>8.9775623798180995</v>
      </c>
      <c r="G141" s="1">
        <v>5.2409492613320596</v>
      </c>
      <c r="H141" s="1">
        <v>4.5243848140875498</v>
      </c>
      <c r="I141" s="1">
        <v>5.3923260889029896</v>
      </c>
      <c r="J141" s="1">
        <v>2.7061723619482501</v>
      </c>
      <c r="K141" s="1">
        <v>2.27586733993058</v>
      </c>
      <c r="L141" s="1">
        <v>4.9297813095800498</v>
      </c>
      <c r="M141" s="1">
        <v>7.2611534930516797</v>
      </c>
      <c r="N141" s="1">
        <v>8.6711511744000003</v>
      </c>
      <c r="O141" s="1">
        <v>3.8495181788557198</v>
      </c>
      <c r="P141" s="1">
        <v>5.9812970827773402</v>
      </c>
      <c r="Q141" s="1">
        <v>4.0309400867008298</v>
      </c>
      <c r="R141" s="1">
        <v>2.4334060252366698</v>
      </c>
      <c r="S141" s="1">
        <v>0.66614181546240003</v>
      </c>
      <c r="T141" s="1">
        <v>0.755752184484491</v>
      </c>
      <c r="U141" s="1">
        <v>1.01033247789947</v>
      </c>
      <c r="V141" s="1">
        <v>1.5915151800974701</v>
      </c>
      <c r="W141" s="1">
        <v>1.5506577083951101</v>
      </c>
      <c r="X141" s="1">
        <v>2.0084376366299401</v>
      </c>
      <c r="Y141" s="1">
        <v>1.8485600139482401</v>
      </c>
      <c r="Z141" s="1">
        <v>1.68655057267793</v>
      </c>
      <c r="AA141" s="1">
        <v>1.7306777340381601</v>
      </c>
      <c r="AB141" s="1">
        <v>2.9705318910101202</v>
      </c>
      <c r="AC141" s="1">
        <v>5.4215366688</v>
      </c>
      <c r="AD141" s="1">
        <v>5.2037932032000001</v>
      </c>
      <c r="AE141" s="1">
        <v>4.9860497376000001</v>
      </c>
      <c r="AF141" s="1">
        <v>4.7710625183999902</v>
      </c>
      <c r="AG141" s="1">
        <v>4.5533190527999903</v>
      </c>
      <c r="AH141" s="1">
        <v>4.3355755872000001</v>
      </c>
      <c r="AI141" s="1">
        <v>4.1205883679999999</v>
      </c>
      <c r="AJ141" s="1">
        <v>3.9028449023999898</v>
      </c>
      <c r="AK141" s="1">
        <v>3.6368063404253799</v>
      </c>
      <c r="AL141" s="1">
        <v>3.4701142175999999</v>
      </c>
      <c r="AM141" s="1">
        <v>3.252370752</v>
      </c>
      <c r="AN141" s="1">
        <v>3.0346272864000001</v>
      </c>
      <c r="AO141" s="1">
        <v>2.8196400671999999</v>
      </c>
      <c r="AP141" s="1">
        <v>2.6018966016</v>
      </c>
      <c r="AQ141" s="1">
        <v>2.3841531360000001</v>
      </c>
      <c r="AR141" s="1">
        <v>2.1691659167999999</v>
      </c>
    </row>
    <row r="142" spans="1:44" x14ac:dyDescent="0.2">
      <c r="A142" s="13" t="s">
        <v>92</v>
      </c>
      <c r="B142" s="1" t="s">
        <v>137</v>
      </c>
      <c r="C142" s="1" t="s">
        <v>3</v>
      </c>
      <c r="D142" s="1">
        <v>0.22452925593599893</v>
      </c>
      <c r="E142" s="1">
        <v>0.39292619788799998</v>
      </c>
      <c r="F142" s="1">
        <v>0.56132313983999893</v>
      </c>
      <c r="G142" s="1">
        <v>0.55236719335679907</v>
      </c>
      <c r="H142" s="1">
        <v>0.54334818748799896</v>
      </c>
      <c r="I142" s="1">
        <v>0.53439224100479898</v>
      </c>
      <c r="J142" s="1">
        <v>0.52537323513599998</v>
      </c>
      <c r="K142" s="1">
        <v>0.51641728865279901</v>
      </c>
      <c r="L142" s="1">
        <v>0.50746134216959904</v>
      </c>
      <c r="M142" s="1">
        <v>0.49844233630080004</v>
      </c>
      <c r="N142" s="1">
        <v>0.51721292679552</v>
      </c>
      <c r="O142" s="1">
        <v>0.50768517712896</v>
      </c>
      <c r="P142" s="1">
        <v>0.49822048684799997</v>
      </c>
      <c r="Q142" s="1">
        <v>0.48875579656703894</v>
      </c>
      <c r="R142" s="1">
        <v>0.47922804690047999</v>
      </c>
      <c r="S142" s="1">
        <v>0.46976335661951896</v>
      </c>
      <c r="T142" s="1">
        <v>0.46023560695295901</v>
      </c>
      <c r="U142" s="1">
        <v>0.45077091667199998</v>
      </c>
      <c r="V142" s="1">
        <v>0.441306226391039</v>
      </c>
      <c r="W142" s="1">
        <v>0.43177847672448</v>
      </c>
      <c r="X142" s="1">
        <v>0.43570574427211201</v>
      </c>
      <c r="Y142" s="1">
        <v>0.42589572851548796</v>
      </c>
      <c r="Z142" s="1">
        <v>0.416117409245567</v>
      </c>
      <c r="AA142" s="1">
        <v>0.40633908997564605</v>
      </c>
      <c r="AB142" s="1">
        <v>0.39652907421902395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0.51736717820160005</v>
      </c>
      <c r="AM142" s="1">
        <v>1.0347343564032001</v>
      </c>
      <c r="AN142" s="1">
        <v>1.5521015346047999</v>
      </c>
      <c r="AO142" s="1">
        <v>2.0694687128064002</v>
      </c>
      <c r="AP142" s="1">
        <v>2.586835891008</v>
      </c>
      <c r="AQ142" s="1">
        <v>3.1042030692095999</v>
      </c>
      <c r="AR142" s="1">
        <v>4.6551309821135991</v>
      </c>
    </row>
    <row r="143" spans="1:44" x14ac:dyDescent="0.2">
      <c r="A143" s="13" t="s">
        <v>92</v>
      </c>
      <c r="B143" s="1" t="s">
        <v>138</v>
      </c>
      <c r="C143" s="1" t="s">
        <v>3</v>
      </c>
      <c r="D143" s="1">
        <v>8.5147199999999999E-3</v>
      </c>
      <c r="E143" s="1">
        <v>8.5147199999999999E-3</v>
      </c>
      <c r="F143" s="1">
        <v>7.0955999999999997E-3</v>
      </c>
      <c r="G143" s="1">
        <v>7.0955999999999997E-3</v>
      </c>
      <c r="H143" s="1">
        <v>7.0955999999999997E-3</v>
      </c>
      <c r="I143" s="1">
        <v>7.0955999999999997E-3</v>
      </c>
      <c r="J143" s="1">
        <v>5.6764800000000002E-3</v>
      </c>
      <c r="K143" s="1">
        <v>5.6764800000000002E-3</v>
      </c>
      <c r="L143" s="1">
        <v>5.6764800000000002E-3</v>
      </c>
      <c r="M143" s="1">
        <v>5.6764800000000002E-3</v>
      </c>
      <c r="N143" s="1">
        <v>5.6764800000000002E-3</v>
      </c>
      <c r="O143" s="1">
        <v>4.25736E-3</v>
      </c>
      <c r="P143" s="1">
        <v>4.25736E-3</v>
      </c>
      <c r="Q143" s="1">
        <v>4.25736E-3</v>
      </c>
      <c r="R143" s="1">
        <v>4.25736E-3</v>
      </c>
      <c r="S143" s="1">
        <v>2.8382400000000001E-3</v>
      </c>
      <c r="T143" s="1">
        <v>2.8382400000000001E-3</v>
      </c>
      <c r="U143" s="1">
        <v>2.8382400000000001E-3</v>
      </c>
      <c r="V143" s="1">
        <v>2.8382400000000001E-3</v>
      </c>
      <c r="W143" s="1">
        <v>1.4191200000000001E-3</v>
      </c>
      <c r="X143" s="1">
        <v>1.4191200000000001E-3</v>
      </c>
      <c r="Y143" s="1">
        <v>1.4191200000000001E-3</v>
      </c>
      <c r="Z143" s="1">
        <v>1.4191200000000001E-3</v>
      </c>
      <c r="AA143" s="1">
        <v>0</v>
      </c>
      <c r="AB143" s="1">
        <v>0</v>
      </c>
      <c r="AC143" s="1">
        <v>0</v>
      </c>
      <c r="AD143" s="1">
        <v>0</v>
      </c>
      <c r="AE143" s="1">
        <v>0.99338400000000004</v>
      </c>
      <c r="AF143" s="1">
        <v>1.9867680000000001</v>
      </c>
      <c r="AG143" s="1">
        <v>2.9801519999999999</v>
      </c>
      <c r="AH143" s="1">
        <v>3.9735360000000002</v>
      </c>
      <c r="AI143" s="1">
        <v>4.96692</v>
      </c>
      <c r="AJ143" s="1">
        <v>5.9603039999999998</v>
      </c>
      <c r="AK143" s="1">
        <v>6.9536879999999996</v>
      </c>
      <c r="AL143" s="1">
        <v>7.9470720000000004</v>
      </c>
      <c r="AM143" s="1">
        <v>8.9404559999999993</v>
      </c>
      <c r="AN143" s="1">
        <v>9.93384</v>
      </c>
      <c r="AO143" s="1">
        <v>10.927224000000001</v>
      </c>
      <c r="AP143" s="1">
        <v>11.920608</v>
      </c>
      <c r="AQ143" s="1">
        <v>12.913992</v>
      </c>
      <c r="AR143" s="1">
        <v>13.907375999999999</v>
      </c>
    </row>
    <row r="144" spans="1:44" x14ac:dyDescent="0.2">
      <c r="A144" s="13" t="s">
        <v>92</v>
      </c>
      <c r="B144" s="1" t="s">
        <v>105</v>
      </c>
      <c r="C144" s="1" t="s">
        <v>3</v>
      </c>
      <c r="D144" s="1">
        <v>0.23304397593599893</v>
      </c>
      <c r="E144" s="1">
        <v>0.40144091788799996</v>
      </c>
      <c r="F144" s="1">
        <v>0.56841873983999891</v>
      </c>
      <c r="G144" s="1">
        <v>0.55946279335679905</v>
      </c>
      <c r="H144" s="1">
        <v>0.55044378748799894</v>
      </c>
      <c r="I144" s="1">
        <v>0.54148784100479896</v>
      </c>
      <c r="J144" s="1">
        <v>0.53104971513599997</v>
      </c>
      <c r="K144" s="1">
        <v>0.522093768652799</v>
      </c>
      <c r="L144" s="1">
        <v>0.51313782216959902</v>
      </c>
      <c r="M144" s="1">
        <v>0.50411881630080002</v>
      </c>
      <c r="N144" s="1">
        <v>0.52288940679551998</v>
      </c>
      <c r="O144" s="1">
        <v>0.51194253712895998</v>
      </c>
      <c r="P144" s="1">
        <v>0.50247784684800001</v>
      </c>
      <c r="Q144" s="1">
        <v>0.49301315656703892</v>
      </c>
      <c r="R144" s="1">
        <v>0.48348540690047997</v>
      </c>
      <c r="S144" s="1">
        <v>0.47260159661951895</v>
      </c>
      <c r="T144" s="1">
        <v>0.463073846952959</v>
      </c>
      <c r="U144" s="1">
        <v>0.45360915667199997</v>
      </c>
      <c r="V144" s="1">
        <v>0.44414446639103899</v>
      </c>
      <c r="W144" s="1">
        <v>0.43319759672447999</v>
      </c>
      <c r="X144" s="1">
        <v>0.437124864272112</v>
      </c>
      <c r="Y144" s="1">
        <v>0.42731484851548796</v>
      </c>
      <c r="Z144" s="1">
        <v>0.417536529245567</v>
      </c>
      <c r="AA144" s="1">
        <v>0.40633908997564605</v>
      </c>
      <c r="AB144" s="1">
        <v>0.39652907421902395</v>
      </c>
      <c r="AC144" s="1">
        <v>0</v>
      </c>
      <c r="AD144" s="1">
        <v>0</v>
      </c>
      <c r="AE144" s="1">
        <v>0.99338400000000004</v>
      </c>
      <c r="AF144" s="1">
        <v>1.9867680000000001</v>
      </c>
      <c r="AG144" s="1">
        <v>2.9801519999999999</v>
      </c>
      <c r="AH144" s="1">
        <v>3.9735360000000002</v>
      </c>
      <c r="AI144" s="1">
        <v>4.96692</v>
      </c>
      <c r="AJ144" s="1">
        <v>5.9603039999999998</v>
      </c>
      <c r="AK144" s="1">
        <v>6.9536879999999996</v>
      </c>
      <c r="AL144" s="1">
        <v>8.4644391782015997</v>
      </c>
      <c r="AM144" s="1">
        <v>9.9751903564031998</v>
      </c>
      <c r="AN144" s="1">
        <v>11.4859415346048</v>
      </c>
      <c r="AO144" s="1">
        <v>12.9966927128064</v>
      </c>
      <c r="AP144" s="1">
        <v>14.507443891008</v>
      </c>
      <c r="AQ144" s="1">
        <v>16.0181950692096</v>
      </c>
      <c r="AR144" s="1">
        <v>18.562506982113597</v>
      </c>
    </row>
    <row r="145" spans="1:44" x14ac:dyDescent="0.2">
      <c r="A145" s="13" t="s">
        <v>92</v>
      </c>
      <c r="B145" s="1" t="s">
        <v>106</v>
      </c>
      <c r="C145" s="1" t="s">
        <v>3</v>
      </c>
      <c r="D145" s="1">
        <v>1.3084917119999999</v>
      </c>
      <c r="E145" s="1">
        <v>1.2656847456</v>
      </c>
      <c r="F145" s="1">
        <v>1.2217487904</v>
      </c>
      <c r="G145" s="1">
        <v>1.1781628848000001</v>
      </c>
      <c r="H145" s="1">
        <v>1.1326091328000001</v>
      </c>
      <c r="I145" s="1">
        <v>1.0865728800000001</v>
      </c>
      <c r="J145" s="1">
        <v>1.0405870848000001</v>
      </c>
      <c r="K145" s="1">
        <v>0.99260506079999899</v>
      </c>
      <c r="L145" s="1">
        <v>0.94502039039999997</v>
      </c>
      <c r="M145" s="1">
        <v>0.89454386879999992</v>
      </c>
      <c r="N145" s="1">
        <v>0.84535401599999904</v>
      </c>
      <c r="O145" s="1">
        <v>0.79253752319999993</v>
      </c>
      <c r="P145" s="1">
        <v>0.73719815039999992</v>
      </c>
      <c r="Q145" s="1">
        <v>0.6835806432</v>
      </c>
      <c r="R145" s="1">
        <v>0.62832326400000005</v>
      </c>
      <c r="S145" s="1">
        <v>0.57390789600000003</v>
      </c>
      <c r="T145" s="1">
        <v>0.51819324480000006</v>
      </c>
      <c r="U145" s="1">
        <v>0.46172803679999996</v>
      </c>
      <c r="V145" s="1">
        <v>0.40611430079999999</v>
      </c>
      <c r="W145" s="1">
        <v>0.34884492480000001</v>
      </c>
      <c r="X145" s="1">
        <v>0.29151878399999903</v>
      </c>
      <c r="Y145" s="1">
        <v>0.23470668</v>
      </c>
      <c r="Z145" s="1">
        <v>0.17622947520000001</v>
      </c>
      <c r="AA145" s="1">
        <v>0.1186195104</v>
      </c>
      <c r="AB145" s="1">
        <v>5.84109791999999E-2</v>
      </c>
      <c r="AC145" s="1">
        <v>0.74424959999999996</v>
      </c>
      <c r="AD145" s="1">
        <v>1.4935449599999999</v>
      </c>
      <c r="AE145" s="1">
        <v>2.2478860799999998</v>
      </c>
      <c r="AF145" s="1">
        <v>3.0072729599999999</v>
      </c>
      <c r="AG145" s="1">
        <v>3.77170559999999</v>
      </c>
      <c r="AH145" s="1">
        <v>4.5411840000000003</v>
      </c>
      <c r="AI145" s="1">
        <v>5.3157081599999998</v>
      </c>
      <c r="AJ145" s="1">
        <v>6.0952780799999999</v>
      </c>
      <c r="AK145" s="1">
        <v>6.8798937599999999</v>
      </c>
      <c r="AL145" s="1">
        <v>7.6695551999999996</v>
      </c>
      <c r="AM145" s="1">
        <v>8.4642623999999902</v>
      </c>
      <c r="AN145" s="1">
        <v>10.051153919999999</v>
      </c>
      <c r="AO145" s="1">
        <v>11.646875519999998</v>
      </c>
      <c r="AP145" s="1">
        <v>13.25142719999999</v>
      </c>
      <c r="AQ145" s="1">
        <v>14.864808959999902</v>
      </c>
      <c r="AR145" s="1">
        <v>16.487020799999989</v>
      </c>
    </row>
    <row r="146" spans="1:44" x14ac:dyDescent="0.2">
      <c r="A146" s="13" t="s">
        <v>92</v>
      </c>
      <c r="B146" s="1" t="s">
        <v>139</v>
      </c>
      <c r="C146" s="1" t="s">
        <v>3</v>
      </c>
      <c r="D146" s="1">
        <v>0.256576896</v>
      </c>
      <c r="E146" s="1">
        <v>0.24976512000000001</v>
      </c>
      <c r="F146" s="1">
        <v>0.24295334399999999</v>
      </c>
      <c r="G146" s="1">
        <v>0.2413891584</v>
      </c>
      <c r="H146" s="1">
        <v>0.23442600960000001</v>
      </c>
      <c r="I146" s="1">
        <v>0.22978391040000001</v>
      </c>
      <c r="J146" s="1">
        <v>0.222820761599999</v>
      </c>
      <c r="K146" s="1">
        <v>0.21585761279999999</v>
      </c>
      <c r="L146" s="1">
        <v>0.208894464</v>
      </c>
      <c r="M146" s="1">
        <v>0.20193131519999999</v>
      </c>
      <c r="N146" s="1">
        <v>0.19728921599999999</v>
      </c>
      <c r="O146" s="1">
        <v>0.1903260672</v>
      </c>
      <c r="P146" s="1">
        <v>0.18336291839999999</v>
      </c>
      <c r="Q146" s="1">
        <v>0.17639976960000001</v>
      </c>
      <c r="R146" s="1">
        <v>0.16943662079999999</v>
      </c>
      <c r="S146" s="1">
        <v>0.16247347200000001</v>
      </c>
      <c r="T146" s="1">
        <v>0.15783137280000001</v>
      </c>
      <c r="U146" s="1">
        <v>0.150868224</v>
      </c>
      <c r="V146" s="1">
        <v>0.14390507520000001</v>
      </c>
      <c r="W146" s="1">
        <v>0.1369419264</v>
      </c>
      <c r="X146" s="1">
        <v>0.12997877760000001</v>
      </c>
      <c r="Y146" s="1">
        <v>0.12533667840000001</v>
      </c>
      <c r="Z146" s="1">
        <v>0.1183735296</v>
      </c>
      <c r="AA146" s="1">
        <v>0.111410380799999</v>
      </c>
      <c r="AB146" s="1">
        <v>0.104447232</v>
      </c>
      <c r="AC146" s="1">
        <v>9.7484083200000002E-2</v>
      </c>
      <c r="AD146" s="1">
        <v>9.0520934400000003E-2</v>
      </c>
      <c r="AE146" s="1">
        <v>8.5878835200000003E-2</v>
      </c>
      <c r="AF146" s="1">
        <v>7.8915686400000004E-2</v>
      </c>
      <c r="AG146" s="1">
        <v>7.1952537600000005E-2</v>
      </c>
      <c r="AH146" s="1">
        <v>6.4989388800000006E-2</v>
      </c>
      <c r="AI146" s="1">
        <v>5.8026239999999903E-2</v>
      </c>
      <c r="AJ146" s="1">
        <v>0.93122712981406197</v>
      </c>
      <c r="AK146" s="1">
        <v>0.92426398101406204</v>
      </c>
      <c r="AL146" s="1">
        <v>1.9282280830613601</v>
      </c>
      <c r="AM146" s="1">
        <v>2.6808122879999901</v>
      </c>
      <c r="AN146" s="1">
        <v>2.7899016192000001</v>
      </c>
      <c r="AO146" s="1">
        <v>2.8989909503999902</v>
      </c>
      <c r="AP146" s="1">
        <v>3.01040133119999</v>
      </c>
      <c r="AQ146" s="1">
        <v>3.1194906623999499</v>
      </c>
      <c r="AR146" s="1">
        <v>3.2285799935999799</v>
      </c>
    </row>
    <row r="147" spans="1:44" x14ac:dyDescent="0.2">
      <c r="A147" s="13" t="s">
        <v>92</v>
      </c>
      <c r="B147" s="1" t="s">
        <v>140</v>
      </c>
      <c r="C147" s="1" t="s">
        <v>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</row>
    <row r="148" spans="1:44" x14ac:dyDescent="0.2">
      <c r="A148" s="13" t="s">
        <v>92</v>
      </c>
      <c r="B148" s="1" t="s">
        <v>141</v>
      </c>
      <c r="C148" s="1" t="s">
        <v>3</v>
      </c>
      <c r="D148" s="1">
        <v>0.256576896</v>
      </c>
      <c r="E148" s="1">
        <v>0.24976512000000001</v>
      </c>
      <c r="F148" s="1">
        <v>0.24295334399999999</v>
      </c>
      <c r="G148" s="1">
        <v>0.2413891584</v>
      </c>
      <c r="H148" s="1">
        <v>0.23442600960000001</v>
      </c>
      <c r="I148" s="1">
        <v>0.22978391040000001</v>
      </c>
      <c r="J148" s="1">
        <v>0.222820761599999</v>
      </c>
      <c r="K148" s="1">
        <v>0.21585761279999999</v>
      </c>
      <c r="L148" s="1">
        <v>0.208894464</v>
      </c>
      <c r="M148" s="1">
        <v>0.20193131519999999</v>
      </c>
      <c r="N148" s="1">
        <v>0.19728921599999999</v>
      </c>
      <c r="O148" s="1">
        <v>0.1903260672</v>
      </c>
      <c r="P148" s="1">
        <v>0.18336291839999999</v>
      </c>
      <c r="Q148" s="1">
        <v>0.17639976960000001</v>
      </c>
      <c r="R148" s="1">
        <v>0.16943662079999999</v>
      </c>
      <c r="S148" s="1">
        <v>0.16247347200000001</v>
      </c>
      <c r="T148" s="1">
        <v>0.15783137280000001</v>
      </c>
      <c r="U148" s="1">
        <v>0.150868224</v>
      </c>
      <c r="V148" s="1">
        <v>0.14390507520000001</v>
      </c>
      <c r="W148" s="1">
        <v>0.1369419264</v>
      </c>
      <c r="X148" s="1">
        <v>0.12997877760000001</v>
      </c>
      <c r="Y148" s="1">
        <v>0.12533667840000001</v>
      </c>
      <c r="Z148" s="1">
        <v>0.1183735296</v>
      </c>
      <c r="AA148" s="1">
        <v>0.111410380799999</v>
      </c>
      <c r="AB148" s="1">
        <v>0.104447232</v>
      </c>
      <c r="AC148" s="1">
        <v>9.7484083200000002E-2</v>
      </c>
      <c r="AD148" s="1">
        <v>9.0520934400000003E-2</v>
      </c>
      <c r="AE148" s="1">
        <v>8.5878835200000003E-2</v>
      </c>
      <c r="AF148" s="1">
        <v>7.8915686400000004E-2</v>
      </c>
      <c r="AG148" s="1">
        <v>7.1952537600000005E-2</v>
      </c>
      <c r="AH148" s="1">
        <v>6.4989388800000006E-2</v>
      </c>
      <c r="AI148" s="1">
        <v>5.8026239999999903E-2</v>
      </c>
      <c r="AJ148" s="1">
        <v>0.93122712981406197</v>
      </c>
      <c r="AK148" s="1">
        <v>0.92426398101406204</v>
      </c>
      <c r="AL148" s="1">
        <v>1.9282280830613601</v>
      </c>
      <c r="AM148" s="1">
        <v>2.6808122879999901</v>
      </c>
      <c r="AN148" s="1">
        <v>2.7899016192000001</v>
      </c>
      <c r="AO148" s="1">
        <v>2.8989909503999902</v>
      </c>
      <c r="AP148" s="1">
        <v>3.01040133119999</v>
      </c>
      <c r="AQ148" s="1">
        <v>3.1194906623999499</v>
      </c>
      <c r="AR148" s="1">
        <v>3.2285799935999799</v>
      </c>
    </row>
    <row r="149" spans="1:44" x14ac:dyDescent="0.2">
      <c r="A149" s="13" t="s">
        <v>92</v>
      </c>
      <c r="B149" s="1" t="s">
        <v>142</v>
      </c>
      <c r="C149" s="1" t="s">
        <v>3</v>
      </c>
      <c r="D149" s="1">
        <v>74.486775587922821</v>
      </c>
      <c r="E149" s="1">
        <v>77.114692736283473</v>
      </c>
      <c r="F149" s="1">
        <v>79.69974083642721</v>
      </c>
      <c r="G149" s="1">
        <v>82.155552082333003</v>
      </c>
      <c r="H149" s="1">
        <v>84.504556933091408</v>
      </c>
      <c r="I149" s="1">
        <v>86.83431805846385</v>
      </c>
      <c r="J149" s="1">
        <v>89.618087630999696</v>
      </c>
      <c r="K149" s="1">
        <v>92.284610291241222</v>
      </c>
      <c r="L149" s="1">
        <v>95.305373668337367</v>
      </c>
      <c r="M149" s="1">
        <v>97.967416501243875</v>
      </c>
      <c r="N149" s="1">
        <v>100.5365882071946</v>
      </c>
      <c r="O149" s="1">
        <v>103.25937368047703</v>
      </c>
      <c r="P149" s="1">
        <v>105.83609043201702</v>
      </c>
      <c r="Q149" s="1">
        <v>105.12069235304762</v>
      </c>
      <c r="R149" s="1">
        <v>104.15758696802732</v>
      </c>
      <c r="S149" s="1">
        <v>106.43252614424325</v>
      </c>
      <c r="T149" s="1">
        <v>108.03667096167244</v>
      </c>
      <c r="U149" s="1">
        <v>108.31322394794992</v>
      </c>
      <c r="V149" s="1">
        <v>108.42759322057492</v>
      </c>
      <c r="W149" s="1">
        <v>108.46030004861586</v>
      </c>
      <c r="X149" s="1">
        <v>110.30095860591078</v>
      </c>
      <c r="Y149" s="1">
        <v>112.03784663718686</v>
      </c>
      <c r="Z149" s="1">
        <v>113.51799098921815</v>
      </c>
      <c r="AA149" s="1">
        <v>114.83045402472813</v>
      </c>
      <c r="AB149" s="1">
        <v>116.42676321377111</v>
      </c>
      <c r="AC149" s="1">
        <v>118.26475214456154</v>
      </c>
      <c r="AD149" s="1">
        <v>119.3352259049806</v>
      </c>
      <c r="AE149" s="1">
        <v>120.45298740254607</v>
      </c>
      <c r="AF149" s="1">
        <v>122.22471552052646</v>
      </c>
      <c r="AG149" s="1">
        <v>123.97431959297451</v>
      </c>
      <c r="AH149" s="1">
        <v>125.71524587310911</v>
      </c>
      <c r="AI149" s="1">
        <v>128.55897939865667</v>
      </c>
      <c r="AJ149" s="1">
        <v>131.65099542062509</v>
      </c>
      <c r="AK149" s="1">
        <v>132.64039279765709</v>
      </c>
      <c r="AL149" s="1">
        <v>135.00339575802866</v>
      </c>
      <c r="AM149" s="1">
        <v>137.29467746034564</v>
      </c>
      <c r="AN149" s="1">
        <v>139.59149047587445</v>
      </c>
      <c r="AO149" s="1">
        <v>141.91182138201358</v>
      </c>
      <c r="AP149" s="1">
        <v>144.15653485717894</v>
      </c>
      <c r="AQ149" s="1">
        <v>146.76188945581117</v>
      </c>
      <c r="AR149" s="1">
        <v>148.91295263053095</v>
      </c>
    </row>
    <row r="151" spans="1:44" x14ac:dyDescent="0.2">
      <c r="A151" s="13" t="s">
        <v>92</v>
      </c>
      <c r="B151" s="25" t="s">
        <v>135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3.5589640254354702</v>
      </c>
      <c r="P151" s="1">
        <v>3.55896402543544</v>
      </c>
      <c r="Q151" s="1">
        <v>3.55896402543548</v>
      </c>
      <c r="R151" s="1">
        <v>3.55896402543548</v>
      </c>
      <c r="S151" s="1">
        <v>3.5589640254354702</v>
      </c>
      <c r="T151" s="1">
        <v>3.55896402543548</v>
      </c>
      <c r="U151" s="1">
        <v>3.55896402543548</v>
      </c>
      <c r="V151" s="1">
        <v>3.55896402543548</v>
      </c>
      <c r="W151" s="1">
        <v>3.55896402543548</v>
      </c>
      <c r="X151" s="1">
        <v>3.5589640254354702</v>
      </c>
      <c r="Y151" s="1">
        <v>3.5589640254354702</v>
      </c>
      <c r="Z151" s="1">
        <v>3.55896402543548</v>
      </c>
      <c r="AA151" s="1">
        <v>3.55896402543548</v>
      </c>
      <c r="AB151" s="1">
        <v>3.5589640254354702</v>
      </c>
      <c r="AC151" s="1">
        <v>3.5947499965291798</v>
      </c>
      <c r="AD151" s="1">
        <v>5.1110207788787996</v>
      </c>
      <c r="AE151" s="1">
        <v>5.4873192275339902</v>
      </c>
      <c r="AF151" s="1">
        <v>7.1778552016085504</v>
      </c>
      <c r="AG151" s="1">
        <v>8.9667163468845406</v>
      </c>
      <c r="AH151" s="1">
        <v>9.1449116891988194</v>
      </c>
      <c r="AI151" s="1">
        <v>10</v>
      </c>
      <c r="AJ151" s="1">
        <v>10</v>
      </c>
      <c r="AK151" s="1">
        <v>10</v>
      </c>
      <c r="AL151" s="1">
        <v>10</v>
      </c>
      <c r="AM151" s="1">
        <v>10</v>
      </c>
      <c r="AN151" s="1">
        <v>10</v>
      </c>
      <c r="AO151" s="1">
        <v>10</v>
      </c>
      <c r="AP151" s="1">
        <v>10</v>
      </c>
      <c r="AQ151" s="1">
        <v>10</v>
      </c>
      <c r="AR151" s="1">
        <v>10</v>
      </c>
    </row>
    <row r="152" spans="1:44" x14ac:dyDescent="0.2">
      <c r="A152" s="13" t="s">
        <v>92</v>
      </c>
      <c r="B152" s="25" t="s">
        <v>131</v>
      </c>
      <c r="C152" s="1" t="s">
        <v>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0.194751290661935</v>
      </c>
      <c r="AI152" s="1">
        <v>0.68386315234815098</v>
      </c>
      <c r="AJ152" s="1">
        <v>1.38981223186653</v>
      </c>
      <c r="AK152" s="1">
        <v>2.6050797214032602</v>
      </c>
      <c r="AL152" s="1">
        <v>3.9867574138863899</v>
      </c>
      <c r="AM152" s="1">
        <v>5.6727607429255302</v>
      </c>
      <c r="AN152" s="1">
        <v>7.2031903231527901</v>
      </c>
      <c r="AO152" s="1">
        <v>7.3301103889365704</v>
      </c>
      <c r="AP152" s="1">
        <v>7.4552188019431904</v>
      </c>
      <c r="AQ152" s="1">
        <v>8.60685673969836</v>
      </c>
      <c r="AR152" s="1">
        <v>10</v>
      </c>
    </row>
    <row r="153" spans="1:44" x14ac:dyDescent="0.2">
      <c r="A153" s="13" t="s">
        <v>92</v>
      </c>
      <c r="B153" s="25" t="s">
        <v>143</v>
      </c>
      <c r="C153" s="1" t="s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0.47245604940664199</v>
      </c>
      <c r="AO153" s="1">
        <v>5.2117060636212402</v>
      </c>
      <c r="AP153" s="1">
        <v>9.4994171040928599</v>
      </c>
      <c r="AQ153" s="1">
        <v>9.9999999999999893</v>
      </c>
      <c r="AR153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356"/>
  <sheetViews>
    <sheetView topLeftCell="A204" workbookViewId="0">
      <selection activeCell="B254" sqref="B254"/>
    </sheetView>
  </sheetViews>
  <sheetFormatPr baseColWidth="10" defaultColWidth="11" defaultRowHeight="16" x14ac:dyDescent="0.2"/>
  <cols>
    <col min="2" max="2" width="35" bestFit="1" customWidth="1"/>
    <col min="3" max="3" width="11.6640625" bestFit="1" customWidth="1"/>
  </cols>
  <sheetData>
    <row r="1" spans="1:44" s="21" customFormat="1" x14ac:dyDescent="0.2">
      <c r="A1" s="21" t="str">
        <f>Baseline_data!A3</f>
        <v>Scenario</v>
      </c>
      <c r="B1" s="21" t="s">
        <v>95</v>
      </c>
      <c r="C1" s="21" t="str">
        <f>Baseline_data!C3</f>
        <v>Unit</v>
      </c>
      <c r="D1" s="21">
        <f>Baseline_data!D3</f>
        <v>2010</v>
      </c>
      <c r="E1" s="21">
        <f>Baseline_data!E3</f>
        <v>2011</v>
      </c>
      <c r="F1" s="21">
        <f>Baseline_data!F3</f>
        <v>2012</v>
      </c>
      <c r="G1" s="21">
        <f>Baseline_data!G3</f>
        <v>2013</v>
      </c>
      <c r="H1" s="21">
        <f>Baseline_data!H3</f>
        <v>2014</v>
      </c>
      <c r="I1" s="21">
        <f>Baseline_data!I3</f>
        <v>2015</v>
      </c>
      <c r="J1" s="21">
        <f>Baseline_data!J3</f>
        <v>2016</v>
      </c>
      <c r="K1" s="21">
        <f>Baseline_data!K3</f>
        <v>2017</v>
      </c>
      <c r="L1" s="21">
        <f>Baseline_data!L3</f>
        <v>2018</v>
      </c>
      <c r="M1" s="21">
        <f>Baseline_data!M3</f>
        <v>2019</v>
      </c>
      <c r="N1" s="21">
        <f>Baseline_data!N3</f>
        <v>2020</v>
      </c>
      <c r="O1" s="21">
        <f>Baseline_data!O3</f>
        <v>2021</v>
      </c>
      <c r="P1" s="21">
        <f>Baseline_data!P3</f>
        <v>2022</v>
      </c>
      <c r="Q1" s="21">
        <f>Baseline_data!Q3</f>
        <v>2023</v>
      </c>
      <c r="R1" s="21">
        <f>Baseline_data!R3</f>
        <v>2024</v>
      </c>
      <c r="S1" s="21">
        <f>Baseline_data!S3</f>
        <v>2025</v>
      </c>
      <c r="T1" s="21">
        <f>Baseline_data!T3</f>
        <v>2026</v>
      </c>
      <c r="U1" s="21">
        <f>Baseline_data!U3</f>
        <v>2027</v>
      </c>
      <c r="V1" s="21">
        <f>Baseline_data!V3</f>
        <v>2028</v>
      </c>
      <c r="W1" s="21">
        <f>Baseline_data!W3</f>
        <v>2029</v>
      </c>
      <c r="X1" s="21">
        <f>Baseline_data!X3</f>
        <v>2030</v>
      </c>
      <c r="Y1" s="21">
        <f>Baseline_data!Y3</f>
        <v>2031</v>
      </c>
      <c r="Z1" s="21">
        <f>Baseline_data!Z3</f>
        <v>2032</v>
      </c>
      <c r="AA1" s="21">
        <f>Baseline_data!AA3</f>
        <v>2033</v>
      </c>
      <c r="AB1" s="21">
        <f>Baseline_data!AB3</f>
        <v>2034</v>
      </c>
      <c r="AC1" s="21">
        <f>Baseline_data!AC3</f>
        <v>2035</v>
      </c>
      <c r="AD1" s="21">
        <f>Baseline_data!AD3</f>
        <v>2036</v>
      </c>
      <c r="AE1" s="21">
        <f>Baseline_data!AE3</f>
        <v>2037</v>
      </c>
      <c r="AF1" s="21">
        <f>Baseline_data!AF3</f>
        <v>2038</v>
      </c>
      <c r="AG1" s="21">
        <f>Baseline_data!AG3</f>
        <v>2039</v>
      </c>
      <c r="AH1" s="21">
        <f>Baseline_data!AH3</f>
        <v>2040</v>
      </c>
      <c r="AI1" s="21">
        <f>Baseline_data!AI3</f>
        <v>2041</v>
      </c>
      <c r="AJ1" s="21">
        <f>Baseline_data!AJ3</f>
        <v>2042</v>
      </c>
      <c r="AK1" s="21">
        <f>Baseline_data!AK3</f>
        <v>2043</v>
      </c>
      <c r="AL1" s="21">
        <f>Baseline_data!AL3</f>
        <v>2044</v>
      </c>
      <c r="AM1" s="21">
        <f>Baseline_data!AM3</f>
        <v>2045</v>
      </c>
      <c r="AN1" s="21">
        <f>Baseline_data!AN3</f>
        <v>2046</v>
      </c>
      <c r="AO1" s="21">
        <f>Baseline_data!AO3</f>
        <v>2047</v>
      </c>
      <c r="AP1" s="21">
        <f>Baseline_data!AP3</f>
        <v>2048</v>
      </c>
      <c r="AQ1" s="21">
        <f>Baseline_data!AQ3</f>
        <v>2049</v>
      </c>
      <c r="AR1" s="21">
        <f>Baseline_data!AR3</f>
        <v>2050</v>
      </c>
    </row>
    <row r="2" spans="1:44" x14ac:dyDescent="0.2">
      <c r="A2" t="str">
        <f>Baseline_data!A4</f>
        <v>BASELINE</v>
      </c>
      <c r="B2" t="str">
        <f>Baseline_data!B4</f>
        <v>Agricultural Production|Crops</v>
      </c>
      <c r="C2" t="str">
        <f>Baseline_data!C4</f>
        <v>EJ/yr</v>
      </c>
      <c r="D2">
        <f>Baseline_data!D4</f>
        <v>83.894808424257803</v>
      </c>
      <c r="E2">
        <f>Baseline_data!E4</f>
        <v>84.884404973356993</v>
      </c>
      <c r="F2">
        <f>Baseline_data!F4</f>
        <v>85.879076376554096</v>
      </c>
      <c r="G2">
        <f>Baseline_data!G4</f>
        <v>86.881360060898203</v>
      </c>
      <c r="H2">
        <f>Baseline_data!H4</f>
        <v>87.888718599340194</v>
      </c>
      <c r="I2">
        <f>Baseline_data!I4</f>
        <v>89.056729669480106</v>
      </c>
      <c r="J2">
        <f>Baseline_data!J4</f>
        <v>90.296522987807293</v>
      </c>
      <c r="K2">
        <f>Baseline_data!K4</f>
        <v>91.543928587281499</v>
      </c>
      <c r="L2">
        <f>Baseline_data!L4</f>
        <v>92.796409040853604</v>
      </c>
      <c r="M2">
        <f>Baseline_data!M4</f>
        <v>94.056501775572599</v>
      </c>
      <c r="N2">
        <f>Baseline_data!N4</f>
        <v>95.321669364389592</v>
      </c>
      <c r="O2">
        <f>Baseline_data!O4</f>
        <v>96.252106571517302</v>
      </c>
      <c r="P2">
        <f>Baseline_data!P4</f>
        <v>97.182543778645197</v>
      </c>
      <c r="Q2">
        <f>Baseline_data!Q4</f>
        <v>98.118055839870891</v>
      </c>
      <c r="R2">
        <f>Baseline_data!R4</f>
        <v>99.053567901096798</v>
      </c>
      <c r="S2">
        <f>Baseline_data!S4</f>
        <v>99.994154816420405</v>
      </c>
      <c r="T2">
        <f>Baseline_data!T4</f>
        <v>100.9307463200234</v>
      </c>
      <c r="U2">
        <f>Baseline_data!U4</f>
        <v>101.8724126777244</v>
      </c>
      <c r="V2">
        <f>Baseline_data!V4</f>
        <v>102.81407903542531</v>
      </c>
      <c r="W2">
        <f>Baseline_data!W4</f>
        <v>103.76082024722419</v>
      </c>
      <c r="X2">
        <f>Baseline_data!X4</f>
        <v>104.7075614590231</v>
      </c>
      <c r="Y2">
        <f>Baseline_data!Y4</f>
        <v>105.377288395683</v>
      </c>
      <c r="Z2">
        <f>Baseline_data!Z4</f>
        <v>106.0430199206221</v>
      </c>
      <c r="AA2">
        <f>Baseline_data!AA4</f>
        <v>106.7127468572822</v>
      </c>
      <c r="AB2">
        <f>Baseline_data!AB4</f>
        <v>107.3810158092702</v>
      </c>
      <c r="AC2">
        <f>Baseline_data!AC4</f>
        <v>108.04928476125841</v>
      </c>
      <c r="AD2">
        <f>Baseline_data!AD4</f>
        <v>108.7175537132465</v>
      </c>
      <c r="AE2">
        <f>Baseline_data!AE4</f>
        <v>109.3858226652346</v>
      </c>
      <c r="AF2">
        <f>Baseline_data!AF4</f>
        <v>110.0500962055021</v>
      </c>
      <c r="AG2">
        <f>Baseline_data!AG4</f>
        <v>110.7209025845392</v>
      </c>
      <c r="AH2">
        <f>Baseline_data!AH4</f>
        <v>111.3877135518555</v>
      </c>
      <c r="AI2">
        <f>Baseline_data!AI4</f>
        <v>111.8996852846782</v>
      </c>
      <c r="AJ2">
        <f>Baseline_data!AJ4</f>
        <v>112.4116570175009</v>
      </c>
      <c r="AK2">
        <f>Baseline_data!AK4</f>
        <v>112.92616617737249</v>
      </c>
      <c r="AL2">
        <f>Baseline_data!AL4</f>
        <v>113.4406753372441</v>
      </c>
      <c r="AM2">
        <f>Baseline_data!AM4</f>
        <v>113.9551844971157</v>
      </c>
      <c r="AN2">
        <f>Baseline_data!AN4</f>
        <v>114.46969365698729</v>
      </c>
      <c r="AO2">
        <f>Baseline_data!AO4</f>
        <v>114.98674024390789</v>
      </c>
      <c r="AP2">
        <f>Baseline_data!AP4</f>
        <v>115.4972539920587</v>
      </c>
      <c r="AQ2">
        <f>Baseline_data!AQ4</f>
        <v>116.0143005789793</v>
      </c>
      <c r="AR2">
        <f>Baseline_data!AR4</f>
        <v>116.5313471658999</v>
      </c>
    </row>
    <row r="3" spans="1:44" x14ac:dyDescent="0.2">
      <c r="A3" t="str">
        <f>Baseline_data!A5</f>
        <v>BASELINE</v>
      </c>
      <c r="B3" t="str">
        <f>Baseline_data!B5</f>
        <v>Agricultural Production|Livestock</v>
      </c>
      <c r="C3" t="str">
        <f>Baseline_data!C5</f>
        <v>EJ/yr</v>
      </c>
      <c r="D3">
        <f>Baseline_data!D5</f>
        <v>5.76</v>
      </c>
      <c r="E3">
        <f>Baseline_data!E5</f>
        <v>5.76</v>
      </c>
      <c r="F3">
        <f>Baseline_data!F5</f>
        <v>5.76</v>
      </c>
      <c r="G3">
        <f>Baseline_data!G5</f>
        <v>5.76</v>
      </c>
      <c r="H3">
        <f>Baseline_data!H5</f>
        <v>5.76</v>
      </c>
      <c r="I3">
        <f>Baseline_data!I5</f>
        <v>5.8044310404825401</v>
      </c>
      <c r="J3">
        <f>Baseline_data!J5</f>
        <v>5.8682287437652203</v>
      </c>
      <c r="K3">
        <f>Baseline_data!K5</f>
        <v>5.9320264470478996</v>
      </c>
      <c r="L3">
        <f>Baseline_data!L5</f>
        <v>5.9958241503305798</v>
      </c>
      <c r="M3">
        <f>Baseline_data!M5</f>
        <v>6.05962185361326</v>
      </c>
      <c r="N3">
        <f>Baseline_data!N5</f>
        <v>6.12341955689595</v>
      </c>
      <c r="O3">
        <f>Baseline_data!O5</f>
        <v>6.1651780535900702</v>
      </c>
      <c r="P3">
        <f>Baseline_data!P5</f>
        <v>6.2069365502841896</v>
      </c>
      <c r="Q3">
        <f>Baseline_data!Q5</f>
        <v>6.2486950469783</v>
      </c>
      <c r="R3">
        <f>Baseline_data!R5</f>
        <v>6.2904535436724203</v>
      </c>
      <c r="S3">
        <f>Baseline_data!S5</f>
        <v>6.3322120403665396</v>
      </c>
      <c r="T3">
        <f>Baseline_data!T5</f>
        <v>6.37281057881916</v>
      </c>
      <c r="U3">
        <f>Baseline_data!U5</f>
        <v>6.4134091172717698</v>
      </c>
      <c r="V3">
        <f>Baseline_data!V5</f>
        <v>6.4540076557243902</v>
      </c>
      <c r="W3">
        <f>Baseline_data!W5</f>
        <v>6.4946061941770097</v>
      </c>
      <c r="X3">
        <f>Baseline_data!X5</f>
        <v>6.5352047326296203</v>
      </c>
      <c r="Y3">
        <f>Baseline_data!Y5</f>
        <v>6.5653636469087102</v>
      </c>
      <c r="Z3">
        <f>Baseline_data!Z5</f>
        <v>6.5943626029462896</v>
      </c>
      <c r="AA3">
        <f>Baseline_data!AA5</f>
        <v>6.6245215172253804</v>
      </c>
      <c r="AB3">
        <f>Baseline_data!AB5</f>
        <v>6.6535204732629598</v>
      </c>
      <c r="AC3">
        <f>Baseline_data!AC5</f>
        <v>6.6825194293005401</v>
      </c>
      <c r="AD3">
        <f>Baseline_data!AD5</f>
        <v>6.7115183853381204</v>
      </c>
      <c r="AE3">
        <f>Baseline_data!AE5</f>
        <v>6.7405173413757096</v>
      </c>
      <c r="AF3">
        <f>Baseline_data!AF5</f>
        <v>6.76835633917179</v>
      </c>
      <c r="AG3">
        <f>Baseline_data!AG5</f>
        <v>6.7973552952093703</v>
      </c>
      <c r="AH3">
        <f>Baseline_data!AH5</f>
        <v>6.8251942930054499</v>
      </c>
      <c r="AI3">
        <f>Baseline_data!AI5</f>
        <v>6.8449135831110004</v>
      </c>
      <c r="AJ3">
        <f>Baseline_data!AJ5</f>
        <v>6.8646328732165598</v>
      </c>
      <c r="AK3">
        <f>Baseline_data!AK5</f>
        <v>6.8843521633221201</v>
      </c>
      <c r="AL3">
        <f>Baseline_data!AL5</f>
        <v>6.9040714534276697</v>
      </c>
      <c r="AM3">
        <f>Baseline_data!AM5</f>
        <v>6.92379074353323</v>
      </c>
      <c r="AN3">
        <f>Baseline_data!AN5</f>
        <v>6.9435100336387796</v>
      </c>
      <c r="AO3">
        <f>Baseline_data!AO5</f>
        <v>6.9632293237443399</v>
      </c>
      <c r="AP3">
        <f>Baseline_data!AP5</f>
        <v>6.9817886556083897</v>
      </c>
      <c r="AQ3">
        <f>Baseline_data!AQ5</f>
        <v>7.00150794571395</v>
      </c>
      <c r="AR3">
        <f>Baseline_data!AR5</f>
        <v>7.0212272358195102</v>
      </c>
    </row>
    <row r="4" spans="1:44" x14ac:dyDescent="0.2">
      <c r="A4" t="str">
        <f>Baseline_data!A8</f>
        <v>BASELINE</v>
      </c>
      <c r="B4" t="str">
        <f>Baseline_data!B8</f>
        <v>Capacity|Electricity</v>
      </c>
      <c r="C4" t="str">
        <f>Baseline_data!C8</f>
        <v>GW</v>
      </c>
      <c r="D4">
        <f>Baseline_data!D8</f>
        <v>5143.7741192377725</v>
      </c>
      <c r="E4">
        <f>Baseline_data!E8</f>
        <v>5242.1912379204696</v>
      </c>
      <c r="F4">
        <f>Baseline_data!F8</f>
        <v>5320.9611138194214</v>
      </c>
      <c r="G4">
        <f>Baseline_data!G8</f>
        <v>5310.1611138194212</v>
      </c>
      <c r="H4">
        <f>Baseline_data!H8</f>
        <v>5299.0611138194217</v>
      </c>
      <c r="I4">
        <f>Baseline_data!I8</f>
        <v>5288.6611138194212</v>
      </c>
      <c r="J4">
        <f>Baseline_data!J8</f>
        <v>5277.5611138194217</v>
      </c>
      <c r="K4">
        <f>Baseline_data!K8</f>
        <v>5266.7611138194216</v>
      </c>
      <c r="L4">
        <f>Baseline_data!L8</f>
        <v>5329.9714845887484</v>
      </c>
      <c r="M4">
        <f>Baseline_data!M8</f>
        <v>5266.6374223765279</v>
      </c>
      <c r="N4">
        <f>Baseline_data!N8</f>
        <v>5453.6973671765854</v>
      </c>
      <c r="O4">
        <f>Baseline_data!O8</f>
        <v>5628.2234748023438</v>
      </c>
      <c r="P4">
        <f>Baseline_data!P8</f>
        <v>5737.8117059075184</v>
      </c>
      <c r="Q4">
        <f>Baseline_data!Q8</f>
        <v>5772.1870337659957</v>
      </c>
      <c r="R4">
        <f>Baseline_data!R8</f>
        <v>5833.9644092260405</v>
      </c>
      <c r="S4">
        <f>Baseline_data!S8</f>
        <v>6028.7845605954753</v>
      </c>
      <c r="T4">
        <f>Baseline_data!T8</f>
        <v>6258.3679097461063</v>
      </c>
      <c r="U4">
        <f>Baseline_data!U8</f>
        <v>6459.2209465269643</v>
      </c>
      <c r="V4">
        <f>Baseline_data!V8</f>
        <v>6703.704365943865</v>
      </c>
      <c r="W4">
        <f>Baseline_data!W8</f>
        <v>6957.4641799198052</v>
      </c>
      <c r="X4">
        <f>Baseline_data!X8</f>
        <v>7297.9291555368682</v>
      </c>
      <c r="Y4">
        <f>Baseline_data!Y8</f>
        <v>7671.1291555368689</v>
      </c>
      <c r="Z4">
        <f>Baseline_data!Z8</f>
        <v>8043.6710923555802</v>
      </c>
      <c r="AA4">
        <f>Baseline_data!AA8</f>
        <v>8305.5199282533886</v>
      </c>
      <c r="AB4">
        <f>Baseline_data!AB8</f>
        <v>8579.7210669846099</v>
      </c>
      <c r="AC4">
        <f>Baseline_data!AC8</f>
        <v>8675.0244787016527</v>
      </c>
      <c r="AD4">
        <f>Baseline_data!AD8</f>
        <v>8867.2697290196866</v>
      </c>
      <c r="AE4">
        <f>Baseline_data!AE8</f>
        <v>9063.5242945809259</v>
      </c>
      <c r="AF4">
        <f>Baseline_data!AF8</f>
        <v>9307.2183950804811</v>
      </c>
      <c r="AG4">
        <f>Baseline_data!AG8</f>
        <v>9599.2000464714092</v>
      </c>
      <c r="AH4">
        <f>Baseline_data!AH8</f>
        <v>9917.8596133469964</v>
      </c>
      <c r="AI4">
        <f>Baseline_data!AI8</f>
        <v>10184.559613346997</v>
      </c>
      <c r="AJ4">
        <f>Baseline_data!AJ8</f>
        <v>10371.359613346996</v>
      </c>
      <c r="AK4">
        <f>Baseline_data!AK8</f>
        <v>10558.059613346997</v>
      </c>
      <c r="AL4">
        <f>Baseline_data!AL8</f>
        <v>10743.539734513814</v>
      </c>
      <c r="AM4">
        <f>Baseline_data!AM8</f>
        <v>10924.795876183201</v>
      </c>
      <c r="AN4">
        <f>Baseline_data!AN8</f>
        <v>11026.02383806599</v>
      </c>
      <c r="AO4">
        <f>Baseline_data!AO8</f>
        <v>11290.394115987992</v>
      </c>
      <c r="AP4">
        <f>Baseline_data!AP8</f>
        <v>11553.132381397372</v>
      </c>
      <c r="AQ4">
        <f>Baseline_data!AQ8</f>
        <v>11821.484359261342</v>
      </c>
      <c r="AR4">
        <f>Baseline_data!AR8</f>
        <v>12047.067777807744</v>
      </c>
    </row>
    <row r="5" spans="1:44" x14ac:dyDescent="0.2">
      <c r="A5" t="str">
        <f>Baseline_data!A9</f>
        <v>BASELINE</v>
      </c>
      <c r="B5" t="str">
        <f>Baseline_data!B9</f>
        <v>Capacity|Electricity|Biomass</v>
      </c>
      <c r="C5" t="str">
        <f>Baseline_data!C9</f>
        <v>GW</v>
      </c>
      <c r="D5">
        <f>Baseline_data!D9</f>
        <v>86.3</v>
      </c>
      <c r="E5">
        <f>Baseline_data!E9</f>
        <v>83.2</v>
      </c>
      <c r="F5">
        <f>Baseline_data!F9</f>
        <v>80.100000000000009</v>
      </c>
      <c r="G5">
        <f>Baseline_data!G9</f>
        <v>77</v>
      </c>
      <c r="H5">
        <f>Baseline_data!H9</f>
        <v>73.800000000000011</v>
      </c>
      <c r="I5">
        <f>Baseline_data!I9</f>
        <v>70.8</v>
      </c>
      <c r="J5">
        <f>Baseline_data!J9</f>
        <v>67.7</v>
      </c>
      <c r="K5">
        <f>Baseline_data!K9</f>
        <v>64.5</v>
      </c>
      <c r="L5">
        <f>Baseline_data!L9</f>
        <v>90.347067569683091</v>
      </c>
      <c r="M5">
        <f>Baseline_data!M9</f>
        <v>61.5</v>
      </c>
      <c r="N5">
        <f>Baseline_data!N9</f>
        <v>124.83501662876729</v>
      </c>
      <c r="O5">
        <f>Baseline_data!O9</f>
        <v>135.03541094944899</v>
      </c>
      <c r="P5">
        <f>Baseline_data!P9</f>
        <v>161.87364224430999</v>
      </c>
      <c r="Q5">
        <f>Baseline_data!Q9</f>
        <v>196.631035365119</v>
      </c>
      <c r="R5">
        <f>Baseline_data!R9</f>
        <v>236.80422032337401</v>
      </c>
      <c r="S5">
        <f>Baseline_data!S9</f>
        <v>263.81456489826201</v>
      </c>
      <c r="T5">
        <f>Baseline_data!T9</f>
        <v>266.224470263824</v>
      </c>
      <c r="U5">
        <f>Baseline_data!U9</f>
        <v>264.07750704468702</v>
      </c>
      <c r="V5">
        <f>Baseline_data!V9</f>
        <v>276.922456571211</v>
      </c>
      <c r="W5">
        <f>Baseline_data!W9</f>
        <v>299.15593391862001</v>
      </c>
      <c r="X5">
        <f>Baseline_data!X9</f>
        <v>296.05593391861998</v>
      </c>
      <c r="Y5">
        <f>Baseline_data!Y9</f>
        <v>292.85593391862005</v>
      </c>
      <c r="Z5">
        <f>Baseline_data!Z9</f>
        <v>289.85593391862</v>
      </c>
      <c r="AA5">
        <f>Baseline_data!AA9</f>
        <v>286.75593391862003</v>
      </c>
      <c r="AB5">
        <f>Baseline_data!AB9</f>
        <v>334.75707264984203</v>
      </c>
      <c r="AC5">
        <f>Baseline_data!AC9</f>
        <v>331.82199981042601</v>
      </c>
      <c r="AD5">
        <f>Baseline_data!AD9</f>
        <v>330.92199981042603</v>
      </c>
      <c r="AE5">
        <f>Baseline_data!AE9</f>
        <v>345.16765339679802</v>
      </c>
      <c r="AF5">
        <f>Baseline_data!AF9</f>
        <v>354.06175389634996</v>
      </c>
      <c r="AG5">
        <f>Baseline_data!AG9</f>
        <v>353.16175389635004</v>
      </c>
      <c r="AH5">
        <f>Baseline_data!AH9</f>
        <v>357.22132077193703</v>
      </c>
      <c r="AI5">
        <f>Baseline_data!AI9</f>
        <v>356.22132077193703</v>
      </c>
      <c r="AJ5">
        <f>Baseline_data!AJ9</f>
        <v>355.22132077193703</v>
      </c>
      <c r="AK5">
        <f>Baseline_data!AK9</f>
        <v>354.321320771937</v>
      </c>
      <c r="AL5">
        <f>Baseline_data!AL9</f>
        <v>353.321320771937</v>
      </c>
      <c r="AM5">
        <f>Baseline_data!AM9</f>
        <v>353.321320771937</v>
      </c>
      <c r="AN5">
        <f>Baseline_data!AN9</f>
        <v>353.321320771937</v>
      </c>
      <c r="AO5">
        <f>Baseline_data!AO9</f>
        <v>353.321320771937</v>
      </c>
      <c r="AP5">
        <f>Baseline_data!AP9</f>
        <v>353.321320771937</v>
      </c>
      <c r="AQ5">
        <f>Baseline_data!AQ9</f>
        <v>354.09490287835001</v>
      </c>
      <c r="AR5">
        <f>Baseline_data!AR9</f>
        <v>358.54924793620103</v>
      </c>
    </row>
    <row r="6" spans="1:44" x14ac:dyDescent="0.2">
      <c r="A6" t="str">
        <f>Baseline_data!A10</f>
        <v>BASELINE</v>
      </c>
      <c r="B6" t="str">
        <f>Baseline_data!B10</f>
        <v>Capacity|Electricity|Coal</v>
      </c>
      <c r="C6" t="str">
        <f>Baseline_data!C10</f>
        <v>GW</v>
      </c>
      <c r="D6">
        <f>Baseline_data!D10</f>
        <v>1580.8000000000002</v>
      </c>
      <c r="E6">
        <f>Baseline_data!E10</f>
        <v>1543.7</v>
      </c>
      <c r="F6">
        <f>Baseline_data!F10</f>
        <v>1504.3</v>
      </c>
      <c r="G6">
        <f>Baseline_data!G10</f>
        <v>1464.6999999999998</v>
      </c>
      <c r="H6">
        <f>Baseline_data!H10</f>
        <v>1425.2</v>
      </c>
      <c r="I6">
        <f>Baseline_data!I10</f>
        <v>1385.7</v>
      </c>
      <c r="J6">
        <f>Baseline_data!J10</f>
        <v>1346.1999999999998</v>
      </c>
      <c r="K6">
        <f>Baseline_data!K10</f>
        <v>1306.7</v>
      </c>
      <c r="L6">
        <f>Baseline_data!L10</f>
        <v>1227.7</v>
      </c>
      <c r="M6">
        <f>Baseline_data!M10</f>
        <v>1267.1000000000001</v>
      </c>
      <c r="N6">
        <f>Baseline_data!N10</f>
        <v>1188.1000000000001</v>
      </c>
      <c r="O6">
        <f>Baseline_data!O10</f>
        <v>1148.5999999999999</v>
      </c>
      <c r="P6">
        <f>Baseline_data!P10</f>
        <v>1109</v>
      </c>
      <c r="Q6">
        <f>Baseline_data!Q10</f>
        <v>1069.5999999999999</v>
      </c>
      <c r="R6">
        <f>Baseline_data!R10</f>
        <v>1030</v>
      </c>
      <c r="S6">
        <f>Baseline_data!S10</f>
        <v>990.5</v>
      </c>
      <c r="T6">
        <f>Baseline_data!T10</f>
        <v>950.9</v>
      </c>
      <c r="U6">
        <f>Baseline_data!U10</f>
        <v>911.5</v>
      </c>
      <c r="V6">
        <f>Baseline_data!V10</f>
        <v>871.89999999999986</v>
      </c>
      <c r="W6">
        <f>Baseline_data!W10</f>
        <v>848.56480651890797</v>
      </c>
      <c r="X6">
        <f>Baseline_data!X10</f>
        <v>908.96480651890795</v>
      </c>
      <c r="Y6">
        <f>Baseline_data!Y10</f>
        <v>969.56480651890797</v>
      </c>
      <c r="Z6">
        <f>Baseline_data!Z10</f>
        <v>1030.064806518908</v>
      </c>
      <c r="AA6">
        <f>Baseline_data!AA10</f>
        <v>1090.4648065188999</v>
      </c>
      <c r="AB6">
        <f>Baseline_data!AB10</f>
        <v>1150.9648065188999</v>
      </c>
      <c r="AC6">
        <f>Baseline_data!AC10</f>
        <v>1211.4648065188999</v>
      </c>
      <c r="AD6">
        <f>Baseline_data!AD10</f>
        <v>1271.9648065188999</v>
      </c>
      <c r="AE6">
        <f>Baseline_data!AE10</f>
        <v>1332.3648065189</v>
      </c>
      <c r="AF6">
        <f>Baseline_data!AF10</f>
        <v>1392.9648065188999</v>
      </c>
      <c r="AG6">
        <f>Baseline_data!AG10</f>
        <v>1453.3648065189</v>
      </c>
      <c r="AH6">
        <f>Baseline_data!AH10</f>
        <v>1513.8648065189</v>
      </c>
      <c r="AI6">
        <f>Baseline_data!AI10</f>
        <v>1574.2648065189001</v>
      </c>
      <c r="AJ6">
        <f>Baseline_data!AJ10</f>
        <v>1634.8648065189002</v>
      </c>
      <c r="AK6">
        <f>Baseline_data!AK10</f>
        <v>1695.2648065189001</v>
      </c>
      <c r="AL6">
        <f>Baseline_data!AL10</f>
        <v>1754.34492768572</v>
      </c>
      <c r="AM6">
        <f>Baseline_data!AM10</f>
        <v>1808.4010693551099</v>
      </c>
      <c r="AN6">
        <f>Baseline_data!AN10</f>
        <v>1855.8547445429701</v>
      </c>
      <c r="AO6">
        <f>Baseline_data!AO10</f>
        <v>1883.3352249377099</v>
      </c>
      <c r="AP6">
        <f>Baseline_data!AP10</f>
        <v>1908.3887666723101</v>
      </c>
      <c r="AQ6">
        <f>Baseline_data!AQ10</f>
        <v>1941.5583475741901</v>
      </c>
      <c r="AR6">
        <f>Baseline_data!AR10</f>
        <v>1985.78646163396</v>
      </c>
    </row>
    <row r="7" spans="1:44" x14ac:dyDescent="0.2">
      <c r="A7" t="str">
        <f>Baseline_data!A11</f>
        <v>BASELINE</v>
      </c>
      <c r="B7" t="str">
        <f>Baseline_data!B11</f>
        <v>Capacity|Electricity|Gas</v>
      </c>
      <c r="C7" t="str">
        <f>Baseline_data!C11</f>
        <v>GW</v>
      </c>
      <c r="D7">
        <f>Baseline_data!D11</f>
        <v>1403.7741192377712</v>
      </c>
      <c r="E7">
        <f>Baseline_data!E11</f>
        <v>1534.591237920469</v>
      </c>
      <c r="F7">
        <f>Baseline_data!F11</f>
        <v>1647.861113819421</v>
      </c>
      <c r="G7">
        <f>Baseline_data!G11</f>
        <v>1703.3611138194215</v>
      </c>
      <c r="H7">
        <f>Baseline_data!H11</f>
        <v>1758.6611138194212</v>
      </c>
      <c r="I7">
        <f>Baseline_data!I11</f>
        <v>1814.2611138194216</v>
      </c>
      <c r="J7">
        <f>Baseline_data!J11</f>
        <v>1869.4611138194214</v>
      </c>
      <c r="K7">
        <f>Baseline_data!K11</f>
        <v>1924.9611138194214</v>
      </c>
      <c r="L7">
        <f>Baseline_data!L11</f>
        <v>2035.7611138194213</v>
      </c>
      <c r="M7">
        <f>Baseline_data!M11</f>
        <v>1980.4611138194214</v>
      </c>
      <c r="N7">
        <f>Baseline_data!N11</f>
        <v>2091.3611138194215</v>
      </c>
      <c r="O7">
        <f>Baseline_data!O11</f>
        <v>2238.7868271244974</v>
      </c>
      <c r="P7">
        <f>Baseline_data!P11</f>
        <v>2304.9368269348124</v>
      </c>
      <c r="Q7">
        <f>Baseline_data!Q11</f>
        <v>2371.1505040009615</v>
      </c>
      <c r="R7">
        <f>Baseline_data!R11</f>
        <v>2475.8546945027492</v>
      </c>
      <c r="S7">
        <f>Baseline_data!S11</f>
        <v>2599.5915801725223</v>
      </c>
      <c r="T7">
        <f>Baseline_data!T11</f>
        <v>2682.0650239575912</v>
      </c>
      <c r="U7">
        <f>Baseline_data!U11</f>
        <v>2737.5650239575916</v>
      </c>
      <c r="V7">
        <f>Baseline_data!V11</f>
        <v>2792.8650239575904</v>
      </c>
      <c r="W7">
        <f>Baseline_data!W11</f>
        <v>2848.3650239575904</v>
      </c>
      <c r="X7">
        <f>Baseline_data!X11</f>
        <v>2903.8650239575913</v>
      </c>
      <c r="Y7">
        <f>Baseline_data!Y11</f>
        <v>2959.1650239575911</v>
      </c>
      <c r="Z7">
        <f>Baseline_data!Z11</f>
        <v>3014.6650239575915</v>
      </c>
      <c r="AA7">
        <f>Baseline_data!AA11</f>
        <v>3069.9650239575908</v>
      </c>
      <c r="AB7">
        <f>Baseline_data!AB11</f>
        <v>3125.4650239575908</v>
      </c>
      <c r="AC7">
        <f>Baseline_data!AC11</f>
        <v>3075.1909047198201</v>
      </c>
      <c r="AD7">
        <f>Baseline_data!AD11</f>
        <v>3063.0737860371219</v>
      </c>
      <c r="AE7">
        <f>Baseline_data!AE11</f>
        <v>3068.5039101381699</v>
      </c>
      <c r="AF7">
        <f>Baseline_data!AF11</f>
        <v>3131.8039101381701</v>
      </c>
      <c r="AG7">
        <f>Baseline_data!AG11</f>
        <v>3195.1039101381698</v>
      </c>
      <c r="AH7">
        <f>Baseline_data!AH11</f>
        <v>3258.40391013817</v>
      </c>
      <c r="AI7">
        <f>Baseline_data!AI11</f>
        <v>3258.40391013817</v>
      </c>
      <c r="AJ7">
        <f>Baseline_data!AJ11</f>
        <v>3258.40391013817</v>
      </c>
      <c r="AK7">
        <f>Baseline_data!AK11</f>
        <v>3258.40391013817</v>
      </c>
      <c r="AL7">
        <f>Baseline_data!AL11</f>
        <v>3258.40391013817</v>
      </c>
      <c r="AM7">
        <f>Baseline_data!AM11</f>
        <v>3258.40391013817</v>
      </c>
      <c r="AN7">
        <f>Baseline_data!AN11</f>
        <v>3166.1781968330943</v>
      </c>
      <c r="AO7">
        <f>Baseline_data!AO11</f>
        <v>3176.9679943603605</v>
      </c>
      <c r="AP7">
        <f>Baseline_data!AP11</f>
        <v>3199.1290265922462</v>
      </c>
      <c r="AQ7">
        <f>Baseline_data!AQ11</f>
        <v>3249.8248360904581</v>
      </c>
      <c r="AR7">
        <f>Baseline_data!AR11</f>
        <v>3377.2637290479952</v>
      </c>
    </row>
    <row r="8" spans="1:44" x14ac:dyDescent="0.2">
      <c r="A8" t="str">
        <f>Baseline_data!A12</f>
        <v>BASELINE</v>
      </c>
      <c r="B8" t="str">
        <f>Baseline_data!B12</f>
        <v>Capacity|Electricity|Hydro</v>
      </c>
      <c r="C8" t="str">
        <f>Baseline_data!C12</f>
        <v>GW</v>
      </c>
      <c r="D8">
        <f>Baseline_data!D12</f>
        <v>1006.6999999999999</v>
      </c>
      <c r="E8">
        <f>Baseline_data!E12</f>
        <v>994.1</v>
      </c>
      <c r="F8">
        <f>Baseline_data!F12</f>
        <v>981.6</v>
      </c>
      <c r="G8">
        <f>Baseline_data!G12</f>
        <v>969</v>
      </c>
      <c r="H8">
        <f>Baseline_data!H12</f>
        <v>956.4</v>
      </c>
      <c r="I8">
        <f>Baseline_data!I12</f>
        <v>943.8</v>
      </c>
      <c r="J8">
        <f>Baseline_data!J12</f>
        <v>931.2</v>
      </c>
      <c r="K8">
        <f>Baseline_data!K12</f>
        <v>918.60000000000014</v>
      </c>
      <c r="L8">
        <f>Baseline_data!L12</f>
        <v>893.5</v>
      </c>
      <c r="M8">
        <f>Baseline_data!M12</f>
        <v>906</v>
      </c>
      <c r="N8">
        <f>Baseline_data!N12</f>
        <v>880.89999999999986</v>
      </c>
      <c r="O8">
        <f>Baseline_data!O12</f>
        <v>868.30000000000007</v>
      </c>
      <c r="P8">
        <f>Baseline_data!P12</f>
        <v>855.7</v>
      </c>
      <c r="Q8">
        <f>Baseline_data!Q12</f>
        <v>843.09999999999991</v>
      </c>
      <c r="R8">
        <f>Baseline_data!R12</f>
        <v>830.5</v>
      </c>
      <c r="S8">
        <f>Baseline_data!S12</f>
        <v>865.2729211247771</v>
      </c>
      <c r="T8">
        <f>Baseline_data!T12</f>
        <v>1002.6729211247768</v>
      </c>
      <c r="U8">
        <f>Baseline_data!U12</f>
        <v>1140.0729211247701</v>
      </c>
      <c r="V8">
        <f>Baseline_data!V12</f>
        <v>1277.47292112477</v>
      </c>
      <c r="W8">
        <f>Baseline_data!W12</f>
        <v>1414.8729211247701</v>
      </c>
      <c r="X8">
        <f>Baseline_data!X12</f>
        <v>1552.2729211247699</v>
      </c>
      <c r="Y8">
        <f>Baseline_data!Y12</f>
        <v>1689.7729211247702</v>
      </c>
      <c r="Z8">
        <f>Baseline_data!Z12</f>
        <v>1826.3148579434801</v>
      </c>
      <c r="AA8">
        <f>Baseline_data!AA12</f>
        <v>1852.5636938412999</v>
      </c>
      <c r="AB8">
        <f>Baseline_data!AB12</f>
        <v>1839.9636938413</v>
      </c>
      <c r="AC8">
        <f>Baseline_data!AC12</f>
        <v>1888.07629763553</v>
      </c>
      <c r="AD8">
        <f>Baseline_data!AD12</f>
        <v>1921.2386666362599</v>
      </c>
      <c r="AE8">
        <f>Baseline_data!AE12</f>
        <v>1925.6174545100901</v>
      </c>
      <c r="AF8">
        <f>Baseline_data!AF12</f>
        <v>1924.8174545100901</v>
      </c>
      <c r="AG8">
        <f>Baseline_data!AG12</f>
        <v>1924.0174545100901</v>
      </c>
      <c r="AH8">
        <f>Baseline_data!AH12</f>
        <v>1923.21745451009</v>
      </c>
      <c r="AI8">
        <f>Baseline_data!AI12</f>
        <v>1922.41745451009</v>
      </c>
      <c r="AJ8">
        <f>Baseline_data!AJ12</f>
        <v>1921.6174545100901</v>
      </c>
      <c r="AK8">
        <f>Baseline_data!AK12</f>
        <v>1920.8174545100901</v>
      </c>
      <c r="AL8">
        <f>Baseline_data!AL12</f>
        <v>1920.1174545100901</v>
      </c>
      <c r="AM8">
        <f>Baseline_data!AM12</f>
        <v>1919.3174545100899</v>
      </c>
      <c r="AN8">
        <f>Baseline_data!AN12</f>
        <v>1918.5174545100901</v>
      </c>
      <c r="AO8">
        <f>Baseline_data!AO12</f>
        <v>1917.7174545100902</v>
      </c>
      <c r="AP8">
        <f>Baseline_data!AP12</f>
        <v>1916.91745451009</v>
      </c>
      <c r="AQ8">
        <f>Baseline_data!AQ12</f>
        <v>1916.1174545100901</v>
      </c>
      <c r="AR8">
        <f>Baseline_data!AR12</f>
        <v>1915.4174545100902</v>
      </c>
    </row>
    <row r="9" spans="1:44" x14ac:dyDescent="0.2">
      <c r="A9" t="str">
        <f>Baseline_data!A13</f>
        <v>BASELINE</v>
      </c>
      <c r="B9" t="str">
        <f>Baseline_data!B13</f>
        <v>Capacity|Electricity|Nuclear</v>
      </c>
      <c r="C9" t="str">
        <f>Baseline_data!C13</f>
        <v>GW</v>
      </c>
      <c r="D9">
        <f>Baseline_data!D13</f>
        <v>393.29999999999995</v>
      </c>
      <c r="E9">
        <f>Baseline_data!E13</f>
        <v>385.40000000000003</v>
      </c>
      <c r="F9">
        <f>Baseline_data!F13</f>
        <v>377.59999999999997</v>
      </c>
      <c r="G9">
        <f>Baseline_data!G13</f>
        <v>369.7</v>
      </c>
      <c r="H9">
        <f>Baseline_data!H13</f>
        <v>361.8</v>
      </c>
      <c r="I9">
        <f>Baseline_data!I13</f>
        <v>354</v>
      </c>
      <c r="J9">
        <f>Baseline_data!J13</f>
        <v>346.1</v>
      </c>
      <c r="K9">
        <f>Baseline_data!K13</f>
        <v>338.2</v>
      </c>
      <c r="L9">
        <f>Baseline_data!L13</f>
        <v>322.5</v>
      </c>
      <c r="M9">
        <f>Baseline_data!M13</f>
        <v>330.40000000000003</v>
      </c>
      <c r="N9">
        <f>Baseline_data!N13</f>
        <v>314.59999999999997</v>
      </c>
      <c r="O9">
        <f>Baseline_data!O13</f>
        <v>306.8</v>
      </c>
      <c r="P9">
        <f>Baseline_data!P13</f>
        <v>298.89999999999998</v>
      </c>
      <c r="Q9">
        <f>Baseline_data!Q13</f>
        <v>291</v>
      </c>
      <c r="R9">
        <f>Baseline_data!R13</f>
        <v>283.2</v>
      </c>
      <c r="S9">
        <f>Baseline_data!S13</f>
        <v>275.3</v>
      </c>
      <c r="T9">
        <f>Baseline_data!T13</f>
        <v>267.40000000000003</v>
      </c>
      <c r="U9">
        <f>Baseline_data!U13</f>
        <v>259.60000000000002</v>
      </c>
      <c r="V9">
        <f>Baseline_data!V13</f>
        <v>251.7</v>
      </c>
      <c r="W9">
        <f>Baseline_data!W13</f>
        <v>243.79999999999998</v>
      </c>
      <c r="X9">
        <f>Baseline_data!X13</f>
        <v>236</v>
      </c>
      <c r="Y9">
        <f>Baseline_data!Y13</f>
        <v>228.1</v>
      </c>
      <c r="Z9">
        <f>Baseline_data!Z13</f>
        <v>220.29999999999998</v>
      </c>
      <c r="AA9">
        <f>Baseline_data!AA13</f>
        <v>212.4</v>
      </c>
      <c r="AB9">
        <f>Baseline_data!AB13</f>
        <v>204.5</v>
      </c>
      <c r="AC9">
        <f>Baseline_data!AC13</f>
        <v>196.70000000000002</v>
      </c>
      <c r="AD9">
        <f>Baseline_data!AD13</f>
        <v>188.79999999999998</v>
      </c>
      <c r="AE9">
        <f>Baseline_data!AE13</f>
        <v>180.9</v>
      </c>
      <c r="AF9">
        <f>Baseline_data!AF13</f>
        <v>173.1</v>
      </c>
      <c r="AG9">
        <f>Baseline_data!AG13</f>
        <v>165.20000000000002</v>
      </c>
      <c r="AH9">
        <f>Baseline_data!AH13</f>
        <v>157.29999999999998</v>
      </c>
      <c r="AI9">
        <f>Baseline_data!AI13</f>
        <v>149.5</v>
      </c>
      <c r="AJ9">
        <f>Baseline_data!AJ13</f>
        <v>141.6</v>
      </c>
      <c r="AK9">
        <f>Baseline_data!AK13</f>
        <v>133.70000000000002</v>
      </c>
      <c r="AL9">
        <f>Baseline_data!AL13</f>
        <v>125.9</v>
      </c>
      <c r="AM9">
        <f>Baseline_data!AM13</f>
        <v>118</v>
      </c>
      <c r="AN9">
        <f>Baseline_data!AN13</f>
        <v>110.10000000000001</v>
      </c>
      <c r="AO9">
        <f>Baseline_data!AO13</f>
        <v>102.3</v>
      </c>
      <c r="AP9">
        <f>Baseline_data!AP13</f>
        <v>94.399999999999991</v>
      </c>
      <c r="AQ9">
        <f>Baseline_data!AQ13</f>
        <v>86.5</v>
      </c>
      <c r="AR9">
        <f>Baseline_data!AR13</f>
        <v>78.7</v>
      </c>
    </row>
    <row r="10" spans="1:44" x14ac:dyDescent="0.2">
      <c r="A10" t="str">
        <f>Baseline_data!A14</f>
        <v>BASELINE</v>
      </c>
      <c r="B10" t="str">
        <f>Baseline_data!B14</f>
        <v>Capacity|Electricity|Oil</v>
      </c>
      <c r="C10" t="str">
        <f>Baseline_data!C14</f>
        <v>GW</v>
      </c>
      <c r="D10">
        <f>Baseline_data!D14</f>
        <v>461.80000000000007</v>
      </c>
      <c r="E10">
        <f>Baseline_data!E14</f>
        <v>466.8</v>
      </c>
      <c r="F10">
        <f>Baseline_data!F14</f>
        <v>471.9</v>
      </c>
      <c r="G10">
        <f>Baseline_data!G14</f>
        <v>477</v>
      </c>
      <c r="H10">
        <f>Baseline_data!H14</f>
        <v>482.09999999999997</v>
      </c>
      <c r="I10">
        <f>Baseline_data!I14</f>
        <v>487.20000000000005</v>
      </c>
      <c r="J10">
        <f>Baseline_data!J14</f>
        <v>492.29999999999995</v>
      </c>
      <c r="K10">
        <f>Baseline_data!K14</f>
        <v>497.5</v>
      </c>
      <c r="L10">
        <f>Baseline_data!L14</f>
        <v>560.46330319964318</v>
      </c>
      <c r="M10">
        <f>Baseline_data!M14</f>
        <v>513.07630855710659</v>
      </c>
      <c r="N10">
        <f>Baseline_data!N14</f>
        <v>662.30123672839704</v>
      </c>
      <c r="O10">
        <f>Baseline_data!O14</f>
        <v>747.40123672839707</v>
      </c>
      <c r="P10">
        <f>Baseline_data!P14</f>
        <v>832.50123672839709</v>
      </c>
      <c r="Q10">
        <f>Baseline_data!Q14</f>
        <v>834.00549439991596</v>
      </c>
      <c r="R10">
        <f>Baseline_data!R14</f>
        <v>819.20549439991612</v>
      </c>
      <c r="S10">
        <f>Baseline_data!S14</f>
        <v>804.20549439991601</v>
      </c>
      <c r="T10">
        <f>Baseline_data!T14</f>
        <v>787.20549439991601</v>
      </c>
      <c r="U10">
        <f>Baseline_data!U14</f>
        <v>772.80549439991591</v>
      </c>
      <c r="V10">
        <f>Baseline_data!V14</f>
        <v>758.40549439991594</v>
      </c>
      <c r="W10">
        <f>Baseline_data!W14</f>
        <v>744.00549439991596</v>
      </c>
      <c r="X10">
        <f>Baseline_data!X14</f>
        <v>729.80549439991591</v>
      </c>
      <c r="Y10">
        <f>Baseline_data!Y14</f>
        <v>715.40549439991594</v>
      </c>
      <c r="Z10">
        <f>Baseline_data!Z14</f>
        <v>701.00549439991596</v>
      </c>
      <c r="AA10">
        <f>Baseline_data!AA14</f>
        <v>686.60549439991598</v>
      </c>
      <c r="AB10">
        <f>Baseline_data!AB14</f>
        <v>672.20549439991589</v>
      </c>
      <c r="AC10">
        <f>Baseline_data!AC14</f>
        <v>637.80549439991603</v>
      </c>
      <c r="AD10">
        <f>Baseline_data!AD14</f>
        <v>603.40549439991696</v>
      </c>
      <c r="AE10">
        <f>Baseline_data!AE14</f>
        <v>569.20549439991692</v>
      </c>
      <c r="AF10">
        <f>Baseline_data!AF14</f>
        <v>534.80549439991694</v>
      </c>
      <c r="AG10">
        <f>Baseline_data!AG14</f>
        <v>500.40549439991702</v>
      </c>
      <c r="AH10">
        <f>Baseline_data!AH14</f>
        <v>466.00549439991698</v>
      </c>
      <c r="AI10">
        <f>Baseline_data!AI14</f>
        <v>446.00549439991698</v>
      </c>
      <c r="AJ10">
        <f>Baseline_data!AJ14</f>
        <v>426.00549439991698</v>
      </c>
      <c r="AK10">
        <f>Baseline_data!AK14</f>
        <v>406.00549439991698</v>
      </c>
      <c r="AL10">
        <f>Baseline_data!AL14</f>
        <v>386.00549439991698</v>
      </c>
      <c r="AM10">
        <f>Baseline_data!AM14</f>
        <v>366.00549439991698</v>
      </c>
      <c r="AN10">
        <f>Baseline_data!AN14</f>
        <v>366.00549439991698</v>
      </c>
      <c r="AO10">
        <f>Baseline_data!AO14</f>
        <v>366.00549439991698</v>
      </c>
      <c r="AP10">
        <f>Baseline_data!AP14</f>
        <v>355.42918584281</v>
      </c>
      <c r="AQ10">
        <f>Baseline_data!AQ14</f>
        <v>313.14219120027298</v>
      </c>
      <c r="AR10">
        <f>Baseline_data!AR14</f>
        <v>216.40425767151899</v>
      </c>
    </row>
    <row r="11" spans="1:44" x14ac:dyDescent="0.2">
      <c r="A11" t="str">
        <f>Baseline_data!A15</f>
        <v>BASELINE</v>
      </c>
      <c r="B11" t="str">
        <f>Baseline_data!B15</f>
        <v>Capacity|Electricity|Other</v>
      </c>
      <c r="C11" t="str">
        <f>Baseline_data!C15</f>
        <v>GW</v>
      </c>
      <c r="D11">
        <f>Baseline_data!D15</f>
        <v>11.299999999999999</v>
      </c>
      <c r="E11">
        <f>Baseline_data!E15</f>
        <v>11</v>
      </c>
      <c r="F11">
        <f>Baseline_data!F15</f>
        <v>10.7</v>
      </c>
      <c r="G11">
        <f>Baseline_data!G15</f>
        <v>10.4</v>
      </c>
      <c r="H11">
        <f>Baseline_data!H15</f>
        <v>10.1</v>
      </c>
      <c r="I11">
        <f>Baseline_data!I15</f>
        <v>9.9</v>
      </c>
      <c r="J11">
        <f>Baseline_data!J15</f>
        <v>9.6</v>
      </c>
      <c r="K11">
        <f>Baseline_data!K15</f>
        <v>9.2999999999999989</v>
      </c>
      <c r="L11">
        <f>Baseline_data!L15</f>
        <v>8.6999999999999993</v>
      </c>
      <c r="M11">
        <f>Baseline_data!M15</f>
        <v>9</v>
      </c>
      <c r="N11">
        <f>Baseline_data!N15</f>
        <v>8.5</v>
      </c>
      <c r="O11">
        <f>Baseline_data!O15</f>
        <v>8.2000000000000011</v>
      </c>
      <c r="P11">
        <f>Baseline_data!P15</f>
        <v>7.9</v>
      </c>
      <c r="Q11">
        <f>Baseline_data!Q15</f>
        <v>7.6</v>
      </c>
      <c r="R11">
        <f>Baseline_data!R15</f>
        <v>7.3</v>
      </c>
      <c r="S11">
        <f>Baseline_data!S15</f>
        <v>7</v>
      </c>
      <c r="T11">
        <f>Baseline_data!T15</f>
        <v>6.8</v>
      </c>
      <c r="U11">
        <f>Baseline_data!U15</f>
        <v>6.5</v>
      </c>
      <c r="V11">
        <f>Baseline_data!V15</f>
        <v>35.238469890376798</v>
      </c>
      <c r="W11">
        <f>Baseline_data!W15</f>
        <v>47.6</v>
      </c>
      <c r="X11">
        <f>Baseline_data!X15</f>
        <v>50.4</v>
      </c>
      <c r="Y11">
        <f>Baseline_data!Y15</f>
        <v>53.599999999999895</v>
      </c>
      <c r="Z11">
        <f>Baseline_data!Z15</f>
        <v>56.800000000000004</v>
      </c>
      <c r="AA11">
        <f>Baseline_data!AA15</f>
        <v>60.1</v>
      </c>
      <c r="AB11">
        <f>Baseline_data!AB15</f>
        <v>63.3</v>
      </c>
      <c r="AC11">
        <f>Baseline_data!AC15</f>
        <v>66.5</v>
      </c>
      <c r="AD11">
        <f>Baseline_data!AD15</f>
        <v>70.400000000000006</v>
      </c>
      <c r="AE11">
        <f>Baseline_data!AE15</f>
        <v>74.299999999999898</v>
      </c>
      <c r="AF11">
        <f>Baseline_data!AF15</f>
        <v>78.2</v>
      </c>
      <c r="AG11">
        <f>Baseline_data!AG15</f>
        <v>82.100000000000009</v>
      </c>
      <c r="AH11">
        <f>Baseline_data!AH15</f>
        <v>86</v>
      </c>
      <c r="AI11">
        <f>Baseline_data!AI15</f>
        <v>91.899999999999991</v>
      </c>
      <c r="AJ11">
        <f>Baseline_data!AJ15</f>
        <v>97.8</v>
      </c>
      <c r="AK11">
        <f>Baseline_data!AK15</f>
        <v>103.7</v>
      </c>
      <c r="AL11">
        <f>Baseline_data!AL15</f>
        <v>109.60000000000001</v>
      </c>
      <c r="AM11">
        <f>Baseline_data!AM15</f>
        <v>115.49999999999901</v>
      </c>
      <c r="AN11">
        <f>Baseline_data!AN15</f>
        <v>120.2</v>
      </c>
      <c r="AO11">
        <f>Baseline_data!AO15</f>
        <v>124.89999999999999</v>
      </c>
      <c r="AP11">
        <f>Baseline_data!AP15</f>
        <v>129.69999999999902</v>
      </c>
      <c r="AQ11">
        <f>Baseline_data!AQ15</f>
        <v>134.4</v>
      </c>
      <c r="AR11">
        <f>Baseline_data!AR15</f>
        <v>139.099999999999</v>
      </c>
    </row>
    <row r="12" spans="1:44" x14ac:dyDescent="0.2">
      <c r="A12" t="str">
        <f>Baseline_data!A16</f>
        <v>BASELINE</v>
      </c>
      <c r="B12" t="str">
        <f>Baseline_data!B16</f>
        <v>Capacity|Electricity|Solar</v>
      </c>
      <c r="C12" t="str">
        <f>Baseline_data!C16</f>
        <v>GW</v>
      </c>
      <c r="D12">
        <f>Baseline_data!D16</f>
        <v>40.6</v>
      </c>
      <c r="E12">
        <f>Baseline_data!E16</f>
        <v>70.599999999999994</v>
      </c>
      <c r="F12">
        <f>Baseline_data!F16</f>
        <v>100.5</v>
      </c>
      <c r="G12">
        <f>Baseline_data!G16</f>
        <v>98.899999999999991</v>
      </c>
      <c r="H12">
        <f>Baseline_data!H16</f>
        <v>97.3</v>
      </c>
      <c r="I12">
        <f>Baseline_data!I16</f>
        <v>95.7</v>
      </c>
      <c r="J12">
        <f>Baseline_data!J16</f>
        <v>94.000000000000014</v>
      </c>
      <c r="K12">
        <f>Baseline_data!K16</f>
        <v>92.4</v>
      </c>
      <c r="L12">
        <f>Baseline_data!L16</f>
        <v>89.199999999999989</v>
      </c>
      <c r="M12">
        <f>Baseline_data!M16</f>
        <v>90.800000000000011</v>
      </c>
      <c r="N12">
        <f>Baseline_data!N16</f>
        <v>87.600000000000009</v>
      </c>
      <c r="O12">
        <f>Baseline_data!O16</f>
        <v>85.9</v>
      </c>
      <c r="P12">
        <f>Baseline_data!P16</f>
        <v>84.299999999999983</v>
      </c>
      <c r="Q12">
        <f>Baseline_data!Q16</f>
        <v>82.7</v>
      </c>
      <c r="R12">
        <f>Baseline_data!R16</f>
        <v>81.100000000000009</v>
      </c>
      <c r="S12">
        <f>Baseline_data!S16</f>
        <v>79.399999999999991</v>
      </c>
      <c r="T12">
        <f>Baseline_data!T16</f>
        <v>77.800000000000011</v>
      </c>
      <c r="U12">
        <f>Baseline_data!U16</f>
        <v>76.2</v>
      </c>
      <c r="V12">
        <f>Baseline_data!V16</f>
        <v>74.599999999999994</v>
      </c>
      <c r="W12">
        <f>Baseline_data!W16</f>
        <v>72.899999999999991</v>
      </c>
      <c r="X12">
        <f>Baseline_data!X16</f>
        <v>108.764975617063</v>
      </c>
      <c r="Y12">
        <f>Baseline_data!Y16</f>
        <v>177.16497561706299</v>
      </c>
      <c r="Z12">
        <f>Baseline_data!Z16</f>
        <v>245.564975617063</v>
      </c>
      <c r="AA12">
        <f>Baseline_data!AA16</f>
        <v>313.86497561706301</v>
      </c>
      <c r="AB12">
        <f>Baseline_data!AB16</f>
        <v>382.26497561706299</v>
      </c>
      <c r="AC12">
        <f>Baseline_data!AC16</f>
        <v>387.46497561706298</v>
      </c>
      <c r="AD12">
        <f>Baseline_data!AD16</f>
        <v>457.46497561706303</v>
      </c>
      <c r="AE12">
        <f>Baseline_data!AE16</f>
        <v>527.46497561706292</v>
      </c>
      <c r="AF12">
        <f>Baseline_data!AF16</f>
        <v>597.46497561706303</v>
      </c>
      <c r="AG12">
        <f>Baseline_data!AG16</f>
        <v>725.84662700798299</v>
      </c>
      <c r="AH12">
        <f>Baseline_data!AH16</f>
        <v>875.84662700798299</v>
      </c>
      <c r="AI12">
        <f>Baseline_data!AI16</f>
        <v>1025.846627007983</v>
      </c>
      <c r="AJ12">
        <f>Baseline_data!AJ16</f>
        <v>1095.846627007983</v>
      </c>
      <c r="AK12">
        <f>Baseline_data!AK16</f>
        <v>1165.846627007983</v>
      </c>
      <c r="AL12">
        <f>Baseline_data!AL16</f>
        <v>1235.84662700798</v>
      </c>
      <c r="AM12">
        <f>Baseline_data!AM16</f>
        <v>1305.84662700798</v>
      </c>
      <c r="AN12">
        <f>Baseline_data!AN16</f>
        <v>1375.8466270079803</v>
      </c>
      <c r="AO12">
        <f>Baseline_data!AO16</f>
        <v>1525.84662700798</v>
      </c>
      <c r="AP12">
        <f>Baseline_data!AP16</f>
        <v>1675.84662700798</v>
      </c>
      <c r="AQ12">
        <f>Baseline_data!AQ16</f>
        <v>1825.84662700798</v>
      </c>
      <c r="AR12">
        <f>Baseline_data!AR16</f>
        <v>1975.8466270079803</v>
      </c>
    </row>
    <row r="13" spans="1:44" x14ac:dyDescent="0.2">
      <c r="A13" t="str">
        <f>Baseline_data!A17</f>
        <v>BASELINE</v>
      </c>
      <c r="B13" t="str">
        <f>Baseline_data!B17</f>
        <v>Capacity|Electricity|Wind</v>
      </c>
      <c r="C13" t="str">
        <f>Baseline_data!C17</f>
        <v>GW</v>
      </c>
      <c r="D13">
        <f>Baseline_data!D17</f>
        <v>159.20000000000002</v>
      </c>
      <c r="E13">
        <f>Baseline_data!E17</f>
        <v>152.79999999999998</v>
      </c>
      <c r="F13">
        <f>Baseline_data!F17</f>
        <v>146.4</v>
      </c>
      <c r="G13">
        <f>Baseline_data!G17</f>
        <v>140.1</v>
      </c>
      <c r="H13">
        <f>Baseline_data!H17</f>
        <v>133.69999999999999</v>
      </c>
      <c r="I13">
        <f>Baseline_data!I17</f>
        <v>127.3</v>
      </c>
      <c r="J13">
        <f>Baseline_data!J17</f>
        <v>121</v>
      </c>
      <c r="K13">
        <f>Baseline_data!K17</f>
        <v>114.60000000000001</v>
      </c>
      <c r="L13">
        <f>Baseline_data!L17</f>
        <v>101.8</v>
      </c>
      <c r="M13">
        <f>Baseline_data!M17</f>
        <v>108.30000000000001</v>
      </c>
      <c r="N13">
        <f>Baseline_data!N17</f>
        <v>95.5</v>
      </c>
      <c r="O13">
        <f>Baseline_data!O17</f>
        <v>89.2</v>
      </c>
      <c r="P13">
        <f>Baseline_data!P17</f>
        <v>82.699999999999989</v>
      </c>
      <c r="Q13">
        <f>Baseline_data!Q17</f>
        <v>76.399999999999991</v>
      </c>
      <c r="R13">
        <f>Baseline_data!R17</f>
        <v>69.999999999999986</v>
      </c>
      <c r="S13">
        <f>Baseline_data!S17</f>
        <v>143.69999999999902</v>
      </c>
      <c r="T13">
        <f>Baseline_data!T17</f>
        <v>217.29999999999902</v>
      </c>
      <c r="U13">
        <f>Baseline_data!U17</f>
        <v>290.90000000000003</v>
      </c>
      <c r="V13">
        <f>Baseline_data!V17</f>
        <v>364.6</v>
      </c>
      <c r="W13">
        <f>Baseline_data!W17</f>
        <v>438.2</v>
      </c>
      <c r="X13">
        <f>Baseline_data!X17</f>
        <v>511.8</v>
      </c>
      <c r="Y13">
        <f>Baseline_data!Y17</f>
        <v>585.5</v>
      </c>
      <c r="Z13">
        <f>Baseline_data!Z17</f>
        <v>659.1</v>
      </c>
      <c r="AA13">
        <f>Baseline_data!AA17</f>
        <v>732.8</v>
      </c>
      <c r="AB13">
        <f>Baseline_data!AB17</f>
        <v>806.29999999999905</v>
      </c>
      <c r="AC13">
        <f>Baseline_data!AC17</f>
        <v>879.99999999999898</v>
      </c>
      <c r="AD13">
        <f>Baseline_data!AD17</f>
        <v>959.99999999999898</v>
      </c>
      <c r="AE13">
        <f>Baseline_data!AE17</f>
        <v>1039.99999999999</v>
      </c>
      <c r="AF13">
        <f>Baseline_data!AF17</f>
        <v>1119.99999999999</v>
      </c>
      <c r="AG13">
        <f>Baseline_data!AG17</f>
        <v>1200</v>
      </c>
      <c r="AH13">
        <f>Baseline_data!AH17</f>
        <v>1280</v>
      </c>
      <c r="AI13">
        <f>Baseline_data!AI17</f>
        <v>1360</v>
      </c>
      <c r="AJ13">
        <f>Baseline_data!AJ17</f>
        <v>1440</v>
      </c>
      <c r="AK13">
        <f>Baseline_data!AK17</f>
        <v>1520</v>
      </c>
      <c r="AL13">
        <f>Baseline_data!AL17</f>
        <v>1600</v>
      </c>
      <c r="AM13">
        <f>Baseline_data!AM17</f>
        <v>1680</v>
      </c>
      <c r="AN13">
        <f>Baseline_data!AN17</f>
        <v>1760</v>
      </c>
      <c r="AO13">
        <f>Baseline_data!AO17</f>
        <v>1840</v>
      </c>
      <c r="AP13">
        <f>Baseline_data!AP17</f>
        <v>1920</v>
      </c>
      <c r="AQ13">
        <f>Baseline_data!AQ17</f>
        <v>2000</v>
      </c>
      <c r="AR13">
        <f>Baseline_data!AR17</f>
        <v>2000</v>
      </c>
    </row>
    <row r="14" spans="1:44" x14ac:dyDescent="0.2">
      <c r="A14" t="str">
        <f>Baseline_data!A20</f>
        <v>BASELINE</v>
      </c>
      <c r="B14" t="str">
        <f>Baseline_data!B20</f>
        <v>Emissions|CO2eq</v>
      </c>
      <c r="C14" t="str">
        <f>Baseline_data!C20</f>
        <v>Mt CO2eq/yr</v>
      </c>
      <c r="D14">
        <f>Baseline_data!D20</f>
        <v>35767.862747946194</v>
      </c>
      <c r="E14">
        <f>Baseline_data!E20</f>
        <v>36026.700580784702</v>
      </c>
      <c r="F14">
        <f>Baseline_data!F20</f>
        <v>36285.656824241298</v>
      </c>
      <c r="G14">
        <f>Baseline_data!G20</f>
        <v>36543.8149658943</v>
      </c>
      <c r="H14">
        <f>Baseline_data!H20</f>
        <v>36799.345321562396</v>
      </c>
      <c r="I14">
        <f>Baseline_data!I20</f>
        <v>37083.082699429295</v>
      </c>
      <c r="J14">
        <f>Baseline_data!J20</f>
        <v>37378.667613843099</v>
      </c>
      <c r="K14">
        <f>Baseline_data!K20</f>
        <v>37674.423295776302</v>
      </c>
      <c r="L14">
        <f>Baseline_data!L20</f>
        <v>37970.281150619303</v>
      </c>
      <c r="M14">
        <f>Baseline_data!M20</f>
        <v>38266.298520282297</v>
      </c>
      <c r="N14">
        <f>Baseline_data!N20</f>
        <v>38576.321221511098</v>
      </c>
      <c r="O14">
        <f>Baseline_data!O20</f>
        <v>38093.913385190099</v>
      </c>
      <c r="P14">
        <f>Baseline_data!P20</f>
        <v>37612.2229868391</v>
      </c>
      <c r="Q14">
        <f>Baseline_data!Q20</f>
        <v>37130.2965493269</v>
      </c>
      <c r="R14">
        <f>Baseline_data!R20</f>
        <v>36648.035071719794</v>
      </c>
      <c r="S14">
        <f>Baseline_data!S20</f>
        <v>36165.675317679597</v>
      </c>
      <c r="T14">
        <f>Baseline_data!T20</f>
        <v>35856.420815064805</v>
      </c>
      <c r="U14">
        <f>Baseline_data!U20</f>
        <v>36154.472241961499</v>
      </c>
      <c r="V14">
        <f>Baseline_data!V20</f>
        <v>36302.1885804829</v>
      </c>
      <c r="W14">
        <f>Baseline_data!W20</f>
        <v>36473.575089997998</v>
      </c>
      <c r="X14">
        <f>Baseline_data!X20</f>
        <v>35877.672784168702</v>
      </c>
      <c r="Y14">
        <f>Baseline_data!Y20</f>
        <v>35674.569504448402</v>
      </c>
      <c r="Z14">
        <f>Baseline_data!Z20</f>
        <v>35436.033311129402</v>
      </c>
      <c r="AA14">
        <f>Baseline_data!AA20</f>
        <v>35895.248198597801</v>
      </c>
      <c r="AB14">
        <f>Baseline_data!AB20</f>
        <v>36039.4351080044</v>
      </c>
      <c r="AC14">
        <f>Baseline_data!AC20</f>
        <v>36491.805017525105</v>
      </c>
      <c r="AD14">
        <f>Baseline_data!AD20</f>
        <v>36822.345902149398</v>
      </c>
      <c r="AE14">
        <f>Baseline_data!AE20</f>
        <v>37183.0231044709</v>
      </c>
      <c r="AF14">
        <f>Baseline_data!AF20</f>
        <v>37573.008477141302</v>
      </c>
      <c r="AG14">
        <f>Baseline_data!AG20</f>
        <v>37909.960905515298</v>
      </c>
      <c r="AH14">
        <f>Baseline_data!AH20</f>
        <v>38228.790770839703</v>
      </c>
      <c r="AI14">
        <f>Baseline_data!AI20</f>
        <v>38629.792621828499</v>
      </c>
      <c r="AJ14">
        <f>Baseline_data!AJ20</f>
        <v>39186.074110082802</v>
      </c>
      <c r="AK14">
        <f>Baseline_data!AK20</f>
        <v>38812.145803706502</v>
      </c>
      <c r="AL14">
        <f>Baseline_data!AL20</f>
        <v>39234.159881810694</v>
      </c>
      <c r="AM14">
        <f>Baseline_data!AM20</f>
        <v>39675.405591346396</v>
      </c>
      <c r="AN14">
        <f>Baseline_data!AN20</f>
        <v>40095.423359210501</v>
      </c>
      <c r="AO14">
        <f>Baseline_data!AO20</f>
        <v>40434.952213877201</v>
      </c>
      <c r="AP14">
        <f>Baseline_data!AP20</f>
        <v>40809.258044607297</v>
      </c>
      <c r="AQ14">
        <f>Baseline_data!AQ20</f>
        <v>41227.826665219502</v>
      </c>
      <c r="AR14">
        <f>Baseline_data!AR20</f>
        <v>41541.883437728698</v>
      </c>
    </row>
    <row r="15" spans="1:44" x14ac:dyDescent="0.2">
      <c r="A15" t="str">
        <f>Baseline_data!A21</f>
        <v>BASELINE</v>
      </c>
      <c r="B15" t="str">
        <f>Baseline_data!B21</f>
        <v>Emissions|CO2eq|AFOLU</v>
      </c>
      <c r="C15" t="str">
        <f>Baseline_data!C21</f>
        <v>Mt CO2eq/yr</v>
      </c>
      <c r="D15">
        <f>Baseline_data!D21</f>
        <v>5564.2293816707506</v>
      </c>
      <c r="E15">
        <f>Baseline_data!E21</f>
        <v>5587.4321143577099</v>
      </c>
      <c r="F15">
        <f>Baseline_data!F21</f>
        <v>5610.7538354174403</v>
      </c>
      <c r="G15">
        <f>Baseline_data!G21</f>
        <v>5633.3590099895682</v>
      </c>
      <c r="H15">
        <f>Baseline_data!H21</f>
        <v>5654.4295966885047</v>
      </c>
      <c r="I15">
        <f>Baseline_data!I21</f>
        <v>5702.6087918721996</v>
      </c>
      <c r="J15">
        <f>Baseline_data!J21</f>
        <v>5762.6408709239604</v>
      </c>
      <c r="K15">
        <f>Baseline_data!K21</f>
        <v>5822.8321735528025</v>
      </c>
      <c r="L15">
        <f>Baseline_data!L21</f>
        <v>5883.1296252330085</v>
      </c>
      <c r="M15">
        <f>Baseline_data!M21</f>
        <v>5943.5863004902967</v>
      </c>
      <c r="N15">
        <f>Baseline_data!N21</f>
        <v>6004.1491247989707</v>
      </c>
      <c r="O15">
        <f>Baseline_data!O21</f>
        <v>6040.5877033638217</v>
      </c>
      <c r="P15">
        <f>Baseline_data!P21</f>
        <v>6076.7591372450152</v>
      </c>
      <c r="Q15">
        <f>Baseline_data!Q21</f>
        <v>6112.7562182597467</v>
      </c>
      <c r="R15">
        <f>Baseline_data!R21</f>
        <v>6148.4587722462174</v>
      </c>
      <c r="S15">
        <f>Baseline_data!S21</f>
        <v>6183.9582219450713</v>
      </c>
      <c r="T15">
        <f>Baseline_data!T21</f>
        <v>6218.4293897972011</v>
      </c>
      <c r="U15">
        <f>Baseline_data!U21</f>
        <v>6252.6657548364201</v>
      </c>
      <c r="V15">
        <f>Baseline_data!V21</f>
        <v>6286.544120490792</v>
      </c>
      <c r="W15">
        <f>Baseline_data!W21</f>
        <v>6320.152735781433</v>
      </c>
      <c r="X15">
        <f>Baseline_data!X21</f>
        <v>6353.3666566992633</v>
      </c>
      <c r="Y15">
        <f>Baseline_data!Y21</f>
        <v>6374.7919762709216</v>
      </c>
      <c r="Z15">
        <f>Baseline_data!Z21</f>
        <v>6395.0785794923449</v>
      </c>
      <c r="AA15">
        <f>Baseline_data!AA21</f>
        <v>6415.6118404717026</v>
      </c>
      <c r="AB15">
        <f>Baseline_data!AB21</f>
        <v>6435.0148566620401</v>
      </c>
      <c r="AC15">
        <f>Baseline_data!AC21</f>
        <v>6453.9141317338463</v>
      </c>
      <c r="AD15">
        <f>Baseline_data!AD21</f>
        <v>6472.2844786065134</v>
      </c>
      <c r="AE15">
        <f>Baseline_data!AE21</f>
        <v>6490.099450856992</v>
      </c>
      <c r="AF15">
        <f>Baseline_data!AF21</f>
        <v>6506.6277139482763</v>
      </c>
      <c r="AG15">
        <f>Baseline_data!AG21</f>
        <v>6523.3003168825271</v>
      </c>
      <c r="AH15">
        <f>Baseline_data!AH21</f>
        <v>6538.6264384654869</v>
      </c>
      <c r="AI15">
        <f>Baseline_data!AI21</f>
        <v>6545.6988117044384</v>
      </c>
      <c r="AJ15">
        <f>Baseline_data!AJ21</f>
        <v>6552.0623706369806</v>
      </c>
      <c r="AK15">
        <f>Baseline_data!AK21</f>
        <v>6557.7347491751725</v>
      </c>
      <c r="AL15">
        <f>Baseline_data!AL21</f>
        <v>6562.6256596405801</v>
      </c>
      <c r="AM15">
        <f>Baseline_data!AM21</f>
        <v>6566.6960288910459</v>
      </c>
      <c r="AN15">
        <f>Baseline_data!AN21</f>
        <v>6569.9048296624524</v>
      </c>
      <c r="AO15">
        <f>Baseline_data!AO21</f>
        <v>6572.2620586375988</v>
      </c>
      <c r="AP15">
        <f>Baseline_data!AP21</f>
        <v>6572.9127679385483</v>
      </c>
      <c r="AQ15">
        <f>Baseline_data!AQ21</f>
        <v>6573.3227445958591</v>
      </c>
      <c r="AR15">
        <f>Baseline_data!AR21</f>
        <v>6572.6854795198506</v>
      </c>
    </row>
    <row r="16" spans="1:44" x14ac:dyDescent="0.2">
      <c r="A16" t="str">
        <f>Baseline_data!A22</f>
        <v>BASELINE</v>
      </c>
      <c r="B16" t="str">
        <f>Baseline_data!B22</f>
        <v>Emissions|CO2eq|Energy</v>
      </c>
      <c r="C16" t="str">
        <f>Baseline_data!C22</f>
        <v>Mt CO2eq/yr</v>
      </c>
      <c r="D16">
        <f>Baseline_data!D22</f>
        <v>29761.899099999988</v>
      </c>
      <c r="E16">
        <f>Baseline_data!E22</f>
        <v>29987.735049999992</v>
      </c>
      <c r="F16">
        <f>Baseline_data!F22</f>
        <v>30213.571000000004</v>
      </c>
      <c r="G16">
        <f>Baseline_data!G22</f>
        <v>30439.398009999997</v>
      </c>
      <c r="H16">
        <f>Baseline_data!H22</f>
        <v>30665.226869999991</v>
      </c>
      <c r="I16">
        <f>Baseline_data!I22</f>
        <v>30891.057789999999</v>
      </c>
      <c r="J16">
        <f>Baseline_data!J22</f>
        <v>31116.8848</v>
      </c>
      <c r="K16">
        <f>Baseline_data!K22</f>
        <v>31342.72075</v>
      </c>
      <c r="L16">
        <f>Baseline_data!L22</f>
        <v>31568.549609999893</v>
      </c>
      <c r="M16">
        <f>Baseline_data!M22</f>
        <v>31794.376620000003</v>
      </c>
      <c r="N16">
        <f>Baseline_data!N22</f>
        <v>32034.099999999897</v>
      </c>
      <c r="O16">
        <f>Baseline_data!O22</f>
        <v>31506.440000000002</v>
      </c>
      <c r="P16">
        <f>Baseline_data!P22</f>
        <v>30978.779999999992</v>
      </c>
      <c r="Q16">
        <f>Baseline_data!Q22</f>
        <v>30451.119999999901</v>
      </c>
      <c r="R16">
        <f>Baseline_data!R22</f>
        <v>29923.46</v>
      </c>
      <c r="S16">
        <f>Baseline_data!S22</f>
        <v>29395.799999999897</v>
      </c>
      <c r="T16">
        <f>Baseline_data!T22</f>
        <v>29042.314340587091</v>
      </c>
      <c r="U16">
        <f>Baseline_data!U22</f>
        <v>29297.5064781646</v>
      </c>
      <c r="V16">
        <f>Baseline_data!V22</f>
        <v>29401.598532686294</v>
      </c>
      <c r="W16">
        <f>Baseline_data!W22</f>
        <v>29529.630875139497</v>
      </c>
      <c r="X16">
        <f>Baseline_data!X22</f>
        <v>28890.768954787887</v>
      </c>
      <c r="Y16">
        <f>Baseline_data!Y22</f>
        <v>28656.494983953402</v>
      </c>
      <c r="Z16">
        <f>Baseline_data!Z22</f>
        <v>28387.9276213208</v>
      </c>
      <c r="AA16">
        <f>Baseline_data!AA22</f>
        <v>28816.864964652701</v>
      </c>
      <c r="AB16">
        <f>Baseline_data!AB22</f>
        <v>28933.4286458188</v>
      </c>
      <c r="AC16">
        <f>Baseline_data!AC22</f>
        <v>29357.143612956301</v>
      </c>
      <c r="AD16">
        <f>Baseline_data!AD22</f>
        <v>29659.558233486492</v>
      </c>
      <c r="AE16">
        <f>Baseline_data!AE22</f>
        <v>29992.665280828896</v>
      </c>
      <c r="AF16">
        <f>Baseline_data!AF22</f>
        <v>30356.366957968101</v>
      </c>
      <c r="AG16">
        <f>Baseline_data!AG22</f>
        <v>30666.892072121791</v>
      </c>
      <c r="AH16">
        <f>Baseline_data!AH22</f>
        <v>30960.640837401999</v>
      </c>
      <c r="AI16">
        <f>Baseline_data!AI22</f>
        <v>31345.983311481494</v>
      </c>
      <c r="AJ16">
        <f>Baseline_data!AJ22</f>
        <v>31886.148939414241</v>
      </c>
      <c r="AK16">
        <f>Baseline_data!AK22</f>
        <v>31496.796582764091</v>
      </c>
      <c r="AL16">
        <f>Baseline_data!AL22</f>
        <v>31904.167804659486</v>
      </c>
      <c r="AM16">
        <f>Baseline_data!AM22</f>
        <v>32331.591818379893</v>
      </c>
      <c r="AN16">
        <f>Baseline_data!AN22</f>
        <v>32738.649188709089</v>
      </c>
      <c r="AO16">
        <f>Baseline_data!AO22</f>
        <v>33067.2501780436</v>
      </c>
      <c r="AP16">
        <f>Baseline_data!AP22</f>
        <v>33431.156075428888</v>
      </c>
      <c r="AQ16">
        <f>Baseline_data!AQ22</f>
        <v>33839.566122550583</v>
      </c>
      <c r="AR16">
        <f>Baseline_data!AR22</f>
        <v>34144.511184862116</v>
      </c>
    </row>
    <row r="17" spans="1:44" x14ac:dyDescent="0.2">
      <c r="A17" t="str">
        <f>Baseline_data!A23</f>
        <v>BASELINE</v>
      </c>
      <c r="B17" t="str">
        <f>Baseline_data!B23</f>
        <v>Emissions|CO2eq|Industry</v>
      </c>
      <c r="C17" t="str">
        <f>Baseline_data!C23</f>
        <v>Mt CO2eq/yr</v>
      </c>
      <c r="D17">
        <f>Baseline_data!D23</f>
        <v>1104.1238937562985</v>
      </c>
      <c r="E17">
        <f>Baseline_data!E23</f>
        <v>1113.9015426637918</v>
      </c>
      <c r="F17">
        <f>Baseline_data!F23</f>
        <v>1123.6788984139571</v>
      </c>
      <c r="G17">
        <f>Baseline_data!G23</f>
        <v>1133.4551391726995</v>
      </c>
      <c r="H17">
        <f>Baseline_data!H23</f>
        <v>1142.1335129780934</v>
      </c>
      <c r="I17">
        <f>Baseline_data!I23</f>
        <v>1151.9054710131243</v>
      </c>
      <c r="J17">
        <f>Baseline_data!J23</f>
        <v>1161.6772409535047</v>
      </c>
      <c r="K17">
        <f>Baseline_data!K23</f>
        <v>1171.4480065687721</v>
      </c>
      <c r="L17">
        <f>Baseline_data!L23</f>
        <v>1181.2186734983466</v>
      </c>
      <c r="M17">
        <f>Baseline_data!M23</f>
        <v>1190.988331472375</v>
      </c>
      <c r="N17">
        <f>Baseline_data!N23</f>
        <v>1200.75792770064</v>
      </c>
      <c r="O17">
        <f>Baseline_data!O23</f>
        <v>1209.4089254745631</v>
      </c>
      <c r="P17">
        <f>Baseline_data!P23</f>
        <v>1219.174759184142</v>
      </c>
      <c r="Q17">
        <f>Baseline_data!Q23</f>
        <v>1228.9397059688224</v>
      </c>
      <c r="R17">
        <f>Baseline_data!R23</f>
        <v>1238.7046543847034</v>
      </c>
      <c r="S17">
        <f>Baseline_data!S23</f>
        <v>1248.4687414464081</v>
      </c>
      <c r="T17">
        <f>Baseline_data!T23</f>
        <v>1258.2328308791059</v>
      </c>
      <c r="U17">
        <f>Baseline_data!U23</f>
        <v>1266.8629185504535</v>
      </c>
      <c r="V17">
        <f>Baseline_data!V23</f>
        <v>1276.6232368957549</v>
      </c>
      <c r="W17">
        <f>Baseline_data!W23</f>
        <v>1286.3831886671419</v>
      </c>
      <c r="X17">
        <f>Baseline_data!X23</f>
        <v>1296.1432822715631</v>
      </c>
      <c r="Y17">
        <f>Baseline_data!Y23</f>
        <v>1305.9030538140441</v>
      </c>
      <c r="Z17">
        <f>Baseline_data!Z23</f>
        <v>1315.6620199062861</v>
      </c>
      <c r="AA17">
        <f>Baseline_data!AA23</f>
        <v>1325.4207030634568</v>
      </c>
      <c r="AB17">
        <f>Baseline_data!AB23</f>
        <v>1334.0284755234843</v>
      </c>
      <c r="AC17">
        <f>Baseline_data!AC23</f>
        <v>1343.7841428349634</v>
      </c>
      <c r="AD17">
        <f>Baseline_data!AD23</f>
        <v>1353.5400600564305</v>
      </c>
      <c r="AE17">
        <f>Baseline_data!AE23</f>
        <v>1363.2952427850103</v>
      </c>
      <c r="AF17">
        <f>Baseline_data!AF23</f>
        <v>1373.0506752249266</v>
      </c>
      <c r="AG17">
        <f>Baseline_data!AG23</f>
        <v>1382.8053865108598</v>
      </c>
      <c r="AH17">
        <f>Baseline_data!AH23</f>
        <v>1392.5603649721643</v>
      </c>
      <c r="AI17">
        <f>Baseline_data!AI23</f>
        <v>1401.147368642562</v>
      </c>
      <c r="AJ17">
        <f>Baseline_data!AJ23</f>
        <v>1410.899670031564</v>
      </c>
      <c r="AK17">
        <f>Baseline_data!AK23</f>
        <v>1420.6513417671219</v>
      </c>
      <c r="AL17">
        <f>Baseline_data!AL23</f>
        <v>1430.4032875106313</v>
      </c>
      <c r="AM17">
        <f>Baseline_data!AM23</f>
        <v>1440.1546140754233</v>
      </c>
      <c r="AN17">
        <f>Baseline_data!AN23</f>
        <v>1449.9062108389696</v>
      </c>
      <c r="AO17">
        <f>Baseline_data!AO23</f>
        <v>1458.4768471960738</v>
      </c>
      <c r="AP17">
        <f>Baseline_data!AP23</f>
        <v>1468.2260712398288</v>
      </c>
      <c r="AQ17">
        <f>Baseline_data!AQ23</f>
        <v>1477.9746680730209</v>
      </c>
      <c r="AR17">
        <f>Baseline_data!AR23</f>
        <v>1487.7236433466542</v>
      </c>
    </row>
    <row r="18" spans="1:44" x14ac:dyDescent="0.2">
      <c r="A18" t="str">
        <f>Baseline_data!A26</f>
        <v>BASELINE</v>
      </c>
      <c r="B18" t="str">
        <f>Baseline_data!B26</f>
        <v xml:space="preserve">Final Energy </v>
      </c>
      <c r="C18" t="str">
        <f>Baseline_data!C26</f>
        <v>EJ/yr</v>
      </c>
      <c r="D18">
        <f>Baseline_data!D26</f>
        <v>343.55347773541666</v>
      </c>
      <c r="E18">
        <f>Baseline_data!E26</f>
        <v>348.43860267456574</v>
      </c>
      <c r="F18">
        <f>Baseline_data!F26</f>
        <v>355.80152941106178</v>
      </c>
      <c r="G18">
        <f>Baseline_data!G26</f>
        <v>362.99033404496663</v>
      </c>
      <c r="H18">
        <f>Baseline_data!H26</f>
        <v>370.01984671432672</v>
      </c>
      <c r="I18">
        <f>Baseline_data!I26</f>
        <v>376.94686170913542</v>
      </c>
      <c r="J18">
        <f>Baseline_data!J26</f>
        <v>383.33996774426424</v>
      </c>
      <c r="K18">
        <f>Baseline_data!K26</f>
        <v>389.85019714750536</v>
      </c>
      <c r="L18">
        <f>Baseline_data!L26</f>
        <v>396.450628716062</v>
      </c>
      <c r="M18">
        <f>Baseline_data!M26</f>
        <v>402.67305091252308</v>
      </c>
      <c r="N18">
        <f>Baseline_data!N26</f>
        <v>408.88161105410848</v>
      </c>
      <c r="O18">
        <f>Baseline_data!O26</f>
        <v>419.07020650412414</v>
      </c>
      <c r="P18">
        <f>Baseline_data!P26</f>
        <v>417.26193256362723</v>
      </c>
      <c r="Q18">
        <f>Baseline_data!Q26</f>
        <v>426.54848612128717</v>
      </c>
      <c r="R18">
        <f>Baseline_data!R26</f>
        <v>435.48990624261711</v>
      </c>
      <c r="S18">
        <f>Baseline_data!S26</f>
        <v>443.74842952787759</v>
      </c>
      <c r="T18">
        <f>Baseline_data!T26</f>
        <v>450.91028392784301</v>
      </c>
      <c r="U18">
        <f>Baseline_data!U26</f>
        <v>455.94439356760267</v>
      </c>
      <c r="V18">
        <f>Baseline_data!V26</f>
        <v>460.91940400552824</v>
      </c>
      <c r="W18">
        <f>Baseline_data!W26</f>
        <v>465.83040645746826</v>
      </c>
      <c r="X18">
        <f>Baseline_data!X26</f>
        <v>469.9862321072801</v>
      </c>
      <c r="Y18">
        <f>Baseline_data!Y26</f>
        <v>476.57259412031772</v>
      </c>
      <c r="Z18">
        <f>Baseline_data!Z26</f>
        <v>483.24634105447939</v>
      </c>
      <c r="AA18">
        <f>Baseline_data!AA26</f>
        <v>488.74849403435599</v>
      </c>
      <c r="AB18">
        <f>Baseline_data!AB26</f>
        <v>493.44675361689758</v>
      </c>
      <c r="AC18">
        <f>Baseline_data!AC26</f>
        <v>498.89658158426249</v>
      </c>
      <c r="AD18">
        <f>Baseline_data!AD26</f>
        <v>503.99686003377246</v>
      </c>
      <c r="AE18">
        <f>Baseline_data!AE26</f>
        <v>509.01897303089254</v>
      </c>
      <c r="AF18">
        <f>Baseline_data!AF26</f>
        <v>513.97634233898509</v>
      </c>
      <c r="AG18">
        <f>Baseline_data!AG26</f>
        <v>518.89367786740718</v>
      </c>
      <c r="AH18">
        <f>Baseline_data!AH26</f>
        <v>523.81893208078327</v>
      </c>
      <c r="AI18">
        <f>Baseline_data!AI26</f>
        <v>527.81104755268689</v>
      </c>
      <c r="AJ18">
        <f>Baseline_data!AJ26</f>
        <v>531.57586295111128</v>
      </c>
      <c r="AK18">
        <f>Baseline_data!AK26</f>
        <v>536.33467966674425</v>
      </c>
      <c r="AL18">
        <f>Baseline_data!AL26</f>
        <v>540.3235979162082</v>
      </c>
      <c r="AM18">
        <f>Baseline_data!AM26</f>
        <v>544.22203222044664</v>
      </c>
      <c r="AN18">
        <f>Baseline_data!AN26</f>
        <v>548.30137397881822</v>
      </c>
      <c r="AO18">
        <f>Baseline_data!AO26</f>
        <v>552.34917056291681</v>
      </c>
      <c r="AP18">
        <f>Baseline_data!AP26</f>
        <v>556.28315348436627</v>
      </c>
      <c r="AQ18">
        <f>Baseline_data!AQ26</f>
        <v>560.18903011931877</v>
      </c>
      <c r="AR18">
        <f>Baseline_data!AR26</f>
        <v>563.49443986897688</v>
      </c>
    </row>
    <row r="19" spans="1:44" x14ac:dyDescent="0.2">
      <c r="A19" t="str">
        <f>Baseline_data!A27</f>
        <v>BASELINE</v>
      </c>
      <c r="B19" t="str">
        <f>Baseline_data!B27</f>
        <v>Final Energy|Electricity|Industrial</v>
      </c>
      <c r="C19" t="str">
        <f>Baseline_data!C27</f>
        <v>EJ/yr</v>
      </c>
      <c r="D19">
        <f>Baseline_data!D27</f>
        <v>12.938010363412401</v>
      </c>
      <c r="E19">
        <f>Baseline_data!E27</f>
        <v>13.20974719432772</v>
      </c>
      <c r="F19">
        <f>Baseline_data!F27</f>
        <v>13.474692437142849</v>
      </c>
      <c r="G19">
        <f>Baseline_data!G27</f>
        <v>13.732683271120619</v>
      </c>
      <c r="H19">
        <f>Baseline_data!H27</f>
        <v>13.98398884844595</v>
      </c>
      <c r="I19">
        <f>Baseline_data!I27</f>
        <v>14.228903230185109</v>
      </c>
      <c r="J19">
        <f>Baseline_data!J27</f>
        <v>14.467671075133492</v>
      </c>
      <c r="K19">
        <f>Baseline_data!K27</f>
        <v>14.700527425822639</v>
      </c>
      <c r="L19">
        <f>Baseline_data!L27</f>
        <v>14.92771351635586</v>
      </c>
      <c r="M19">
        <f>Baseline_data!M27</f>
        <v>15.149474273557049</v>
      </c>
      <c r="N19">
        <f>Baseline_data!N27</f>
        <v>15.365980050359509</v>
      </c>
      <c r="O19">
        <f>Baseline_data!O27</f>
        <v>15.577480293482658</v>
      </c>
      <c r="P19">
        <f>Baseline_data!P27</f>
        <v>15.78409961734887</v>
      </c>
      <c r="Q19">
        <f>Baseline_data!Q27</f>
        <v>15.986104521746732</v>
      </c>
      <c r="R19">
        <f>Baseline_data!R27</f>
        <v>16.183582800260019</v>
      </c>
      <c r="S19">
        <f>Baseline_data!S27</f>
        <v>16.3767979015484</v>
      </c>
      <c r="T19">
        <f>Baseline_data!T27</f>
        <v>16.565796216309021</v>
      </c>
      <c r="U19">
        <f>Baseline_data!U27</f>
        <v>16.750818626140571</v>
      </c>
      <c r="V19">
        <f>Baseline_data!V27</f>
        <v>16.93197516129263</v>
      </c>
      <c r="W19">
        <f>Baseline_data!W27</f>
        <v>17.109411302038531</v>
      </c>
      <c r="X19">
        <f>Baseline_data!X27</f>
        <v>17.28326014483968</v>
      </c>
      <c r="Y19">
        <f>Baseline_data!Y27</f>
        <v>17.45367014562429</v>
      </c>
      <c r="Z19">
        <f>Baseline_data!Z27</f>
        <v>17.62069854403417</v>
      </c>
      <c r="AA19">
        <f>Baseline_data!AA27</f>
        <v>17.78456158501994</v>
      </c>
      <c r="AB19">
        <f>Baseline_data!AB27</f>
        <v>17.94526210938913</v>
      </c>
      <c r="AC19">
        <f>Baseline_data!AC27</f>
        <v>18.103026532484009</v>
      </c>
      <c r="AD19">
        <f>Baseline_data!AD27</f>
        <v>18.257850494695347</v>
      </c>
      <c r="AE19">
        <f>Baseline_data!AE27</f>
        <v>18.409897613691399</v>
      </c>
      <c r="AF19">
        <f>Baseline_data!AF27</f>
        <v>18.559241329161551</v>
      </c>
      <c r="AG19">
        <f>Baseline_data!AG27</f>
        <v>18.705993558555701</v>
      </c>
      <c r="AH19">
        <f>Baseline_data!AH27</f>
        <v>18.85021545702411</v>
      </c>
      <c r="AI19">
        <f>Baseline_data!AI27</f>
        <v>18.992027774612531</v>
      </c>
      <c r="AJ19">
        <f>Baseline_data!AJ27</f>
        <v>19.131457278167389</v>
      </c>
      <c r="AK19">
        <f>Baseline_data!AK27</f>
        <v>19.268660912853111</v>
      </c>
      <c r="AL19">
        <f>Baseline_data!AL27</f>
        <v>19.403609419468559</v>
      </c>
      <c r="AM19">
        <f>Baseline_data!AM27</f>
        <v>19.53651489427061</v>
      </c>
      <c r="AN19">
        <f>Baseline_data!AN27</f>
        <v>19.667317393249132</v>
      </c>
      <c r="AO19">
        <f>Baseline_data!AO27</f>
        <v>19.796184229930191</v>
      </c>
      <c r="AP19">
        <f>Baseline_data!AP27</f>
        <v>19.923094736683929</v>
      </c>
      <c r="AQ19">
        <f>Baseline_data!AQ27</f>
        <v>20.048193464625491</v>
      </c>
      <c r="AR19">
        <f>Baseline_data!AR27</f>
        <v>20.17146763373454</v>
      </c>
    </row>
    <row r="20" spans="1:44" x14ac:dyDescent="0.2">
      <c r="A20" t="str">
        <f>Baseline_data!A28</f>
        <v>BASELINE</v>
      </c>
      <c r="B20" t="str">
        <f>Baseline_data!B28</f>
        <v>Final Energy|Heat|Industrial</v>
      </c>
      <c r="C20" t="str">
        <f>Baseline_data!C28</f>
        <v>EJ/yr</v>
      </c>
      <c r="D20">
        <f>Baseline_data!D28</f>
        <v>118.40359817200446</v>
      </c>
      <c r="E20">
        <f>Baseline_data!E28</f>
        <v>119.91576881903814</v>
      </c>
      <c r="F20">
        <f>Baseline_data!F28</f>
        <v>121.40100819291935</v>
      </c>
      <c r="G20">
        <f>Baseline_data!G28</f>
        <v>122.85995934124634</v>
      </c>
      <c r="H20">
        <f>Baseline_data!H28</f>
        <v>124.29407042368103</v>
      </c>
      <c r="I20">
        <f>Baseline_data!I28</f>
        <v>125.70364171655055</v>
      </c>
      <c r="J20">
        <f>Baseline_data!J28</f>
        <v>127.090115350731</v>
      </c>
      <c r="K20">
        <f>Baseline_data!K28</f>
        <v>128.45381667168297</v>
      </c>
      <c r="L20">
        <f>Baseline_data!L28</f>
        <v>129.79606712119713</v>
      </c>
      <c r="M20">
        <f>Baseline_data!M28</f>
        <v>131.11701054896633</v>
      </c>
      <c r="N20">
        <f>Baseline_data!N28</f>
        <v>132.41789825374917</v>
      </c>
      <c r="O20">
        <f>Baseline_data!O28</f>
        <v>133.74669503557521</v>
      </c>
      <c r="P20">
        <f>Baseline_data!P28</f>
        <v>135.05662915945595</v>
      </c>
      <c r="Q20">
        <f>Baseline_data!Q28</f>
        <v>136.34797101794294</v>
      </c>
      <c r="R20">
        <f>Baseline_data!R28</f>
        <v>137.62171503856698</v>
      </c>
      <c r="S20">
        <f>Baseline_data!S28</f>
        <v>138.87827257958367</v>
      </c>
      <c r="T20">
        <f>Baseline_data!T28</f>
        <v>140.11791715885099</v>
      </c>
      <c r="U20">
        <f>Baseline_data!U28</f>
        <v>141.3412511439154</v>
      </c>
      <c r="V20">
        <f>Baseline_data!V28</f>
        <v>142.54921101464583</v>
      </c>
      <c r="W20">
        <f>Baseline_data!W28</f>
        <v>143.74156993000287</v>
      </c>
      <c r="X20">
        <f>Baseline_data!X28</f>
        <v>144.91932478040749</v>
      </c>
      <c r="Y20">
        <f>Baseline_data!Y28</f>
        <v>146.10433058918881</v>
      </c>
      <c r="Z20">
        <f>Baseline_data!Z28</f>
        <v>147.27552521083732</v>
      </c>
      <c r="AA20">
        <f>Baseline_data!AA28</f>
        <v>148.43299828987966</v>
      </c>
      <c r="AB20">
        <f>Baseline_data!AB28</f>
        <v>149.57728760840394</v>
      </c>
      <c r="AC20">
        <f>Baseline_data!AC28</f>
        <v>150.70862685806085</v>
      </c>
      <c r="AD20">
        <f>Baseline_data!AD28</f>
        <v>151.82755261622577</v>
      </c>
      <c r="AE20">
        <f>Baseline_data!AE28</f>
        <v>152.93409600425414</v>
      </c>
      <c r="AF20">
        <f>Baseline_data!AF28</f>
        <v>154.02887746780206</v>
      </c>
      <c r="AG20">
        <f>Baseline_data!AG28</f>
        <v>155.11194424051416</v>
      </c>
      <c r="AH20">
        <f>Baseline_data!AH28</f>
        <v>156.18382443809051</v>
      </c>
      <c r="AI20">
        <f>Baseline_data!AI28</f>
        <v>157.19877134822053</v>
      </c>
      <c r="AJ20">
        <f>Baseline_data!AJ28</f>
        <v>158.20304886391628</v>
      </c>
      <c r="AK20">
        <f>Baseline_data!AK28</f>
        <v>159.19661710520887</v>
      </c>
      <c r="AL20">
        <f>Baseline_data!AL28</f>
        <v>160.18017406258267</v>
      </c>
      <c r="AM20">
        <f>Baseline_data!AM28</f>
        <v>161.15360869147</v>
      </c>
      <c r="AN20">
        <f>Baseline_data!AN28</f>
        <v>162.11724043627049</v>
      </c>
      <c r="AO20">
        <f>Baseline_data!AO28</f>
        <v>163.07132977848866</v>
      </c>
      <c r="AP20">
        <f>Baseline_data!AP28</f>
        <v>164.01622165062983</v>
      </c>
      <c r="AQ20">
        <f>Baseline_data!AQ28</f>
        <v>164.95181938793414</v>
      </c>
      <c r="AR20">
        <f>Baseline_data!AR28</f>
        <v>165.87851961715634</v>
      </c>
    </row>
    <row r="21" spans="1:44" x14ac:dyDescent="0.2">
      <c r="A21" t="str">
        <f>Baseline_data!A29</f>
        <v>BASELINE</v>
      </c>
      <c r="B21" t="str">
        <f>Baseline_data!B29</f>
        <v>Final Energy|Electricity|Residential</v>
      </c>
      <c r="C21" t="str">
        <f>Baseline_data!C29</f>
        <v>EJ/yr</v>
      </c>
      <c r="D21">
        <f>Baseline_data!D29</f>
        <v>47.76347049999994</v>
      </c>
      <c r="E21">
        <f>Baseline_data!E29</f>
        <v>49.853523571200014</v>
      </c>
      <c r="F21">
        <f>Baseline_data!F29</f>
        <v>51.916501670999985</v>
      </c>
      <c r="G21">
        <f>Baseline_data!G29</f>
        <v>53.883178392600001</v>
      </c>
      <c r="H21">
        <f>Baseline_data!H29</f>
        <v>55.769179762199954</v>
      </c>
      <c r="I21">
        <f>Baseline_data!I29</f>
        <v>57.643775437400009</v>
      </c>
      <c r="J21">
        <f>Baseline_data!J29</f>
        <v>59.8346624084</v>
      </c>
      <c r="K21">
        <f>Baseline_data!K29</f>
        <v>62.009966149999997</v>
      </c>
      <c r="L21">
        <f>Baseline_data!L29</f>
        <v>64.373620938509248</v>
      </c>
      <c r="M21">
        <f>Baseline_data!M29</f>
        <v>66.597075999999987</v>
      </c>
      <c r="N21">
        <f>Baseline_data!N29</f>
        <v>68.713391999999985</v>
      </c>
      <c r="O21">
        <f>Baseline_data!O29</f>
        <v>74.020921048227081</v>
      </c>
      <c r="P21">
        <f>Baseline_data!P29</f>
        <v>77.179471800745347</v>
      </c>
      <c r="Q21">
        <f>Baseline_data!Q29</f>
        <v>80.15364756551547</v>
      </c>
      <c r="R21">
        <f>Baseline_data!R29</f>
        <v>83.427631600860835</v>
      </c>
      <c r="S21">
        <f>Baseline_data!S29</f>
        <v>88.101437605653757</v>
      </c>
      <c r="T21">
        <f>Baseline_data!T29</f>
        <v>91.832224606586266</v>
      </c>
      <c r="U21">
        <f>Baseline_data!U29</f>
        <v>93.495821762930845</v>
      </c>
      <c r="V21">
        <f>Baseline_data!V29</f>
        <v>95.151198322466144</v>
      </c>
      <c r="W21">
        <f>Baseline_data!W29</f>
        <v>96.806135235795523</v>
      </c>
      <c r="X21">
        <f>Baseline_data!X29</f>
        <v>100.25399230989377</v>
      </c>
      <c r="Y21">
        <f>Baseline_data!Y29</f>
        <v>103.53113050085767</v>
      </c>
      <c r="Z21">
        <f>Baseline_data!Z29</f>
        <v>106.94547850245323</v>
      </c>
      <c r="AA21">
        <f>Baseline_data!AA29</f>
        <v>109.23773396979396</v>
      </c>
      <c r="AB21">
        <f>Baseline_data!AB29</f>
        <v>111.49454345910462</v>
      </c>
      <c r="AC21">
        <f>Baseline_data!AC29</f>
        <v>113.80395839371775</v>
      </c>
      <c r="AD21">
        <f>Baseline_data!AD29</f>
        <v>115.79110198285149</v>
      </c>
      <c r="AE21">
        <f>Baseline_data!AE29</f>
        <v>117.73960836294717</v>
      </c>
      <c r="AF21">
        <f>Baseline_data!AF29</f>
        <v>119.67764078202229</v>
      </c>
      <c r="AG21">
        <f>Baseline_data!AG29</f>
        <v>121.62189357833769</v>
      </c>
      <c r="AH21">
        <f>Baseline_data!AH29</f>
        <v>123.61977318566909</v>
      </c>
      <c r="AI21">
        <f>Baseline_data!AI29</f>
        <v>124.93905621985444</v>
      </c>
      <c r="AJ21">
        <f>Baseline_data!AJ29</f>
        <v>126.07536084902776</v>
      </c>
      <c r="AK21">
        <f>Baseline_data!AK29</f>
        <v>128.66020836599751</v>
      </c>
      <c r="AL21">
        <f>Baseline_data!AL29</f>
        <v>130.47866285140566</v>
      </c>
      <c r="AM21">
        <f>Baseline_data!AM29</f>
        <v>132.23018183728468</v>
      </c>
      <c r="AN21">
        <f>Baseline_data!AN29</f>
        <v>134.01136176997628</v>
      </c>
      <c r="AO21">
        <f>Baseline_data!AO29</f>
        <v>135.78367816150808</v>
      </c>
      <c r="AP21">
        <f>Baseline_data!AP29</f>
        <v>137.42773099999965</v>
      </c>
      <c r="AQ21">
        <f>Baseline_data!AQ29</f>
        <v>138.95579699999948</v>
      </c>
      <c r="AR21">
        <f>Baseline_data!AR29</f>
        <v>140.49224063888943</v>
      </c>
    </row>
    <row r="22" spans="1:44" x14ac:dyDescent="0.2">
      <c r="A22" t="str">
        <f>Baseline_data!A30</f>
        <v>BASELINE</v>
      </c>
      <c r="B22" t="str">
        <f>Baseline_data!B30</f>
        <v>Final Energy|Heat|Residential</v>
      </c>
      <c r="C22" t="str">
        <f>Baseline_data!C30</f>
        <v>EJ/yr</v>
      </c>
      <c r="D22">
        <f>Baseline_data!D30</f>
        <v>77.894399999999919</v>
      </c>
      <c r="E22">
        <f>Baseline_data!E30</f>
        <v>78.979799999999884</v>
      </c>
      <c r="F22">
        <f>Baseline_data!F30</f>
        <v>80.065099999999788</v>
      </c>
      <c r="G22">
        <f>Baseline_data!G30</f>
        <v>81.150499999999795</v>
      </c>
      <c r="H22">
        <f>Baseline_data!H30</f>
        <v>82.235899999999759</v>
      </c>
      <c r="I22">
        <f>Baseline_data!I30</f>
        <v>83.321299999999752</v>
      </c>
      <c r="J22">
        <f>Baseline_data!J30</f>
        <v>84.406699999999873</v>
      </c>
      <c r="K22">
        <f>Baseline_data!K30</f>
        <v>85.49209999999978</v>
      </c>
      <c r="L22">
        <f>Baseline_data!L30</f>
        <v>86.577499999999759</v>
      </c>
      <c r="M22">
        <f>Baseline_data!M30</f>
        <v>87.662899999999695</v>
      </c>
      <c r="N22">
        <f>Baseline_data!N30</f>
        <v>88.748299999999773</v>
      </c>
      <c r="O22">
        <f>Baseline_data!O30</f>
        <v>89.9729999999999</v>
      </c>
      <c r="P22">
        <f>Baseline_data!P30</f>
        <v>91.197699999999784</v>
      </c>
      <c r="Q22">
        <f>Baseline_data!Q30</f>
        <v>92.422399999999868</v>
      </c>
      <c r="R22">
        <f>Baseline_data!R30</f>
        <v>93.647099999999867</v>
      </c>
      <c r="S22">
        <f>Baseline_data!S30</f>
        <v>94.871799999999865</v>
      </c>
      <c r="T22">
        <f>Baseline_data!T30</f>
        <v>96.096499999999907</v>
      </c>
      <c r="U22">
        <f>Baseline_data!U30</f>
        <v>97.321199999999862</v>
      </c>
      <c r="V22">
        <f>Baseline_data!V30</f>
        <v>98.545899999999833</v>
      </c>
      <c r="W22">
        <f>Baseline_data!W30</f>
        <v>99.770599999999902</v>
      </c>
      <c r="X22">
        <f>Baseline_data!X30</f>
        <v>100.99529999999983</v>
      </c>
      <c r="Y22">
        <f>Baseline_data!Y30</f>
        <v>102.28389999999989</v>
      </c>
      <c r="Z22">
        <f>Baseline_data!Z30</f>
        <v>103.57249999999999</v>
      </c>
      <c r="AA22">
        <f>Baseline_data!AA30</f>
        <v>104.86109999999989</v>
      </c>
      <c r="AB22">
        <f>Baseline_data!AB30</f>
        <v>106.14959999999996</v>
      </c>
      <c r="AC22">
        <f>Baseline_data!AC30</f>
        <v>107.43819999999991</v>
      </c>
      <c r="AD22">
        <f>Baseline_data!AD30</f>
        <v>108.72679999999995</v>
      </c>
      <c r="AE22">
        <f>Baseline_data!AE30</f>
        <v>110.01539999999993</v>
      </c>
      <c r="AF22">
        <f>Baseline_data!AF30</f>
        <v>111.30399999999928</v>
      </c>
      <c r="AG22">
        <f>Baseline_data!AG30</f>
        <v>112.59259999999973</v>
      </c>
      <c r="AH22">
        <f>Baseline_data!AH30</f>
        <v>113.88109999999946</v>
      </c>
      <c r="AI22">
        <f>Baseline_data!AI30</f>
        <v>115.03589999999951</v>
      </c>
      <c r="AJ22">
        <f>Baseline_data!AJ30</f>
        <v>116.19059999999999</v>
      </c>
      <c r="AK22">
        <f>Baseline_data!AK30</f>
        <v>117.34539999999909</v>
      </c>
      <c r="AL22">
        <f>Baseline_data!AL30</f>
        <v>118.50009999999955</v>
      </c>
      <c r="AM22">
        <f>Baseline_data!AM30</f>
        <v>119.6547999999999</v>
      </c>
      <c r="AN22">
        <f>Baseline_data!AN30</f>
        <v>120.80959999999962</v>
      </c>
      <c r="AO22">
        <f>Baseline_data!AO30</f>
        <v>121.96429999999935</v>
      </c>
      <c r="AP22">
        <f>Baseline_data!AP30</f>
        <v>123.11899999999901</v>
      </c>
      <c r="AQ22">
        <f>Baseline_data!AQ30</f>
        <v>124.273799999999</v>
      </c>
      <c r="AR22">
        <f>Baseline_data!AR30</f>
        <v>125.42849999999999</v>
      </c>
    </row>
    <row r="23" spans="1:44" x14ac:dyDescent="0.2">
      <c r="A23" t="str">
        <f>Baseline_data!A31</f>
        <v>BASELINE</v>
      </c>
      <c r="B23" t="str">
        <f>Baseline_data!B31</f>
        <v>Final Energy|Transportation</v>
      </c>
      <c r="C23" t="str">
        <f>Baseline_data!C31</f>
        <v>EJ/yr</v>
      </c>
      <c r="D23">
        <f>Baseline_data!D31</f>
        <v>86.553998699999994</v>
      </c>
      <c r="E23">
        <f>Baseline_data!E31</f>
        <v>86.479763089999992</v>
      </c>
      <c r="F23">
        <f>Baseline_data!F31</f>
        <v>88.944227109999815</v>
      </c>
      <c r="G23">
        <f>Baseline_data!G31</f>
        <v>91.364013039999904</v>
      </c>
      <c r="H23">
        <f>Baseline_data!H31</f>
        <v>93.736707679999995</v>
      </c>
      <c r="I23">
        <f>Baseline_data!I31</f>
        <v>96.049241324999997</v>
      </c>
      <c r="J23">
        <f>Baseline_data!J31</f>
        <v>97.540818909999885</v>
      </c>
      <c r="K23">
        <f>Baseline_data!K31</f>
        <v>99.193786899999992</v>
      </c>
      <c r="L23">
        <f>Baseline_data!L31</f>
        <v>100.77572714</v>
      </c>
      <c r="M23">
        <f>Baseline_data!M31</f>
        <v>102.14659009</v>
      </c>
      <c r="N23">
        <f>Baseline_data!N31</f>
        <v>103.63604074999999</v>
      </c>
      <c r="O23">
        <f>Baseline_data!O31</f>
        <v>105.75211012683931</v>
      </c>
      <c r="P23">
        <f>Baseline_data!P31</f>
        <v>98.044031986077286</v>
      </c>
      <c r="Q23">
        <f>Baseline_data!Q31</f>
        <v>101.63836301608217</v>
      </c>
      <c r="R23">
        <f>Baseline_data!R31</f>
        <v>104.60987680292943</v>
      </c>
      <c r="S23">
        <f>Baseline_data!S31</f>
        <v>105.52012144109194</v>
      </c>
      <c r="T23">
        <f>Baseline_data!T31</f>
        <v>106.29784594609681</v>
      </c>
      <c r="U23">
        <f>Baseline_data!U31</f>
        <v>107.035302034616</v>
      </c>
      <c r="V23">
        <f>Baseline_data!V31</f>
        <v>107.74111950712381</v>
      </c>
      <c r="W23">
        <f>Baseline_data!W31</f>
        <v>108.40268998963147</v>
      </c>
      <c r="X23">
        <f>Baseline_data!X31</f>
        <v>106.53435487213932</v>
      </c>
      <c r="Y23">
        <f>Baseline_data!Y31</f>
        <v>107.19956288464707</v>
      </c>
      <c r="Z23">
        <f>Baseline_data!Z31</f>
        <v>107.83213879715468</v>
      </c>
      <c r="AA23">
        <f>Baseline_data!AA31</f>
        <v>108.43210018966253</v>
      </c>
      <c r="AB23">
        <f>Baseline_data!AB31</f>
        <v>108.28006043999997</v>
      </c>
      <c r="AC23">
        <f>Baseline_data!AC31</f>
        <v>108.8427698</v>
      </c>
      <c r="AD23">
        <f>Baseline_data!AD31</f>
        <v>109.3935549399999</v>
      </c>
      <c r="AE23">
        <f>Baseline_data!AE31</f>
        <v>109.91997104999987</v>
      </c>
      <c r="AF23">
        <f>Baseline_data!AF31</f>
        <v>110.40658275999988</v>
      </c>
      <c r="AG23">
        <f>Baseline_data!AG31</f>
        <v>110.86124648999998</v>
      </c>
      <c r="AH23">
        <f>Baseline_data!AH31</f>
        <v>111.284019</v>
      </c>
      <c r="AI23">
        <f>Baseline_data!AI31</f>
        <v>111.64529220999991</v>
      </c>
      <c r="AJ23">
        <f>Baseline_data!AJ31</f>
        <v>111.97539595999979</v>
      </c>
      <c r="AK23">
        <f>Baseline_data!AK31</f>
        <v>111.86379328268571</v>
      </c>
      <c r="AL23">
        <f>Baseline_data!AL31</f>
        <v>111.76105158275169</v>
      </c>
      <c r="AM23">
        <f>Baseline_data!AM31</f>
        <v>111.6469267974214</v>
      </c>
      <c r="AN23">
        <f>Baseline_data!AN31</f>
        <v>111.6958543793227</v>
      </c>
      <c r="AO23">
        <f>Baseline_data!AO31</f>
        <v>111.7336783929905</v>
      </c>
      <c r="AP23">
        <f>Baseline_data!AP31</f>
        <v>111.79710609705388</v>
      </c>
      <c r="AQ23">
        <f>Baseline_data!AQ31</f>
        <v>111.95942026676059</v>
      </c>
      <c r="AR23">
        <f>Baseline_data!AR31</f>
        <v>111.52371197919659</v>
      </c>
    </row>
    <row r="24" spans="1:44" x14ac:dyDescent="0.2">
      <c r="A24" t="str">
        <f>Baseline_data!A34</f>
        <v>BASELINE</v>
      </c>
      <c r="B24" t="str">
        <f>Baseline_data!B34</f>
        <v>Food Demand</v>
      </c>
      <c r="C24" t="str">
        <f>Baseline_data!C34</f>
        <v>kcal/cap/day</v>
      </c>
      <c r="D24">
        <f>Baseline_data!D34</f>
        <v>2856.3201850944711</v>
      </c>
      <c r="E24">
        <f>Baseline_data!E34</f>
        <v>2867.5667417364225</v>
      </c>
      <c r="F24">
        <f>Baseline_data!F34</f>
        <v>2878.8546235695385</v>
      </c>
      <c r="G24">
        <f>Baseline_data!G34</f>
        <v>2890.0902420072202</v>
      </c>
      <c r="H24">
        <f>Baseline_data!H34</f>
        <v>2901.366554683596</v>
      </c>
      <c r="I24">
        <f>Baseline_data!I34</f>
        <v>2912.5919157585263</v>
      </c>
      <c r="J24">
        <f>Baseline_data!J34</f>
        <v>2923.857351939399</v>
      </c>
      <c r="K24">
        <f>Baseline_data!K34</f>
        <v>2935.1616527540828</v>
      </c>
      <c r="L24">
        <f>Baseline_data!L34</f>
        <v>2946.4159676525992</v>
      </c>
      <c r="M24">
        <f>Baseline_data!M34</f>
        <v>2957.7085995521347</v>
      </c>
      <c r="N24">
        <f>Baseline_data!N34</f>
        <v>2968.9524506611479</v>
      </c>
      <c r="O24">
        <f>Baseline_data!O34</f>
        <v>2973.2788979422326</v>
      </c>
      <c r="P24">
        <f>Baseline_data!P34</f>
        <v>2977.532609205774</v>
      </c>
      <c r="Q24">
        <f>Baseline_data!Q34</f>
        <v>2981.8830520822089</v>
      </c>
      <c r="R24">
        <f>Baseline_data!R34</f>
        <v>2986.1615648143638</v>
      </c>
      <c r="S24">
        <f>Baseline_data!S34</f>
        <v>2990.5348162093296</v>
      </c>
      <c r="T24">
        <f>Baseline_data!T34</f>
        <v>2994.7551572028124</v>
      </c>
      <c r="U24">
        <f>Baseline_data!U34</f>
        <v>2999.0696468939491</v>
      </c>
      <c r="V24">
        <f>Baseline_data!V34</f>
        <v>3003.3150843083304</v>
      </c>
      <c r="W24">
        <f>Baseline_data!W34</f>
        <v>3007.6527770846656</v>
      </c>
      <c r="X24">
        <f>Baseline_data!X34</f>
        <v>3011.9221398291975</v>
      </c>
      <c r="Y24">
        <f>Baseline_data!Y34</f>
        <v>3012.4962740211085</v>
      </c>
      <c r="Z24">
        <f>Baseline_data!Z34</f>
        <v>3012.9849928944454</v>
      </c>
      <c r="AA24">
        <f>Baseline_data!AA34</f>
        <v>3013.5453362174553</v>
      </c>
      <c r="AB24">
        <f>Baseline_data!AB34</f>
        <v>3014.0987330903863</v>
      </c>
      <c r="AC24">
        <f>Baseline_data!AC34</f>
        <v>3014.6453118877721</v>
      </c>
      <c r="AD24">
        <f>Baseline_data!AD34</f>
        <v>3015.1851978403797</v>
      </c>
      <c r="AE24">
        <f>Baseline_data!AE34</f>
        <v>3015.7185131307433</v>
      </c>
      <c r="AF24">
        <f>Baseline_data!AF34</f>
        <v>3016.1700066519329</v>
      </c>
      <c r="AG24">
        <f>Baseline_data!AG34</f>
        <v>3016.7659057636115</v>
      </c>
      <c r="AH24">
        <f>Baseline_data!AH34</f>
        <v>3017.2802130431955</v>
      </c>
      <c r="AI24">
        <f>Baseline_data!AI34</f>
        <v>3018.4566462882512</v>
      </c>
      <c r="AJ24">
        <f>Baseline_data!AJ34</f>
        <v>3019.6229394120746</v>
      </c>
      <c r="AK24">
        <f>Baseline_data!AK34</f>
        <v>3020.8527337524033</v>
      </c>
      <c r="AL24">
        <f>Baseline_data!AL34</f>
        <v>3022.0720186172498</v>
      </c>
      <c r="AM24">
        <f>Baseline_data!AM34</f>
        <v>3023.2809281499572</v>
      </c>
      <c r="AN24">
        <f>Baseline_data!AN34</f>
        <v>3024.4795942205928</v>
      </c>
      <c r="AO24">
        <f>Baseline_data!AO34</f>
        <v>3025.7404167683458</v>
      </c>
      <c r="AP24">
        <f>Baseline_data!AP34</f>
        <v>3026.8467123761629</v>
      </c>
      <c r="AQ24">
        <f>Baseline_data!AQ34</f>
        <v>3028.0870828718225</v>
      </c>
      <c r="AR24">
        <f>Baseline_data!AR34</f>
        <v>3029.3171184685521</v>
      </c>
    </row>
    <row r="25" spans="1:44" x14ac:dyDescent="0.2">
      <c r="A25" t="str">
        <f>Baseline_data!A35</f>
        <v>BASELINE</v>
      </c>
      <c r="B25" t="str">
        <f>Baseline_data!B35</f>
        <v>Food Demand|Crops</v>
      </c>
      <c r="C25" t="str">
        <f>Baseline_data!C35</f>
        <v>kcal/cap/day</v>
      </c>
      <c r="D25">
        <f>Baseline_data!D35</f>
        <v>2405.4225637268787</v>
      </c>
      <c r="E25">
        <f>Baseline_data!E35</f>
        <v>2416.410449563055</v>
      </c>
      <c r="F25">
        <f>Baseline_data!F35</f>
        <v>2427.351879073035</v>
      </c>
      <c r="G25">
        <f>Baseline_data!G35</f>
        <v>2438.3406023338757</v>
      </c>
      <c r="H25">
        <f>Baseline_data!H35</f>
        <v>2449.2838164950012</v>
      </c>
      <c r="I25">
        <f>Baseline_data!I35</f>
        <v>2460.2733158188853</v>
      </c>
      <c r="J25">
        <f>Baseline_data!J35</f>
        <v>2471.2182159816443</v>
      </c>
      <c r="K25">
        <f>Baseline_data!K35</f>
        <v>2482.2084353248665</v>
      </c>
      <c r="L25">
        <f>Baseline_data!L35</f>
        <v>2493.1549302817612</v>
      </c>
      <c r="M25">
        <f>Baseline_data!M35</f>
        <v>2504.1458183727127</v>
      </c>
      <c r="N25">
        <f>Baseline_data!N35</f>
        <v>2515.0938236570328</v>
      </c>
      <c r="O25">
        <f>Baseline_data!O35</f>
        <v>2520.1988978942854</v>
      </c>
      <c r="P25">
        <f>Baseline_data!P35</f>
        <v>2525.2181458761474</v>
      </c>
      <c r="Q25">
        <f>Baseline_data!Q35</f>
        <v>2530.321362589948</v>
      </c>
      <c r="R25">
        <f>Baseline_data!R35</f>
        <v>2535.3402028103797</v>
      </c>
      <c r="S25">
        <f>Baseline_data!S35</f>
        <v>2540.4416414951565</v>
      </c>
      <c r="T25">
        <f>Baseline_data!T35</f>
        <v>2545.460104994685</v>
      </c>
      <c r="U25">
        <f>Baseline_data!U35</f>
        <v>2550.5598404055368</v>
      </c>
      <c r="V25">
        <f>Baseline_data!V35</f>
        <v>2555.5779558876875</v>
      </c>
      <c r="W25">
        <f>Baseline_data!W35</f>
        <v>2560.6760583975597</v>
      </c>
      <c r="X25">
        <f>Baseline_data!X35</f>
        <v>2565.6938524290322</v>
      </c>
      <c r="Y25">
        <f>Baseline_data!Y35</f>
        <v>2567.0400238369416</v>
      </c>
      <c r="Z25">
        <f>Baseline_data!Z35</f>
        <v>2568.3692975840518</v>
      </c>
      <c r="AA25">
        <f>Baseline_data!AA35</f>
        <v>2569.6819898448848</v>
      </c>
      <c r="AB25">
        <f>Baseline_data!AB35</f>
        <v>2571.0556479865722</v>
      </c>
      <c r="AC25">
        <f>Baseline_data!AC35</f>
        <v>2572.4123820987952</v>
      </c>
      <c r="AD25">
        <f>Baseline_data!AD35</f>
        <v>2573.7525030330798</v>
      </c>
      <c r="AE25">
        <f>Baseline_data!AE35</f>
        <v>2575.0763140745389</v>
      </c>
      <c r="AF25">
        <f>Baseline_data!AF35</f>
        <v>2576.3841111706934</v>
      </c>
      <c r="AG25">
        <f>Baseline_data!AG35</f>
        <v>2577.7511003544519</v>
      </c>
      <c r="AH25">
        <f>Baseline_data!AH35</f>
        <v>2579.1017509191847</v>
      </c>
      <c r="AI25">
        <f>Baseline_data!AI35</f>
        <v>2580.9142687797321</v>
      </c>
      <c r="AJ25">
        <f>Baseline_data!AJ35</f>
        <v>2582.7111638661718</v>
      </c>
      <c r="AK25">
        <f>Baseline_data!AK35</f>
        <v>2584.5661480976319</v>
      </c>
      <c r="AL25">
        <f>Baseline_data!AL35</f>
        <v>2586.4052801571788</v>
      </c>
      <c r="AM25">
        <f>Baseline_data!AM35</f>
        <v>2588.2287623825364</v>
      </c>
      <c r="AN25">
        <f>Baseline_data!AN35</f>
        <v>2590.0367936824869</v>
      </c>
      <c r="AO25">
        <f>Baseline_data!AO35</f>
        <v>2591.9018399036486</v>
      </c>
      <c r="AP25">
        <f>Baseline_data!AP35</f>
        <v>2593.6792491115903</v>
      </c>
      <c r="AQ25">
        <f>Baseline_data!AQ35</f>
        <v>2595.5134524129007</v>
      </c>
      <c r="AR25">
        <f>Baseline_data!AR35</f>
        <v>2597.3323729371682</v>
      </c>
    </row>
    <row r="26" spans="1:44" x14ac:dyDescent="0.2">
      <c r="A26" t="str">
        <f>Baseline_data!A36</f>
        <v>BASELINE</v>
      </c>
      <c r="B26" t="str">
        <f>Baseline_data!B36</f>
        <v>Food Demand|Livestock</v>
      </c>
      <c r="C26" t="str">
        <f>Baseline_data!C36</f>
        <v>kcal/cap/day</v>
      </c>
      <c r="D26">
        <f>Baseline_data!D36</f>
        <v>450.89762136759254</v>
      </c>
      <c r="E26">
        <f>Baseline_data!E36</f>
        <v>451.15629217336738</v>
      </c>
      <c r="F26">
        <f>Baseline_data!F36</f>
        <v>451.5027444965034</v>
      </c>
      <c r="G26">
        <f>Baseline_data!G36</f>
        <v>451.74963967334469</v>
      </c>
      <c r="H26">
        <f>Baseline_data!H36</f>
        <v>452.08273818859482</v>
      </c>
      <c r="I26">
        <f>Baseline_data!I36</f>
        <v>452.31859993964082</v>
      </c>
      <c r="J26">
        <f>Baseline_data!J36</f>
        <v>452.63913595775477</v>
      </c>
      <c r="K26">
        <f>Baseline_data!K36</f>
        <v>452.95321742921618</v>
      </c>
      <c r="L26">
        <f>Baseline_data!L36</f>
        <v>453.26103737083821</v>
      </c>
      <c r="M26">
        <f>Baseline_data!M36</f>
        <v>453.56278117942219</v>
      </c>
      <c r="N26">
        <f>Baseline_data!N36</f>
        <v>453.85862700411514</v>
      </c>
      <c r="O26">
        <f>Baseline_data!O36</f>
        <v>453.08000004794712</v>
      </c>
      <c r="P26">
        <f>Baseline_data!P36</f>
        <v>452.31446332962639</v>
      </c>
      <c r="Q26">
        <f>Baseline_data!Q36</f>
        <v>451.56168949226094</v>
      </c>
      <c r="R26">
        <f>Baseline_data!R36</f>
        <v>450.82136200398429</v>
      </c>
      <c r="S26">
        <f>Baseline_data!S36</f>
        <v>450.09317471417313</v>
      </c>
      <c r="T26">
        <f>Baseline_data!T36</f>
        <v>449.29505220812729</v>
      </c>
      <c r="U26">
        <f>Baseline_data!U36</f>
        <v>448.50980648841244</v>
      </c>
      <c r="V26">
        <f>Baseline_data!V36</f>
        <v>447.73712842064276</v>
      </c>
      <c r="W26">
        <f>Baseline_data!W36</f>
        <v>446.97671868710574</v>
      </c>
      <c r="X26">
        <f>Baseline_data!X36</f>
        <v>446.22828740016553</v>
      </c>
      <c r="Y26">
        <f>Baseline_data!Y36</f>
        <v>445.45625018416672</v>
      </c>
      <c r="Z26">
        <f>Baseline_data!Z36</f>
        <v>444.61569531039385</v>
      </c>
      <c r="AA26">
        <f>Baseline_data!AA36</f>
        <v>443.86334637257045</v>
      </c>
      <c r="AB26">
        <f>Baseline_data!AB36</f>
        <v>443.04308510381406</v>
      </c>
      <c r="AC26">
        <f>Baseline_data!AC36</f>
        <v>442.23292978897689</v>
      </c>
      <c r="AD26">
        <f>Baseline_data!AD36</f>
        <v>441.4326948072997</v>
      </c>
      <c r="AE26">
        <f>Baseline_data!AE36</f>
        <v>440.64219905620456</v>
      </c>
      <c r="AF26">
        <f>Baseline_data!AF36</f>
        <v>439.78589548123966</v>
      </c>
      <c r="AG26">
        <f>Baseline_data!AG36</f>
        <v>439.01480540915958</v>
      </c>
      <c r="AH26">
        <f>Baseline_data!AH36</f>
        <v>438.17846212401105</v>
      </c>
      <c r="AI26">
        <f>Baseline_data!AI36</f>
        <v>437.542377508519</v>
      </c>
      <c r="AJ26">
        <f>Baseline_data!AJ36</f>
        <v>436.91177554590297</v>
      </c>
      <c r="AK26">
        <f>Baseline_data!AK36</f>
        <v>436.28658565477161</v>
      </c>
      <c r="AL26">
        <f>Baseline_data!AL36</f>
        <v>435.66673846007086</v>
      </c>
      <c r="AM26">
        <f>Baseline_data!AM36</f>
        <v>435.05216576742089</v>
      </c>
      <c r="AN26">
        <f>Baseline_data!AN36</f>
        <v>434.44280053810604</v>
      </c>
      <c r="AO26">
        <f>Baseline_data!AO36</f>
        <v>433.83857686469713</v>
      </c>
      <c r="AP26">
        <f>Baseline_data!AP36</f>
        <v>433.16746326457246</v>
      </c>
      <c r="AQ26">
        <f>Baseline_data!AQ36</f>
        <v>432.57363045892163</v>
      </c>
      <c r="AR26">
        <f>Baseline_data!AR36</f>
        <v>431.98474553138396</v>
      </c>
    </row>
    <row r="27" spans="1:44" x14ac:dyDescent="0.2">
      <c r="A27" t="str">
        <f>Baseline_data!A39</f>
        <v>BASELINE</v>
      </c>
      <c r="B27" t="str">
        <f>Baseline_data!B39</f>
        <v>Forestry Production|for PAPPLANT</v>
      </c>
      <c r="C27" t="str">
        <f>Baseline_data!C39</f>
        <v>EJ/yr</v>
      </c>
      <c r="D27">
        <f>Baseline_data!D39</f>
        <v>537.56999999999903</v>
      </c>
      <c r="E27">
        <f>Baseline_data!E39</f>
        <v>537.56999999999903</v>
      </c>
      <c r="F27">
        <f>Baseline_data!F39</f>
        <v>537.57000000000005</v>
      </c>
      <c r="G27">
        <f>Baseline_data!G39</f>
        <v>535.92765355081201</v>
      </c>
      <c r="H27">
        <f>Baseline_data!H39</f>
        <v>531.25105353647405</v>
      </c>
      <c r="I27">
        <f>Baseline_data!I39</f>
        <v>520.94121957840696</v>
      </c>
      <c r="J27">
        <f>Baseline_data!J39</f>
        <v>508.16780804313203</v>
      </c>
      <c r="K27">
        <f>Baseline_data!K39</f>
        <v>495.35905696114901</v>
      </c>
      <c r="L27">
        <f>Baseline_data!L39</f>
        <v>482.52674618136001</v>
      </c>
      <c r="M27">
        <f>Baseline_data!M39</f>
        <v>469.65909585486298</v>
      </c>
      <c r="N27">
        <f>Baseline_data!N39</f>
        <v>456.76788583056299</v>
      </c>
      <c r="O27">
        <f>Baseline_data!O39</f>
        <v>449.04080474142302</v>
      </c>
      <c r="P27">
        <f>Baseline_data!P39</f>
        <v>441.37301620304697</v>
      </c>
      <c r="Q27">
        <f>Baseline_data!Q39</f>
        <v>433.74392514516398</v>
      </c>
      <c r="R27">
        <f>Baseline_data!R39</f>
        <v>426.18020412772199</v>
      </c>
      <c r="S27">
        <f>Baseline_data!S39</f>
        <v>418.66156194590798</v>
      </c>
      <c r="T27">
        <f>Baseline_data!T39</f>
        <v>411.36113408989598</v>
      </c>
      <c r="U27">
        <f>Baseline_data!U39</f>
        <v>404.11282053206997</v>
      </c>
      <c r="V27">
        <f>Baseline_data!V39</f>
        <v>396.94396465391401</v>
      </c>
      <c r="W27">
        <f>Baseline_data!W39</f>
        <v>389.83497965514698</v>
      </c>
      <c r="X27">
        <f>Baseline_data!X39</f>
        <v>382.81359675953399</v>
      </c>
      <c r="Y27">
        <f>Baseline_data!Y39</f>
        <v>378.31857645315398</v>
      </c>
      <c r="Z27">
        <f>Baseline_data!Z39</f>
        <v>374.06628132308799</v>
      </c>
      <c r="AA27">
        <f>Baseline_data!AA39</f>
        <v>369.76925271409698</v>
      </c>
      <c r="AB27">
        <f>Baseline_data!AB39</f>
        <v>365.71306902512498</v>
      </c>
      <c r="AC27">
        <f>Baseline_data!AC39</f>
        <v>361.76869027807402</v>
      </c>
      <c r="AD27">
        <f>Baseline_data!AD39</f>
        <v>357.94170672552201</v>
      </c>
      <c r="AE27">
        <f>Baseline_data!AE39</f>
        <v>354.237988130095</v>
      </c>
      <c r="AF27">
        <f>Baseline_data!AF39</f>
        <v>350.80984159760902</v>
      </c>
      <c r="AG27">
        <f>Baseline_data!AG39</f>
        <v>347.35967096631703</v>
      </c>
      <c r="AH27">
        <f>Baseline_data!AH39</f>
        <v>344.19833878861903</v>
      </c>
      <c r="AI27">
        <f>Baseline_data!AI39</f>
        <v>342.79883540837898</v>
      </c>
      <c r="AJ27">
        <f>Baseline_data!AJ39</f>
        <v>341.55665280154199</v>
      </c>
      <c r="AK27">
        <f>Baseline_data!AK39</f>
        <v>340.46787713530199</v>
      </c>
      <c r="AL27">
        <f>Baseline_data!AL39</f>
        <v>339.552547688316</v>
      </c>
      <c r="AM27">
        <f>Baseline_data!AM39</f>
        <v>338.81933671351101</v>
      </c>
      <c r="AN27">
        <f>Baseline_data!AN39</f>
        <v>338.27735017963403</v>
      </c>
      <c r="AO27">
        <f>Baseline_data!AO39</f>
        <v>337.92436933086299</v>
      </c>
      <c r="AP27">
        <f>Baseline_data!AP39</f>
        <v>337.94013715603501</v>
      </c>
      <c r="AQ27">
        <f>Baseline_data!AQ39</f>
        <v>338.019347415543</v>
      </c>
      <c r="AR27">
        <f>Baseline_data!AR39</f>
        <v>338.33099214756999</v>
      </c>
    </row>
    <row r="28" spans="1:44" x14ac:dyDescent="0.2">
      <c r="A28" t="str">
        <f>Baseline_data!A42</f>
        <v>BASELINE</v>
      </c>
      <c r="B28" t="str">
        <f>Baseline_data!B42</f>
        <v>Land Cover</v>
      </c>
      <c r="C28" t="str">
        <f>Baseline_data!C42</f>
        <v>million ha</v>
      </c>
      <c r="D28">
        <f>Baseline_data!D42</f>
        <v>13008</v>
      </c>
      <c r="E28">
        <f>Baseline_data!E42</f>
        <v>13008</v>
      </c>
      <c r="F28">
        <f>Baseline_data!F42</f>
        <v>13008</v>
      </c>
      <c r="G28">
        <f>Baseline_data!G42</f>
        <v>13009</v>
      </c>
      <c r="H28">
        <f>Baseline_data!H42</f>
        <v>13009</v>
      </c>
      <c r="I28">
        <f>Baseline_data!I42</f>
        <v>13009</v>
      </c>
      <c r="J28">
        <f>Baseline_data!J42</f>
        <v>13009</v>
      </c>
      <c r="K28">
        <f>Baseline_data!K42</f>
        <v>13009</v>
      </c>
      <c r="L28">
        <f>Baseline_data!L42</f>
        <v>13008.9999999999</v>
      </c>
      <c r="M28">
        <f>Baseline_data!M42</f>
        <v>13008.9999999999</v>
      </c>
      <c r="N28">
        <f>Baseline_data!N42</f>
        <v>13009</v>
      </c>
      <c r="O28">
        <f>Baseline_data!O42</f>
        <v>13009</v>
      </c>
      <c r="P28">
        <f>Baseline_data!P42</f>
        <v>13009</v>
      </c>
      <c r="Q28">
        <f>Baseline_data!Q42</f>
        <v>13009</v>
      </c>
      <c r="R28">
        <f>Baseline_data!R42</f>
        <v>13009</v>
      </c>
      <c r="S28">
        <f>Baseline_data!S42</f>
        <v>13009</v>
      </c>
      <c r="T28">
        <f>Baseline_data!T42</f>
        <v>13009</v>
      </c>
      <c r="U28">
        <f>Baseline_data!U42</f>
        <v>13009</v>
      </c>
      <c r="V28">
        <f>Baseline_data!V42</f>
        <v>13009</v>
      </c>
      <c r="W28">
        <f>Baseline_data!W42</f>
        <v>13009</v>
      </c>
      <c r="X28">
        <f>Baseline_data!X42</f>
        <v>13009</v>
      </c>
      <c r="Y28">
        <f>Baseline_data!Y42</f>
        <v>13008.9999999999</v>
      </c>
      <c r="Z28">
        <f>Baseline_data!Z42</f>
        <v>13009</v>
      </c>
      <c r="AA28">
        <f>Baseline_data!AA42</f>
        <v>13009</v>
      </c>
      <c r="AB28">
        <f>Baseline_data!AB42</f>
        <v>13009</v>
      </c>
      <c r="AC28">
        <f>Baseline_data!AC42</f>
        <v>13009</v>
      </c>
      <c r="AD28">
        <f>Baseline_data!AD42</f>
        <v>13009</v>
      </c>
      <c r="AE28">
        <f>Baseline_data!AE42</f>
        <v>13009</v>
      </c>
      <c r="AF28">
        <f>Baseline_data!AF42</f>
        <v>13009</v>
      </c>
      <c r="AG28">
        <f>Baseline_data!AG42</f>
        <v>13009</v>
      </c>
      <c r="AH28">
        <f>Baseline_data!AH42</f>
        <v>13009</v>
      </c>
      <c r="AI28">
        <f>Baseline_data!AI42</f>
        <v>13009</v>
      </c>
      <c r="AJ28">
        <f>Baseline_data!AJ42</f>
        <v>13008.9999999999</v>
      </c>
      <c r="AK28">
        <f>Baseline_data!AK42</f>
        <v>13009</v>
      </c>
      <c r="AL28">
        <f>Baseline_data!AL42</f>
        <v>13008.9999999999</v>
      </c>
      <c r="AM28">
        <f>Baseline_data!AM42</f>
        <v>13009</v>
      </c>
      <c r="AN28">
        <f>Baseline_data!AN42</f>
        <v>13009</v>
      </c>
      <c r="AO28">
        <f>Baseline_data!AO42</f>
        <v>13009</v>
      </c>
      <c r="AP28">
        <f>Baseline_data!AP42</f>
        <v>13009</v>
      </c>
      <c r="AQ28">
        <f>Baseline_data!AQ42</f>
        <v>13009</v>
      </c>
      <c r="AR28">
        <f>Baseline_data!AR42</f>
        <v>13009</v>
      </c>
    </row>
    <row r="29" spans="1:44" x14ac:dyDescent="0.2">
      <c r="A29" t="str">
        <f>Baseline_data!A43</f>
        <v>BASELINE</v>
      </c>
      <c r="B29" t="str">
        <f>Baseline_data!B43</f>
        <v>Land Cover|Cropland</v>
      </c>
      <c r="C29" t="str">
        <f>Baseline_data!C43</f>
        <v>million ha</v>
      </c>
      <c r="D29">
        <f>Baseline_data!D43</f>
        <v>1847.2700216707499</v>
      </c>
      <c r="E29">
        <f>Baseline_data!E43</f>
        <v>1870.4727543577199</v>
      </c>
      <c r="F29">
        <f>Baseline_data!F43</f>
        <v>1893.79447541744</v>
      </c>
      <c r="G29">
        <f>Baseline_data!G43</f>
        <v>1917.2946790363001</v>
      </c>
      <c r="H29">
        <f>Baseline_data!H43</f>
        <v>1940.9138710278999</v>
      </c>
      <c r="I29">
        <f>Baseline_data!I43</f>
        <v>1968.2998281237999</v>
      </c>
      <c r="J29">
        <f>Baseline_data!J43</f>
        <v>1997.36883910451</v>
      </c>
      <c r="K29">
        <f>Baseline_data!K43</f>
        <v>2026.61633264435</v>
      </c>
      <c r="L29">
        <f>Baseline_data!L43</f>
        <v>2055.98281455694</v>
      </c>
      <c r="M29">
        <f>Baseline_data!M43</f>
        <v>2085.52777902866</v>
      </c>
      <c r="N29">
        <f>Baseline_data!N43</f>
        <v>2115.1917318731403</v>
      </c>
      <c r="O29">
        <f>Baseline_data!O43</f>
        <v>2131.0182291094288</v>
      </c>
      <c r="P29">
        <f>Baseline_data!P43</f>
        <v>2146.5452690186389</v>
      </c>
      <c r="Q29">
        <f>Baseline_data!Q43</f>
        <v>2161.8768671071703</v>
      </c>
      <c r="R29">
        <f>Baseline_data!R43</f>
        <v>2176.8783134763089</v>
      </c>
      <c r="S29">
        <f>Baseline_data!S43</f>
        <v>2191.6520889584399</v>
      </c>
      <c r="T29">
        <f>Baseline_data!T43</f>
        <v>2205.9681931312889</v>
      </c>
      <c r="U29">
        <f>Baseline_data!U43</f>
        <v>2220.0210937779402</v>
      </c>
      <c r="V29">
        <f>Baseline_data!V43</f>
        <v>2233.672693012129</v>
      </c>
      <c r="W29">
        <f>Baseline_data!W43</f>
        <v>2247.021914067579</v>
      </c>
      <c r="X29">
        <f>Baseline_data!X43</f>
        <v>2259.9287002586198</v>
      </c>
      <c r="Y29">
        <f>Baseline_data!Y43</f>
        <v>2265.8758706408398</v>
      </c>
      <c r="Z29">
        <f>Baseline_data!Z43</f>
        <v>2271.2415775394888</v>
      </c>
      <c r="AA29">
        <f>Baseline_data!AA43</f>
        <v>2276.1887898540899</v>
      </c>
      <c r="AB29">
        <f>Baseline_data!AB43</f>
        <v>2280.5640349290297</v>
      </c>
      <c r="AC29">
        <f>Baseline_data!AC43</f>
        <v>2284.374608580119</v>
      </c>
      <c r="AD29">
        <f>Baseline_data!AD43</f>
        <v>2287.5922772084991</v>
      </c>
      <c r="AE29">
        <f>Baseline_data!AE43</f>
        <v>2290.1873955483588</v>
      </c>
      <c r="AF29">
        <f>Baseline_data!AF43</f>
        <v>2292.0351570378398</v>
      </c>
      <c r="AG29">
        <f>Baseline_data!AG43</f>
        <v>2293.3497301042889</v>
      </c>
      <c r="AH29">
        <f>Baseline_data!AH43</f>
        <v>2293.8499443473702</v>
      </c>
      <c r="AI29">
        <f>Baseline_data!AI43</f>
        <v>2289.9629820677201</v>
      </c>
      <c r="AJ29">
        <f>Baseline_data!AJ43</f>
        <v>2285.2814704274497</v>
      </c>
      <c r="AK29">
        <f>Baseline_data!AK43</f>
        <v>2279.8251762589098</v>
      </c>
      <c r="AL29">
        <f>Baseline_data!AL43</f>
        <v>2273.4928910840299</v>
      </c>
      <c r="AM29">
        <f>Baseline_data!AM43</f>
        <v>2266.2408156456199</v>
      </c>
      <c r="AN29">
        <f>Baseline_data!AN43</f>
        <v>2258.0229602025161</v>
      </c>
      <c r="AO29">
        <f>Baseline_data!AO43</f>
        <v>2248.8505305922131</v>
      </c>
      <c r="AP29">
        <f>Baseline_data!AP43</f>
        <v>2238.4601551870751</v>
      </c>
      <c r="AQ29">
        <f>Baseline_data!AQ43</f>
        <v>2227.1049422016263</v>
      </c>
      <c r="AR29">
        <f>Baseline_data!AR43</f>
        <v>2214.575817738802</v>
      </c>
    </row>
    <row r="30" spans="1:44" x14ac:dyDescent="0.2">
      <c r="A30" t="str">
        <f>Baseline_data!A44</f>
        <v>BASELINE</v>
      </c>
      <c r="B30" t="str">
        <f>Baseline_data!B44</f>
        <v>Land Cover|Cropland|Rainfed</v>
      </c>
      <c r="C30" t="str">
        <f>Baseline_data!C44</f>
        <v>million ha</v>
      </c>
      <c r="D30">
        <f>Baseline_data!D44</f>
        <v>1479.4700216707499</v>
      </c>
      <c r="E30">
        <f>Baseline_data!E44</f>
        <v>1502.6727543577199</v>
      </c>
      <c r="F30">
        <f>Baseline_data!F44</f>
        <v>1525.9944754174401</v>
      </c>
      <c r="G30">
        <f>Baseline_data!G44</f>
        <v>1549.4946790363001</v>
      </c>
      <c r="H30">
        <f>Baseline_data!H44</f>
        <v>1573.1138710278999</v>
      </c>
      <c r="I30">
        <f>Baseline_data!I44</f>
        <v>1600.4998281237999</v>
      </c>
      <c r="J30">
        <f>Baseline_data!J44</f>
        <v>1629.5688391045101</v>
      </c>
      <c r="K30">
        <f>Baseline_data!K44</f>
        <v>1658.81633264435</v>
      </c>
      <c r="L30">
        <f>Baseline_data!L44</f>
        <v>1688.18281455694</v>
      </c>
      <c r="M30">
        <f>Baseline_data!M44</f>
        <v>1717.7277790286601</v>
      </c>
      <c r="N30">
        <f>Baseline_data!N44</f>
        <v>1747.3917318731401</v>
      </c>
      <c r="O30">
        <f>Baseline_data!O44</f>
        <v>1744.8282291094299</v>
      </c>
      <c r="P30">
        <f>Baseline_data!P44</f>
        <v>1741.0457690186399</v>
      </c>
      <c r="Q30">
        <f>Baseline_data!Q44</f>
        <v>1736.1023921071701</v>
      </c>
      <c r="R30">
        <f>Baseline_data!R44</f>
        <v>1729.81511467631</v>
      </c>
      <c r="S30">
        <f>Baseline_data!S44</f>
        <v>1722.2357302584401</v>
      </c>
      <c r="T30">
        <f>Baseline_data!T44</f>
        <v>1713.0810165312901</v>
      </c>
      <c r="U30">
        <f>Baseline_data!U44</f>
        <v>1702.48955827794</v>
      </c>
      <c r="V30">
        <f>Baseline_data!V44</f>
        <v>1690.2645808121299</v>
      </c>
      <c r="W30">
        <f>Baseline_data!W44</f>
        <v>1676.4433962675801</v>
      </c>
      <c r="X30">
        <f>Baseline_data!X44</f>
        <v>1660.82125655862</v>
      </c>
      <c r="Y30">
        <f>Baseline_data!Y44</f>
        <v>1636.81305474084</v>
      </c>
      <c r="Z30">
        <f>Baseline_data!Z44</f>
        <v>1610.7256208394899</v>
      </c>
      <c r="AA30">
        <f>Baseline_data!AA44</f>
        <v>1582.6470353540899</v>
      </c>
      <c r="AB30">
        <f>Baseline_data!AB44</f>
        <v>1552.34519262903</v>
      </c>
      <c r="AC30">
        <f>Baseline_data!AC44</f>
        <v>1519.7448241801201</v>
      </c>
      <c r="AD30">
        <f>Baseline_data!AD44</f>
        <v>1484.7310036085</v>
      </c>
      <c r="AE30">
        <f>Baseline_data!AE44</f>
        <v>1447.1830582483601</v>
      </c>
      <c r="AF30">
        <f>Baseline_data!AF44</f>
        <v>1406.8806028378399</v>
      </c>
      <c r="AG30">
        <f>Baseline_data!AG44</f>
        <v>1363.9374482042899</v>
      </c>
      <c r="AH30">
        <f>Baseline_data!AH44</f>
        <v>1317.9670483473701</v>
      </c>
      <c r="AI30">
        <f>Baseline_data!AI44</f>
        <v>1265.2859410677199</v>
      </c>
      <c r="AJ30">
        <f>Baseline_data!AJ44</f>
        <v>1209.3705774274499</v>
      </c>
      <c r="AK30">
        <f>Baseline_data!AK44</f>
        <v>1150.11873925891</v>
      </c>
      <c r="AL30">
        <f>Baseline_data!AL44</f>
        <v>1087.3011320840301</v>
      </c>
      <c r="AM30">
        <f>Baseline_data!AM44</f>
        <v>1020.73946864562</v>
      </c>
      <c r="AN30">
        <f>Baseline_data!AN44</f>
        <v>950.24654520251602</v>
      </c>
      <c r="AO30">
        <f>Baseline_data!AO44</f>
        <v>875.68529559221304</v>
      </c>
      <c r="AP30">
        <f>Baseline_data!AP44</f>
        <v>796.636658187075</v>
      </c>
      <c r="AQ30">
        <f>Baseline_data!AQ44</f>
        <v>713.19027020162605</v>
      </c>
      <c r="AR30">
        <f>Baseline_data!AR44</f>
        <v>624.965411738802</v>
      </c>
    </row>
    <row r="31" spans="1:44" x14ac:dyDescent="0.2">
      <c r="A31" t="str">
        <f>Baseline_data!A45</f>
        <v>BASELINE</v>
      </c>
      <c r="B31" t="str">
        <f>Baseline_data!B45</f>
        <v>Land Cover|Cropland|Irrigated</v>
      </c>
      <c r="C31" t="str">
        <f>Baseline_data!C45</f>
        <v>million ha</v>
      </c>
      <c r="D31">
        <f>Baseline_data!D45</f>
        <v>367.8</v>
      </c>
      <c r="E31">
        <f>Baseline_data!E45</f>
        <v>367.8</v>
      </c>
      <c r="F31">
        <f>Baseline_data!F45</f>
        <v>367.8</v>
      </c>
      <c r="G31">
        <f>Baseline_data!G45</f>
        <v>367.8</v>
      </c>
      <c r="H31">
        <f>Baseline_data!H45</f>
        <v>367.8</v>
      </c>
      <c r="I31">
        <f>Baseline_data!I45</f>
        <v>367.8</v>
      </c>
      <c r="J31">
        <f>Baseline_data!J45</f>
        <v>367.8</v>
      </c>
      <c r="K31">
        <f>Baseline_data!K45</f>
        <v>367.8</v>
      </c>
      <c r="L31">
        <f>Baseline_data!L45</f>
        <v>367.8</v>
      </c>
      <c r="M31">
        <f>Baseline_data!M45</f>
        <v>367.8</v>
      </c>
      <c r="N31">
        <f>Baseline_data!N45</f>
        <v>367.8</v>
      </c>
      <c r="O31">
        <f>Baseline_data!O45</f>
        <v>386.18999999999897</v>
      </c>
      <c r="P31">
        <f>Baseline_data!P45</f>
        <v>405.49949999999899</v>
      </c>
      <c r="Q31">
        <f>Baseline_data!Q45</f>
        <v>425.774475</v>
      </c>
      <c r="R31">
        <f>Baseline_data!R45</f>
        <v>447.06319879999899</v>
      </c>
      <c r="S31">
        <f>Baseline_data!S45</f>
        <v>469.41635869999999</v>
      </c>
      <c r="T31">
        <f>Baseline_data!T45</f>
        <v>492.88717659999901</v>
      </c>
      <c r="U31">
        <f>Baseline_data!U45</f>
        <v>517.53153550000002</v>
      </c>
      <c r="V31">
        <f>Baseline_data!V45</f>
        <v>543.40811219999898</v>
      </c>
      <c r="W31">
        <f>Baseline_data!W45</f>
        <v>570.57851779999896</v>
      </c>
      <c r="X31">
        <f>Baseline_data!X45</f>
        <v>599.10744369999998</v>
      </c>
      <c r="Y31">
        <f>Baseline_data!Y45</f>
        <v>629.06281590000003</v>
      </c>
      <c r="Z31">
        <f>Baseline_data!Z45</f>
        <v>660.51595669999904</v>
      </c>
      <c r="AA31">
        <f>Baseline_data!AA45</f>
        <v>693.54175450000002</v>
      </c>
      <c r="AB31">
        <f>Baseline_data!AB45</f>
        <v>728.21884230000001</v>
      </c>
      <c r="AC31">
        <f>Baseline_data!AC45</f>
        <v>764.62978439999904</v>
      </c>
      <c r="AD31">
        <f>Baseline_data!AD45</f>
        <v>802.86127359999898</v>
      </c>
      <c r="AE31">
        <f>Baseline_data!AE45</f>
        <v>843.00433729999895</v>
      </c>
      <c r="AF31">
        <f>Baseline_data!AF45</f>
        <v>885.15455420000001</v>
      </c>
      <c r="AG31">
        <f>Baseline_data!AG45</f>
        <v>929.41228189999902</v>
      </c>
      <c r="AH31">
        <f>Baseline_data!AH45</f>
        <v>975.88289599999996</v>
      </c>
      <c r="AI31">
        <f>Baseline_data!AI45</f>
        <v>1024.6770409999999</v>
      </c>
      <c r="AJ31">
        <f>Baseline_data!AJ45</f>
        <v>1075.910893</v>
      </c>
      <c r="AK31">
        <f>Baseline_data!AK45</f>
        <v>1129.7064370000001</v>
      </c>
      <c r="AL31">
        <f>Baseline_data!AL45</f>
        <v>1186.191759</v>
      </c>
      <c r="AM31">
        <f>Baseline_data!AM45</f>
        <v>1245.5013469999999</v>
      </c>
      <c r="AN31">
        <f>Baseline_data!AN45</f>
        <v>1307.776415</v>
      </c>
      <c r="AO31">
        <f>Baseline_data!AO45</f>
        <v>1373.1652349999999</v>
      </c>
      <c r="AP31">
        <f>Baseline_data!AP45</f>
        <v>1441.8234970000001</v>
      </c>
      <c r="AQ31">
        <f>Baseline_data!AQ45</f>
        <v>1513.9146720000001</v>
      </c>
      <c r="AR31">
        <f>Baseline_data!AR45</f>
        <v>1589.610406</v>
      </c>
    </row>
    <row r="32" spans="1:44" x14ac:dyDescent="0.2">
      <c r="A32" t="str">
        <f>Baseline_data!A46</f>
        <v>BASELINE</v>
      </c>
      <c r="B32" t="str">
        <f>Baseline_data!B46</f>
        <v>Land Cover|Forest</v>
      </c>
      <c r="C32" t="str">
        <f>Baseline_data!C46</f>
        <v>million ha</v>
      </c>
      <c r="D32">
        <f>Baseline_data!D46</f>
        <v>4000</v>
      </c>
      <c r="E32">
        <f>Baseline_data!E46</f>
        <v>4000</v>
      </c>
      <c r="F32">
        <f>Baseline_data!F46</f>
        <v>4000</v>
      </c>
      <c r="G32">
        <f>Baseline_data!G46</f>
        <v>3991.7053209636902</v>
      </c>
      <c r="H32">
        <f>Baseline_data!H46</f>
        <v>3968.0861289720901</v>
      </c>
      <c r="I32">
        <f>Baseline_data!I46</f>
        <v>3916.0162604970101</v>
      </c>
      <c r="J32">
        <f>Baseline_data!J46</f>
        <v>3851.5040810259202</v>
      </c>
      <c r="K32">
        <f>Baseline_data!K46</f>
        <v>3786.8134189957</v>
      </c>
      <c r="L32">
        <f>Baseline_data!L46</f>
        <v>3722.00376859273</v>
      </c>
      <c r="M32">
        <f>Baseline_data!M46</f>
        <v>3657.0156356306202</v>
      </c>
      <c r="N32">
        <f>Baseline_data!N46</f>
        <v>3591.9085142957701</v>
      </c>
      <c r="O32">
        <f>Baseline_data!O46</f>
        <v>3552.8828522294002</v>
      </c>
      <c r="P32">
        <f>Baseline_data!P46</f>
        <v>3514.1566474901301</v>
      </c>
      <c r="Q32">
        <f>Baseline_data!Q46</f>
        <v>3475.6258845715302</v>
      </c>
      <c r="R32">
        <f>Baseline_data!R46</f>
        <v>3437.4252733723301</v>
      </c>
      <c r="S32">
        <f>Baseline_data!S46</f>
        <v>3399.4523330601401</v>
      </c>
      <c r="T32">
        <f>Baseline_data!T46</f>
        <v>3362.5814853024999</v>
      </c>
      <c r="U32">
        <f>Baseline_data!U46</f>
        <v>3325.9738410710602</v>
      </c>
      <c r="V32">
        <f>Baseline_data!V46</f>
        <v>3289.7674982520898</v>
      </c>
      <c r="W32">
        <f>Baseline_data!W46</f>
        <v>3253.86353361185</v>
      </c>
      <c r="X32">
        <f>Baseline_data!X46</f>
        <v>3218.40200383603</v>
      </c>
      <c r="Y32">
        <f>Baseline_data!Y46</f>
        <v>3195.6998810765299</v>
      </c>
      <c r="Z32">
        <f>Baseline_data!Z46</f>
        <v>3174.2236430459002</v>
      </c>
      <c r="AA32">
        <f>Baseline_data!AA46</f>
        <v>3152.52147835402</v>
      </c>
      <c r="AB32">
        <f>Baseline_data!AB46</f>
        <v>3132.03570214709</v>
      </c>
      <c r="AC32">
        <f>Baseline_data!AC46</f>
        <v>3112.11459736401</v>
      </c>
      <c r="AD32">
        <f>Baseline_data!AD46</f>
        <v>3092.7863976036501</v>
      </c>
      <c r="AE32">
        <f>Baseline_data!AE46</f>
        <v>3074.0807481317902</v>
      </c>
      <c r="AF32">
        <f>Baseline_data!AF46</f>
        <v>3056.7668767556002</v>
      </c>
      <c r="AG32">
        <f>Baseline_data!AG46</f>
        <v>3039.3417725571599</v>
      </c>
      <c r="AH32">
        <f>Baseline_data!AH46</f>
        <v>3023.37544842737</v>
      </c>
      <c r="AI32">
        <f>Baseline_data!AI46</f>
        <v>3016.3072495372699</v>
      </c>
      <c r="AJ32">
        <f>Baseline_data!AJ46</f>
        <v>3010.03360000778</v>
      </c>
      <c r="AK32">
        <f>Baseline_data!AK46</f>
        <v>3004.5347330065802</v>
      </c>
      <c r="AL32">
        <f>Baseline_data!AL46</f>
        <v>2999.9118570116898</v>
      </c>
      <c r="AM32">
        <f>Baseline_data!AM46</f>
        <v>2996.20877128036</v>
      </c>
      <c r="AN32">
        <f>Baseline_data!AN46</f>
        <v>2993.47146555371</v>
      </c>
      <c r="AO32">
        <f>Baseline_data!AO46</f>
        <v>2991.68873399426</v>
      </c>
      <c r="AP32">
        <f>Baseline_data!AP46</f>
        <v>2991.7683694749198</v>
      </c>
      <c r="AQ32">
        <f>Baseline_data!AQ46</f>
        <v>2992.1684212906198</v>
      </c>
      <c r="AR32">
        <f>Baseline_data!AR46</f>
        <v>2993.7423845836902</v>
      </c>
    </row>
    <row r="33" spans="1:44" x14ac:dyDescent="0.2">
      <c r="A33" t="str">
        <f>Baseline_data!A47</f>
        <v>BASELINE</v>
      </c>
      <c r="B33" t="str">
        <f>Baseline_data!B47</f>
        <v>Land Cover|Forest|Forestry</v>
      </c>
      <c r="C33" t="str">
        <f>Baseline_data!C47</f>
        <v>million ha</v>
      </c>
      <c r="D33">
        <f>Baseline_data!D47</f>
        <v>2715</v>
      </c>
      <c r="E33">
        <f>Baseline_data!E47</f>
        <v>2714.99999999999</v>
      </c>
      <c r="F33">
        <f>Baseline_data!F47</f>
        <v>2715</v>
      </c>
      <c r="G33">
        <f>Baseline_data!G47</f>
        <v>2706.7053209637002</v>
      </c>
      <c r="H33">
        <f>Baseline_data!H47</f>
        <v>2683.0861289720901</v>
      </c>
      <c r="I33">
        <f>Baseline_data!I47</f>
        <v>2631.0162604970001</v>
      </c>
      <c r="J33">
        <f>Baseline_data!J47</f>
        <v>2566.5040810259202</v>
      </c>
      <c r="K33">
        <f>Baseline_data!K47</f>
        <v>2501.8134189957</v>
      </c>
      <c r="L33">
        <f>Baseline_data!L47</f>
        <v>2437.00376859272</v>
      </c>
      <c r="M33">
        <f>Baseline_data!M47</f>
        <v>2372.0156356306202</v>
      </c>
      <c r="N33">
        <f>Baseline_data!N47</f>
        <v>2306.9085142957701</v>
      </c>
      <c r="O33">
        <f>Baseline_data!O47</f>
        <v>2267.8828522294002</v>
      </c>
      <c r="P33">
        <f>Baseline_data!P47</f>
        <v>2229.1566474901301</v>
      </c>
      <c r="Q33">
        <f>Baseline_data!Q47</f>
        <v>2190.6258845715302</v>
      </c>
      <c r="R33">
        <f>Baseline_data!R47</f>
        <v>2152.4252733723301</v>
      </c>
      <c r="S33">
        <f>Baseline_data!S47</f>
        <v>2114.4523330601401</v>
      </c>
      <c r="T33">
        <f>Baseline_data!T47</f>
        <v>2077.5814853024999</v>
      </c>
      <c r="U33">
        <f>Baseline_data!U47</f>
        <v>2040.97384107106</v>
      </c>
      <c r="V33">
        <f>Baseline_data!V47</f>
        <v>2004.76749825209</v>
      </c>
      <c r="W33">
        <f>Baseline_data!W47</f>
        <v>1968.86353361185</v>
      </c>
      <c r="X33">
        <f>Baseline_data!X47</f>
        <v>1933.40200383603</v>
      </c>
      <c r="Y33">
        <f>Baseline_data!Y47</f>
        <v>1910.6998810765299</v>
      </c>
      <c r="Z33">
        <f>Baseline_data!Z47</f>
        <v>1889.2236430459</v>
      </c>
      <c r="AA33">
        <f>Baseline_data!AA47</f>
        <v>1867.52147835402</v>
      </c>
      <c r="AB33">
        <f>Baseline_data!AB47</f>
        <v>1847.03570214709</v>
      </c>
      <c r="AC33">
        <f>Baseline_data!AC47</f>
        <v>1827.11459736401</v>
      </c>
      <c r="AD33">
        <f>Baseline_data!AD47</f>
        <v>1807.7863976036399</v>
      </c>
      <c r="AE33">
        <f>Baseline_data!AE47</f>
        <v>1789.08074813179</v>
      </c>
      <c r="AF33">
        <f>Baseline_data!AF47</f>
        <v>1771.7668767555999</v>
      </c>
      <c r="AG33">
        <f>Baseline_data!AG47</f>
        <v>1754.3417725571601</v>
      </c>
      <c r="AH33">
        <f>Baseline_data!AH47</f>
        <v>1738.37544842737</v>
      </c>
      <c r="AI33">
        <f>Baseline_data!AI47</f>
        <v>1731.3072495372701</v>
      </c>
      <c r="AJ33">
        <f>Baseline_data!AJ47</f>
        <v>1725.03360000778</v>
      </c>
      <c r="AK33">
        <f>Baseline_data!AK47</f>
        <v>1719.5347330065799</v>
      </c>
      <c r="AL33">
        <f>Baseline_data!AL47</f>
        <v>1714.91185701169</v>
      </c>
      <c r="AM33">
        <f>Baseline_data!AM47</f>
        <v>1711.20877128036</v>
      </c>
      <c r="AN33">
        <f>Baseline_data!AN47</f>
        <v>1708.47146555371</v>
      </c>
      <c r="AO33">
        <f>Baseline_data!AO47</f>
        <v>1706.68873399426</v>
      </c>
      <c r="AP33">
        <f>Baseline_data!AP47</f>
        <v>1706.7683694749201</v>
      </c>
      <c r="AQ33">
        <f>Baseline_data!AQ47</f>
        <v>1707.16842129062</v>
      </c>
      <c r="AR33">
        <f>Baseline_data!AR47</f>
        <v>1708.74238458369</v>
      </c>
    </row>
    <row r="34" spans="1:44" x14ac:dyDescent="0.2">
      <c r="A34" t="str">
        <f>Baseline_data!A48</f>
        <v>BASELINE</v>
      </c>
      <c r="B34" t="str">
        <f>Baseline_data!B48</f>
        <v>Land Cover|Other Land</v>
      </c>
      <c r="C34" t="str">
        <f>Baseline_data!C48</f>
        <v>million ha</v>
      </c>
      <c r="D34">
        <f>Baseline_data!D48</f>
        <v>3899.99999999999</v>
      </c>
      <c r="E34">
        <f>Baseline_data!E48</f>
        <v>3899.99999999999</v>
      </c>
      <c r="F34">
        <f>Baseline_data!F48</f>
        <v>3899.99999999999</v>
      </c>
      <c r="G34">
        <f>Baseline_data!G48</f>
        <v>3900</v>
      </c>
      <c r="H34">
        <f>Baseline_data!H48</f>
        <v>3899.99999999999</v>
      </c>
      <c r="I34">
        <f>Baseline_data!I48</f>
        <v>3899.99999999999</v>
      </c>
      <c r="J34">
        <f>Baseline_data!J48</f>
        <v>3900</v>
      </c>
      <c r="K34">
        <f>Baseline_data!K48</f>
        <v>3900</v>
      </c>
      <c r="L34">
        <f>Baseline_data!L48</f>
        <v>3900</v>
      </c>
      <c r="M34">
        <f>Baseline_data!M48</f>
        <v>3900</v>
      </c>
      <c r="N34">
        <f>Baseline_data!N48</f>
        <v>3900</v>
      </c>
      <c r="O34">
        <f>Baseline_data!O48</f>
        <v>3900</v>
      </c>
      <c r="P34">
        <f>Baseline_data!P48</f>
        <v>3900</v>
      </c>
      <c r="Q34">
        <f>Baseline_data!Q48</f>
        <v>3900</v>
      </c>
      <c r="R34">
        <f>Baseline_data!R48</f>
        <v>3900</v>
      </c>
      <c r="S34">
        <f>Baseline_data!S48</f>
        <v>3900</v>
      </c>
      <c r="T34">
        <f>Baseline_data!T48</f>
        <v>3900</v>
      </c>
      <c r="U34">
        <f>Baseline_data!U48</f>
        <v>3900</v>
      </c>
      <c r="V34">
        <f>Baseline_data!V48</f>
        <v>3900</v>
      </c>
      <c r="W34">
        <f>Baseline_data!W48</f>
        <v>3900</v>
      </c>
      <c r="X34">
        <f>Baseline_data!X48</f>
        <v>3900</v>
      </c>
      <c r="Y34">
        <f>Baseline_data!Y48</f>
        <v>3900</v>
      </c>
      <c r="Z34">
        <f>Baseline_data!Z48</f>
        <v>3900</v>
      </c>
      <c r="AA34">
        <f>Baseline_data!AA48</f>
        <v>3900</v>
      </c>
      <c r="AB34">
        <f>Baseline_data!AB48</f>
        <v>3900</v>
      </c>
      <c r="AC34">
        <f>Baseline_data!AC48</f>
        <v>3900</v>
      </c>
      <c r="AD34">
        <f>Baseline_data!AD48</f>
        <v>3900</v>
      </c>
      <c r="AE34">
        <f>Baseline_data!AE48</f>
        <v>3900</v>
      </c>
      <c r="AF34">
        <f>Baseline_data!AF48</f>
        <v>3900</v>
      </c>
      <c r="AG34">
        <f>Baseline_data!AG48</f>
        <v>3900</v>
      </c>
      <c r="AH34">
        <f>Baseline_data!AH48</f>
        <v>3900</v>
      </c>
      <c r="AI34">
        <f>Baseline_data!AI48</f>
        <v>3900</v>
      </c>
      <c r="AJ34">
        <f>Baseline_data!AJ48</f>
        <v>3900</v>
      </c>
      <c r="AK34">
        <f>Baseline_data!AK48</f>
        <v>3900</v>
      </c>
      <c r="AL34">
        <f>Baseline_data!AL48</f>
        <v>3900</v>
      </c>
      <c r="AM34">
        <f>Baseline_data!AM48</f>
        <v>3900</v>
      </c>
      <c r="AN34">
        <f>Baseline_data!AN48</f>
        <v>3900</v>
      </c>
      <c r="AO34">
        <f>Baseline_data!AO48</f>
        <v>3900</v>
      </c>
      <c r="AP34">
        <f>Baseline_data!AP48</f>
        <v>3900</v>
      </c>
      <c r="AQ34">
        <f>Baseline_data!AQ48</f>
        <v>3900</v>
      </c>
      <c r="AR34">
        <f>Baseline_data!AR48</f>
        <v>3900</v>
      </c>
    </row>
    <row r="35" spans="1:44" x14ac:dyDescent="0.2">
      <c r="A35" t="str">
        <f>Baseline_data!A49</f>
        <v>BASELINE</v>
      </c>
      <c r="B35" t="str">
        <f>Baseline_data!B49</f>
        <v>Land Cover|Pasture</v>
      </c>
      <c r="C35" t="str">
        <f>Baseline_data!C49</f>
        <v>million ha</v>
      </c>
      <c r="D35">
        <f>Baseline_data!D49</f>
        <v>3200</v>
      </c>
      <c r="E35">
        <f>Baseline_data!E49</f>
        <v>3200</v>
      </c>
      <c r="F35">
        <f>Baseline_data!F49</f>
        <v>3200</v>
      </c>
      <c r="G35">
        <f>Baseline_data!G49</f>
        <v>3200</v>
      </c>
      <c r="H35">
        <f>Baseline_data!H49</f>
        <v>3200</v>
      </c>
      <c r="I35">
        <f>Baseline_data!I49</f>
        <v>3224.6839113791798</v>
      </c>
      <c r="J35">
        <f>Baseline_data!J49</f>
        <v>3260.12707986956</v>
      </c>
      <c r="K35">
        <f>Baseline_data!K49</f>
        <v>3295.5702483599398</v>
      </c>
      <c r="L35">
        <f>Baseline_data!L49</f>
        <v>3331.01341685032</v>
      </c>
      <c r="M35">
        <f>Baseline_data!M49</f>
        <v>3366.4565853406998</v>
      </c>
      <c r="N35">
        <f>Baseline_data!N49</f>
        <v>3401.89975383108</v>
      </c>
      <c r="O35">
        <f>Baseline_data!O49</f>
        <v>3425.09891866115</v>
      </c>
      <c r="P35">
        <f>Baseline_data!P49</f>
        <v>3448.29808349121</v>
      </c>
      <c r="Q35">
        <f>Baseline_data!Q49</f>
        <v>3471.49724832128</v>
      </c>
      <c r="R35">
        <f>Baseline_data!R49</f>
        <v>3494.69641315134</v>
      </c>
      <c r="S35">
        <f>Baseline_data!S49</f>
        <v>3517.89557798141</v>
      </c>
      <c r="T35">
        <f>Baseline_data!T49</f>
        <v>3540.4503215661998</v>
      </c>
      <c r="U35">
        <f>Baseline_data!U49</f>
        <v>3563.00506515098</v>
      </c>
      <c r="V35">
        <f>Baseline_data!V49</f>
        <v>3585.5598087357698</v>
      </c>
      <c r="W35">
        <f>Baseline_data!W49</f>
        <v>3608.1145523205601</v>
      </c>
      <c r="X35">
        <f>Baseline_data!X49</f>
        <v>3630.6692959053398</v>
      </c>
      <c r="Y35">
        <f>Baseline_data!Y49</f>
        <v>3647.4242482826098</v>
      </c>
      <c r="Z35">
        <f>Baseline_data!Z49</f>
        <v>3663.5347794146001</v>
      </c>
      <c r="AA35">
        <f>Baseline_data!AA49</f>
        <v>3680.2897317918701</v>
      </c>
      <c r="AB35">
        <f>Baseline_data!AB49</f>
        <v>3696.4002629238598</v>
      </c>
      <c r="AC35">
        <f>Baseline_data!AC49</f>
        <v>3712.5107940558501</v>
      </c>
      <c r="AD35">
        <f>Baseline_data!AD49</f>
        <v>3728.6213251878398</v>
      </c>
      <c r="AE35">
        <f>Baseline_data!AE49</f>
        <v>3744.7318563198301</v>
      </c>
      <c r="AF35">
        <f>Baseline_data!AF49</f>
        <v>3760.1979662065401</v>
      </c>
      <c r="AG35">
        <f>Baseline_data!AG49</f>
        <v>3776.3084973385398</v>
      </c>
      <c r="AH35">
        <f>Baseline_data!AH49</f>
        <v>3791.7746072252498</v>
      </c>
      <c r="AI35">
        <f>Baseline_data!AI49</f>
        <v>3802.7297683950001</v>
      </c>
      <c r="AJ35">
        <f>Baseline_data!AJ49</f>
        <v>3813.6849295647498</v>
      </c>
      <c r="AK35">
        <f>Baseline_data!AK49</f>
        <v>3824.6400907345101</v>
      </c>
      <c r="AL35">
        <f>Baseline_data!AL49</f>
        <v>3835.5952519042598</v>
      </c>
      <c r="AM35">
        <f>Baseline_data!AM49</f>
        <v>3846.5504130740101</v>
      </c>
      <c r="AN35">
        <f>Baseline_data!AN49</f>
        <v>3857.5055742437698</v>
      </c>
      <c r="AO35">
        <f>Baseline_data!AO49</f>
        <v>3868.4607354135201</v>
      </c>
      <c r="AP35">
        <f>Baseline_data!AP49</f>
        <v>3878.7714753379901</v>
      </c>
      <c r="AQ35">
        <f>Baseline_data!AQ49</f>
        <v>3889.7266365077498</v>
      </c>
      <c r="AR35">
        <f>Baseline_data!AR49</f>
        <v>3900.6817976775001</v>
      </c>
    </row>
    <row r="36" spans="1:44" x14ac:dyDescent="0.2">
      <c r="A36" t="str">
        <f>Baseline_data!A50</f>
        <v>BASELINE</v>
      </c>
      <c r="B36" t="str">
        <f>Baseline_data!B50</f>
        <v>Land Cover|Cropland+Livestock+Forest</v>
      </c>
      <c r="C36" t="str">
        <f>Baseline_data!C50</f>
        <v>million ha</v>
      </c>
      <c r="D36">
        <f>Baseline_data!D50</f>
        <v>7762.2700216707499</v>
      </c>
      <c r="E36">
        <f>Baseline_data!E50</f>
        <v>7785.4727543577101</v>
      </c>
      <c r="F36">
        <f>Baseline_data!F50</f>
        <v>7808.7944754174405</v>
      </c>
      <c r="G36">
        <f>Baseline_data!G50</f>
        <v>7824</v>
      </c>
      <c r="H36">
        <f>Baseline_data!H50</f>
        <v>7823.99999999999</v>
      </c>
      <c r="I36">
        <f>Baseline_data!I50</f>
        <v>7823.99999999998</v>
      </c>
      <c r="J36">
        <f>Baseline_data!J50</f>
        <v>7823.9999999999909</v>
      </c>
      <c r="K36">
        <f>Baseline_data!K50</f>
        <v>7823.99999999999</v>
      </c>
      <c r="L36">
        <f>Baseline_data!L50</f>
        <v>7823.99999999998</v>
      </c>
      <c r="M36">
        <f>Baseline_data!M50</f>
        <v>7823.99999999998</v>
      </c>
      <c r="N36">
        <f>Baseline_data!N50</f>
        <v>7823.9999999999909</v>
      </c>
      <c r="O36">
        <f>Baseline_data!O50</f>
        <v>7823.9999999999782</v>
      </c>
      <c r="P36">
        <f>Baseline_data!P50</f>
        <v>7823.99999999998</v>
      </c>
      <c r="Q36">
        <f>Baseline_data!Q50</f>
        <v>7823.99999999998</v>
      </c>
      <c r="R36">
        <f>Baseline_data!R50</f>
        <v>7823.9999999999782</v>
      </c>
      <c r="S36">
        <f>Baseline_data!S50</f>
        <v>7823.9999999999891</v>
      </c>
      <c r="T36">
        <f>Baseline_data!T50</f>
        <v>7823.9999999999882</v>
      </c>
      <c r="U36">
        <f>Baseline_data!U50</f>
        <v>7823.99999999998</v>
      </c>
      <c r="V36">
        <f>Baseline_data!V50</f>
        <v>7823.9999999999891</v>
      </c>
      <c r="W36">
        <f>Baseline_data!W50</f>
        <v>7823.9999999999891</v>
      </c>
      <c r="X36">
        <f>Baseline_data!X50</f>
        <v>7823.9999999999891</v>
      </c>
      <c r="Y36">
        <f>Baseline_data!Y50</f>
        <v>7823.99999999998</v>
      </c>
      <c r="Z36">
        <f>Baseline_data!Z50</f>
        <v>7823.9999999999891</v>
      </c>
      <c r="AA36">
        <f>Baseline_data!AA50</f>
        <v>7823.99999999998</v>
      </c>
      <c r="AB36">
        <f>Baseline_data!AB50</f>
        <v>7823.99999999998</v>
      </c>
      <c r="AC36">
        <f>Baseline_data!AC50</f>
        <v>7823.9999999999791</v>
      </c>
      <c r="AD36">
        <f>Baseline_data!AD50</f>
        <v>7823.9999999999791</v>
      </c>
      <c r="AE36">
        <f>Baseline_data!AE50</f>
        <v>7823.9999999999782</v>
      </c>
      <c r="AF36">
        <f>Baseline_data!AF50</f>
        <v>7823.99999999998</v>
      </c>
      <c r="AG36">
        <f>Baseline_data!AG50</f>
        <v>7823.9999999999891</v>
      </c>
      <c r="AH36">
        <f>Baseline_data!AH50</f>
        <v>7823.99999999999</v>
      </c>
      <c r="AI36">
        <f>Baseline_data!AI50</f>
        <v>7823.99999999999</v>
      </c>
      <c r="AJ36">
        <f>Baseline_data!AJ50</f>
        <v>7823.99999999998</v>
      </c>
      <c r="AK36">
        <f>Baseline_data!AK50</f>
        <v>7824</v>
      </c>
      <c r="AL36">
        <f>Baseline_data!AL50</f>
        <v>7823.99999999998</v>
      </c>
      <c r="AM36">
        <f>Baseline_data!AM50</f>
        <v>7823.99999999999</v>
      </c>
      <c r="AN36">
        <f>Baseline_data!AN50</f>
        <v>7823.9999999999964</v>
      </c>
      <c r="AO36">
        <f>Baseline_data!AO50</f>
        <v>7823.9999999999927</v>
      </c>
      <c r="AP36">
        <f>Baseline_data!AP50</f>
        <v>7823.9999999999854</v>
      </c>
      <c r="AQ36">
        <f>Baseline_data!AQ50</f>
        <v>7823.9999999999964</v>
      </c>
      <c r="AR36">
        <f>Baseline_data!AR50</f>
        <v>7823.9999999999918</v>
      </c>
    </row>
    <row r="37" spans="1:44" x14ac:dyDescent="0.2">
      <c r="A37" t="str">
        <f>Baseline_data!A53</f>
        <v>BASELINE</v>
      </c>
      <c r="B37" t="str">
        <f>Baseline_data!B53</f>
        <v>Primary Energy</v>
      </c>
      <c r="C37" t="str">
        <f>Baseline_data!C53</f>
        <v>EJ/yr</v>
      </c>
      <c r="D37">
        <f>Baseline_data!D53</f>
        <v>494.1640102825973</v>
      </c>
      <c r="E37">
        <f>Baseline_data!E53</f>
        <v>496.30243474569568</v>
      </c>
      <c r="F37">
        <f>Baseline_data!F53</f>
        <v>496.91377669341097</v>
      </c>
      <c r="G37">
        <f>Baseline_data!G53</f>
        <v>492.63665021128503</v>
      </c>
      <c r="H37">
        <f>Baseline_data!H53</f>
        <v>493.31703304236493</v>
      </c>
      <c r="I37">
        <f>Baseline_data!I53</f>
        <v>493.88827229788353</v>
      </c>
      <c r="J37">
        <f>Baseline_data!J53</f>
        <v>488.50380082065777</v>
      </c>
      <c r="K37">
        <f>Baseline_data!K53</f>
        <v>490.62975029736498</v>
      </c>
      <c r="L37">
        <f>Baseline_data!L53</f>
        <v>496.71978439438215</v>
      </c>
      <c r="M37">
        <f>Baseline_data!M53</f>
        <v>502.31476287765719</v>
      </c>
      <c r="N37">
        <f>Baseline_data!N53</f>
        <v>504.80710568925986</v>
      </c>
      <c r="O37">
        <f>Baseline_data!O53</f>
        <v>497.53254039301925</v>
      </c>
      <c r="P37">
        <f>Baseline_data!P53</f>
        <v>503.27819988786183</v>
      </c>
      <c r="Q37">
        <f>Baseline_data!Q53</f>
        <v>500.48795733059353</v>
      </c>
      <c r="R37">
        <f>Baseline_data!R53</f>
        <v>493.91611904603462</v>
      </c>
      <c r="S37">
        <f>Baseline_data!S53</f>
        <v>488.73350197610296</v>
      </c>
      <c r="T37">
        <f>Baseline_data!T53</f>
        <v>486.19162349362637</v>
      </c>
      <c r="U37">
        <f>Baseline_data!U53</f>
        <v>490.47286647748837</v>
      </c>
      <c r="V37">
        <f>Baseline_data!V53</f>
        <v>493.74231610133455</v>
      </c>
      <c r="W37">
        <f>Baseline_data!W53</f>
        <v>496.90688939669764</v>
      </c>
      <c r="X37">
        <f>Baseline_data!X53</f>
        <v>491.83666470732669</v>
      </c>
      <c r="Y37">
        <f>Baseline_data!Y53</f>
        <v>491.75102898170474</v>
      </c>
      <c r="Z37">
        <f>Baseline_data!Z53</f>
        <v>491.29190404314392</v>
      </c>
      <c r="AA37">
        <f>Baseline_data!AA53</f>
        <v>497.0638719848298</v>
      </c>
      <c r="AB37">
        <f>Baseline_data!AB53</f>
        <v>498.80403493741034</v>
      </c>
      <c r="AC37">
        <f>Baseline_data!AC53</f>
        <v>504.47650617895067</v>
      </c>
      <c r="AD37">
        <f>Baseline_data!AD53</f>
        <v>508.65865497246267</v>
      </c>
      <c r="AE37">
        <f>Baseline_data!AE53</f>
        <v>512.7865023084596</v>
      </c>
      <c r="AF37">
        <f>Baseline_data!AF53</f>
        <v>517.21004888046934</v>
      </c>
      <c r="AG37">
        <f>Baseline_data!AG53</f>
        <v>521.40389098725666</v>
      </c>
      <c r="AH37">
        <f>Baseline_data!AH53</f>
        <v>525.58864349288194</v>
      </c>
      <c r="AI37">
        <f>Baseline_data!AI53</f>
        <v>530.93009246946269</v>
      </c>
      <c r="AJ37">
        <f>Baseline_data!AJ53</f>
        <v>537.73906695511357</v>
      </c>
      <c r="AK37">
        <f>Baseline_data!AK53</f>
        <v>533.66995633395857</v>
      </c>
      <c r="AL37">
        <f>Baseline_data!AL53</f>
        <v>538.78299314672347</v>
      </c>
      <c r="AM37">
        <f>Baseline_data!AM53</f>
        <v>544.12617416821308</v>
      </c>
      <c r="AN37">
        <f>Baseline_data!AN53</f>
        <v>549.31164829073487</v>
      </c>
      <c r="AO37">
        <f>Baseline_data!AO53</f>
        <v>554.15972571717407</v>
      </c>
      <c r="AP37">
        <f>Baseline_data!AP53</f>
        <v>559.4218788018992</v>
      </c>
      <c r="AQ37">
        <f>Baseline_data!AQ53</f>
        <v>565.18824387569327</v>
      </c>
      <c r="AR37">
        <f>Baseline_data!AR53</f>
        <v>569.72864528333196</v>
      </c>
    </row>
    <row r="38" spans="1:44" x14ac:dyDescent="0.2">
      <c r="A38" t="str">
        <f>Baseline_data!A54</f>
        <v>BASELINE</v>
      </c>
      <c r="B38" t="str">
        <f>Baseline_data!B54</f>
        <v>Primary Energy|Biomass</v>
      </c>
      <c r="C38" t="str">
        <f>Baseline_data!C54</f>
        <v>EJ/yr</v>
      </c>
      <c r="D38">
        <f>Baseline_data!D54</f>
        <v>36.424674321238214</v>
      </c>
      <c r="E38">
        <f>Baseline_data!E54</f>
        <v>36.546988454706842</v>
      </c>
      <c r="F38">
        <f>Baseline_data!F54</f>
        <v>36.669929840142053</v>
      </c>
      <c r="G38">
        <f>Baseline_data!G54</f>
        <v>36.70671797364583</v>
      </c>
      <c r="H38">
        <f>Baseline_data!H54</f>
        <v>36.583225973085405</v>
      </c>
      <c r="I38">
        <f>Baseline_data!I54</f>
        <v>36.161942747398136</v>
      </c>
      <c r="J38">
        <f>Baseline_data!J54</f>
        <v>35.610642508219506</v>
      </c>
      <c r="K38">
        <f>Baseline_data!K54</f>
        <v>35.058409080119638</v>
      </c>
      <c r="L38">
        <f>Baseline_data!L54</f>
        <v>34.505553526072404</v>
      </c>
      <c r="M38">
        <f>Baseline_data!M54</f>
        <v>33.951764783103989</v>
      </c>
      <c r="N38">
        <f>Baseline_data!N54</f>
        <v>33.397353914188237</v>
      </c>
      <c r="O38">
        <f>Baseline_data!O54</f>
        <v>33.084808517299862</v>
      </c>
      <c r="P38">
        <f>Baseline_data!P54</f>
        <v>32.77540742234585</v>
      </c>
      <c r="Q38">
        <f>Baseline_data!Q54</f>
        <v>32.468685718475612</v>
      </c>
      <c r="R38">
        <f>Baseline_data!R54</f>
        <v>32.165430607658898</v>
      </c>
      <c r="S38">
        <f>Baseline_data!S54</f>
        <v>31.865193293122278</v>
      </c>
      <c r="T38">
        <f>Baseline_data!T54</f>
        <v>31.576527950408604</v>
      </c>
      <c r="U38">
        <f>Baseline_data!U54</f>
        <v>31.29125349668632</v>
      </c>
      <c r="V38">
        <f>Baseline_data!V54</f>
        <v>31.010192707795159</v>
      </c>
      <c r="W38">
        <f>Baseline_data!W54</f>
        <v>30.732934141747069</v>
      </c>
      <c r="X38">
        <f>Baseline_data!X54</f>
        <v>30.460321141775374</v>
      </c>
      <c r="Y38">
        <f>Baseline_data!Y54</f>
        <v>30.291887447066092</v>
      </c>
      <c r="Z38">
        <f>Baseline_data!Z54</f>
        <v>30.136325542009839</v>
      </c>
      <c r="AA38">
        <f>Baseline_data!AA54</f>
        <v>29.978391407010573</v>
      </c>
      <c r="AB38">
        <f>Baseline_data!AB54</f>
        <v>29.833542977086491</v>
      </c>
      <c r="AC38">
        <f>Baseline_data!AC54</f>
        <v>29.694623597112741</v>
      </c>
      <c r="AD38">
        <f>Baseline_data!AD54</f>
        <v>29.56192971987759</v>
      </c>
      <c r="AE38">
        <f>Baseline_data!AE54</f>
        <v>29.43577262067183</v>
      </c>
      <c r="AF38">
        <f>Baseline_data!AF54</f>
        <v>29.324229191470437</v>
      </c>
      <c r="AG38">
        <f>Baseline_data!AG54</f>
        <v>29.211831443618713</v>
      </c>
      <c r="AH38">
        <f>Baseline_data!AH54</f>
        <v>29.11475088648783</v>
      </c>
      <c r="AI38">
        <f>Baseline_data!AI54</f>
        <v>29.095419345211052</v>
      </c>
      <c r="AJ38">
        <f>Baseline_data!AJ54</f>
        <v>29.084430572220732</v>
      </c>
      <c r="AK38">
        <f>Baseline_data!AK54</f>
        <v>29.081890641760573</v>
      </c>
      <c r="AL38">
        <f>Baseline_data!AL54</f>
        <v>29.088548616866849</v>
      </c>
      <c r="AM38">
        <f>Baseline_data!AM54</f>
        <v>29.104864389740339</v>
      </c>
      <c r="AN38">
        <f>Baseline_data!AN54</f>
        <v>29.131320852662991</v>
      </c>
      <c r="AO38">
        <f>Baseline_data!AO54</f>
        <v>29.168113970324576</v>
      </c>
      <c r="AP38">
        <f>Baseline_data!AP54</f>
        <v>29.224148315924097</v>
      </c>
      <c r="AQ38">
        <f>Baseline_data!AQ54</f>
        <v>29.283860659024704</v>
      </c>
      <c r="AR38">
        <f>Baseline_data!AR54</f>
        <v>29.355899072637673</v>
      </c>
    </row>
    <row r="39" spans="1:44" x14ac:dyDescent="0.2">
      <c r="A39" t="str">
        <f>Baseline_data!A55</f>
        <v>BASELINE</v>
      </c>
      <c r="B39" t="str">
        <f>Baseline_data!B55</f>
        <v>Primary Energy|Biomass|Crops residues</v>
      </c>
      <c r="C39" t="str">
        <f>Baseline_data!C55</f>
        <v>EJ/yr</v>
      </c>
      <c r="D39">
        <f>Baseline_data!D55</f>
        <v>7.9171743212382601</v>
      </c>
      <c r="E39">
        <f>Baseline_data!E55</f>
        <v>8.0394884547069196</v>
      </c>
      <c r="F39">
        <f>Baseline_data!F55</f>
        <v>8.1624298401420905</v>
      </c>
      <c r="G39">
        <f>Baseline_data!G55</f>
        <v>8.2863121035270204</v>
      </c>
      <c r="H39">
        <f>Baseline_data!H55</f>
        <v>8.4108216188784493</v>
      </c>
      <c r="I39">
        <f>Baseline_data!I55</f>
        <v>8.5362720121796496</v>
      </c>
      <c r="J39">
        <f>Baseline_data!J55</f>
        <v>8.66234965744734</v>
      </c>
      <c r="K39">
        <f>Baseline_data!K55</f>
        <v>8.7893681806648001</v>
      </c>
      <c r="L39">
        <f>Baseline_data!L55</f>
        <v>8.9170139558487698</v>
      </c>
      <c r="M39">
        <f>Baseline_data!M55</f>
        <v>9.0456006089824896</v>
      </c>
      <c r="N39">
        <f>Baseline_data!N55</f>
        <v>9.1748145140827209</v>
      </c>
      <c r="O39">
        <f>Baseline_data!O55</f>
        <v>9.2720385688911406</v>
      </c>
      <c r="P39">
        <f>Baseline_data!P55</f>
        <v>9.3692626236995604</v>
      </c>
      <c r="Q39">
        <f>Baseline_data!Q55</f>
        <v>9.4671139304744898</v>
      </c>
      <c r="R39">
        <f>Baseline_data!R55</f>
        <v>9.5649652372494298</v>
      </c>
      <c r="S39">
        <f>Baseline_data!S55</f>
        <v>9.6634437959908599</v>
      </c>
      <c r="T39">
        <f>Baseline_data!T55</f>
        <v>9.7619223547323006</v>
      </c>
      <c r="U39">
        <f>Baseline_data!U55</f>
        <v>9.8610281654402403</v>
      </c>
      <c r="V39">
        <f>Baseline_data!V55</f>
        <v>9.96013397614818</v>
      </c>
      <c r="W39">
        <f>Baseline_data!W55</f>
        <v>10.059867038822601</v>
      </c>
      <c r="X39">
        <f>Baseline_data!X55</f>
        <v>10.159600101497</v>
      </c>
      <c r="Y39">
        <f>Baseline_data!Y55</f>
        <v>10.2295386957624</v>
      </c>
      <c r="Z39">
        <f>Baseline_data!Z55</f>
        <v>10.2994772900279</v>
      </c>
      <c r="AA39">
        <f>Baseline_data!AA55</f>
        <v>10.3694158842933</v>
      </c>
      <c r="AB39">
        <f>Baseline_data!AB55</f>
        <v>10.4396681045419</v>
      </c>
      <c r="AC39">
        <f>Baseline_data!AC55</f>
        <v>10.509920324790601</v>
      </c>
      <c r="AD39">
        <f>Baseline_data!AD55</f>
        <v>10.5801725450393</v>
      </c>
      <c r="AE39">
        <f>Baseline_data!AE55</f>
        <v>10.650424765287999</v>
      </c>
      <c r="AF39">
        <f>Baseline_data!AF55</f>
        <v>10.720676985536601</v>
      </c>
      <c r="AG39">
        <f>Baseline_data!AG55</f>
        <v>10.7912428317685</v>
      </c>
      <c r="AH39">
        <f>Baseline_data!AH55</f>
        <v>10.8618086780005</v>
      </c>
      <c r="AI39">
        <f>Baseline_data!AI55</f>
        <v>10.9166932250697</v>
      </c>
      <c r="AJ39">
        <f>Baseline_data!AJ55</f>
        <v>10.971577772139</v>
      </c>
      <c r="AK39">
        <f>Baseline_data!AK55</f>
        <v>11.026775945191501</v>
      </c>
      <c r="AL39">
        <f>Baseline_data!AL55</f>
        <v>11.0819741182441</v>
      </c>
      <c r="AM39">
        <f>Baseline_data!AM55</f>
        <v>11.137172291296601</v>
      </c>
      <c r="AN39">
        <f>Baseline_data!AN55</f>
        <v>11.1923704643491</v>
      </c>
      <c r="AO39">
        <f>Baseline_data!AO55</f>
        <v>11.2478822633849</v>
      </c>
      <c r="AP39">
        <f>Baseline_data!AP55</f>
        <v>11.3030804364374</v>
      </c>
      <c r="AQ39">
        <f>Baseline_data!AQ55</f>
        <v>11.3585922354732</v>
      </c>
      <c r="AR39">
        <f>Baseline_data!AR55</f>
        <v>11.414104034509</v>
      </c>
    </row>
    <row r="40" spans="1:44" x14ac:dyDescent="0.2">
      <c r="A40" t="str">
        <f>Baseline_data!A56</f>
        <v>BASELINE</v>
      </c>
      <c r="B40" t="str">
        <f>Baseline_data!B56</f>
        <v>Primary Energy|Coal</v>
      </c>
      <c r="C40" t="str">
        <f>Baseline_data!C56</f>
        <v>EJ/yr</v>
      </c>
      <c r="D40">
        <f>Baseline_data!D56</f>
        <v>139.24760000000001</v>
      </c>
      <c r="E40">
        <f>Baseline_data!E56</f>
        <v>140.35120000000001</v>
      </c>
      <c r="F40">
        <f>Baseline_data!F56</f>
        <v>141.45479999999901</v>
      </c>
      <c r="G40">
        <f>Baseline_data!G56</f>
        <v>142.5583</v>
      </c>
      <c r="H40">
        <f>Baseline_data!H56</f>
        <v>143.6619</v>
      </c>
      <c r="I40">
        <f>Baseline_data!I56</f>
        <v>144.7655</v>
      </c>
      <c r="J40">
        <f>Baseline_data!J56</f>
        <v>145.869</v>
      </c>
      <c r="K40">
        <f>Baseline_data!K56</f>
        <v>146.9726</v>
      </c>
      <c r="L40">
        <f>Baseline_data!L56</f>
        <v>148.07619999999901</v>
      </c>
      <c r="M40">
        <f>Baseline_data!M56</f>
        <v>149.1797</v>
      </c>
      <c r="N40">
        <f>Baseline_data!N56</f>
        <v>150</v>
      </c>
      <c r="O40">
        <f>Baseline_data!O56</f>
        <v>144.39999999999901</v>
      </c>
      <c r="P40">
        <f>Baseline_data!P56</f>
        <v>138.80000000000001</v>
      </c>
      <c r="Q40">
        <f>Baseline_data!Q56</f>
        <v>133.19999999999999</v>
      </c>
      <c r="R40">
        <f>Baseline_data!R56</f>
        <v>127.6</v>
      </c>
      <c r="S40">
        <f>Baseline_data!S56</f>
        <v>121.99999999999901</v>
      </c>
      <c r="T40">
        <f>Baseline_data!T56</f>
        <v>119.36101052111</v>
      </c>
      <c r="U40">
        <f>Baseline_data!U56</f>
        <v>123.53049751862</v>
      </c>
      <c r="V40">
        <f>Baseline_data!V56</f>
        <v>126.00982698754299</v>
      </c>
      <c r="W40">
        <f>Baseline_data!W56</f>
        <v>128.756944912075</v>
      </c>
      <c r="X40">
        <f>Baseline_data!X56</f>
        <v>122.925827234764</v>
      </c>
      <c r="Y40">
        <f>Baseline_data!Y56</f>
        <v>121.891442773528</v>
      </c>
      <c r="Z40">
        <f>Baseline_data!Z56</f>
        <v>120.47346332573601</v>
      </c>
      <c r="AA40">
        <f>Baseline_data!AA56</f>
        <v>126.857549940187</v>
      </c>
      <c r="AB40">
        <f>Baseline_data!AB56</f>
        <v>129.74752400244799</v>
      </c>
      <c r="AC40">
        <f>Baseline_data!AC56</f>
        <v>136.07319477579799</v>
      </c>
      <c r="AD40">
        <f>Baseline_data!AD56</f>
        <v>141.44606525152699</v>
      </c>
      <c r="AE40">
        <f>Baseline_data!AE56</f>
        <v>147.162251463411</v>
      </c>
      <c r="AF40">
        <f>Baseline_data!AF56</f>
        <v>153.220659485102</v>
      </c>
      <c r="AG40">
        <f>Baseline_data!AG56</f>
        <v>158.68425136601601</v>
      </c>
      <c r="AH40">
        <f>Baseline_data!AH56</f>
        <v>163.960188337831</v>
      </c>
      <c r="AI40">
        <f>Baseline_data!AI56</f>
        <v>170.46536142596699</v>
      </c>
      <c r="AJ40">
        <f>Baseline_data!AJ56</f>
        <v>178.38440072466199</v>
      </c>
      <c r="AK40">
        <f>Baseline_data!AK56</f>
        <v>176.54201994143301</v>
      </c>
      <c r="AL40">
        <f>Baseline_data!AL56</f>
        <v>183.29359960469199</v>
      </c>
      <c r="AM40">
        <f>Baseline_data!AM56</f>
        <v>190.269483427068</v>
      </c>
      <c r="AN40">
        <f>Baseline_data!AN56</f>
        <v>196.700326495627</v>
      </c>
      <c r="AO40">
        <f>Baseline_data!AO56</f>
        <v>202.253581409883</v>
      </c>
      <c r="AP40">
        <f>Baseline_data!AP56</f>
        <v>208.20174581016701</v>
      </c>
      <c r="AQ40">
        <f>Baseline_data!AQ56</f>
        <v>214.64771949161801</v>
      </c>
      <c r="AR40">
        <f>Baseline_data!AR56</f>
        <v>219.16040462338501</v>
      </c>
    </row>
    <row r="41" spans="1:44" x14ac:dyDescent="0.2">
      <c r="A41" t="str">
        <f>Baseline_data!A57</f>
        <v>BASELINE</v>
      </c>
      <c r="B41" t="str">
        <f>Baseline_data!B57</f>
        <v>Primary Energy|Fossil</v>
      </c>
      <c r="C41" t="str">
        <f>Baseline_data!C57</f>
        <v>EJ/yr</v>
      </c>
      <c r="D41">
        <f>Baseline_data!D57</f>
        <v>414.828599999998</v>
      </c>
      <c r="E41">
        <f>Baseline_data!E57</f>
        <v>418.21449999999902</v>
      </c>
      <c r="F41">
        <f>Baseline_data!F57</f>
        <v>421.60039999999799</v>
      </c>
      <c r="G41">
        <f>Baseline_data!G57</f>
        <v>424.98619999999903</v>
      </c>
      <c r="H41">
        <f>Baseline_data!H57</f>
        <v>428.37199999999996</v>
      </c>
      <c r="I41">
        <f>Baseline_data!I57</f>
        <v>431.75779999999901</v>
      </c>
      <c r="J41">
        <f>Baseline_data!J57</f>
        <v>435.14359999999999</v>
      </c>
      <c r="K41">
        <f>Baseline_data!K57</f>
        <v>438.52949999999998</v>
      </c>
      <c r="L41">
        <f>Baseline_data!L57</f>
        <v>441.91529999999801</v>
      </c>
      <c r="M41">
        <f>Baseline_data!M57</f>
        <v>445.30110000000002</v>
      </c>
      <c r="N41">
        <f>Baseline_data!N57</f>
        <v>449</v>
      </c>
      <c r="O41">
        <f>Baseline_data!O57</f>
        <v>443.599999999999</v>
      </c>
      <c r="P41">
        <f>Baseline_data!P57</f>
        <v>438.20000000000005</v>
      </c>
      <c r="Q41">
        <f>Baseline_data!Q57</f>
        <v>432.79999999999899</v>
      </c>
      <c r="R41">
        <f>Baseline_data!R57</f>
        <v>427.40000000000003</v>
      </c>
      <c r="S41">
        <f>Baseline_data!S57</f>
        <v>421.99999999999898</v>
      </c>
      <c r="T41">
        <f>Baseline_data!T57</f>
        <v>417.76101052110897</v>
      </c>
      <c r="U41">
        <f>Baseline_data!U57</f>
        <v>420.33049751861898</v>
      </c>
      <c r="V41">
        <f>Baseline_data!V57</f>
        <v>421.20982698754301</v>
      </c>
      <c r="W41">
        <f>Baseline_data!W57</f>
        <v>422.35694491207499</v>
      </c>
      <c r="X41">
        <f>Baseline_data!X57</f>
        <v>414.92582723476403</v>
      </c>
      <c r="Y41">
        <f>Baseline_data!Y57</f>
        <v>411.89144277352801</v>
      </c>
      <c r="Z41">
        <f>Baseline_data!Z57</f>
        <v>408.47346332573602</v>
      </c>
      <c r="AA41">
        <f>Baseline_data!AA57</f>
        <v>412.85754994018703</v>
      </c>
      <c r="AB41">
        <f>Baseline_data!AB57</f>
        <v>413.74752400244802</v>
      </c>
      <c r="AC41">
        <f>Baseline_data!AC57</f>
        <v>418.07319477579802</v>
      </c>
      <c r="AD41">
        <f>Baseline_data!AD57</f>
        <v>420.64606525152698</v>
      </c>
      <c r="AE41">
        <f>Baseline_data!AE57</f>
        <v>423.56225146341103</v>
      </c>
      <c r="AF41">
        <f>Baseline_data!AF57</f>
        <v>426.82065948510206</v>
      </c>
      <c r="AG41">
        <f>Baseline_data!AG57</f>
        <v>429.48425136601605</v>
      </c>
      <c r="AH41">
        <f>Baseline_data!AH57</f>
        <v>431.96018833783</v>
      </c>
      <c r="AI41">
        <f>Baseline_data!AI57</f>
        <v>435.46536142596602</v>
      </c>
      <c r="AJ41">
        <f>Baseline_data!AJ57</f>
        <v>440.94948053836697</v>
      </c>
      <c r="AK41">
        <f>Baseline_data!AK57</f>
        <v>435.54201994143205</v>
      </c>
      <c r="AL41">
        <f>Baseline_data!AL57</f>
        <v>439.293599604691</v>
      </c>
      <c r="AM41">
        <f>Baseline_data!AM57</f>
        <v>443.26948342706703</v>
      </c>
      <c r="AN41">
        <f>Baseline_data!AN57</f>
        <v>447.10032649562601</v>
      </c>
      <c r="AO41">
        <f>Baseline_data!AO57</f>
        <v>450.05358140988199</v>
      </c>
      <c r="AP41">
        <f>Baseline_data!AP57</f>
        <v>453.40174581016606</v>
      </c>
      <c r="AQ41">
        <f>Baseline_data!AQ57</f>
        <v>457.247719491618</v>
      </c>
      <c r="AR41">
        <f>Baseline_data!AR57</f>
        <v>460.53954998186401</v>
      </c>
    </row>
    <row r="42" spans="1:44" x14ac:dyDescent="0.2">
      <c r="A42" t="str">
        <f>Baseline_data!A58</f>
        <v>BASELINE</v>
      </c>
      <c r="B42" t="str">
        <f>Baseline_data!B58</f>
        <v>Primary Energy|Gas</v>
      </c>
      <c r="C42" t="str">
        <f>Baseline_data!C58</f>
        <v>EJ/yr</v>
      </c>
      <c r="D42">
        <f>Baseline_data!D58</f>
        <v>108.035399999999</v>
      </c>
      <c r="E42">
        <f>Baseline_data!E58</f>
        <v>109.716999999999</v>
      </c>
      <c r="F42">
        <f>Baseline_data!F58</f>
        <v>111.3986</v>
      </c>
      <c r="G42">
        <f>Baseline_data!G58</f>
        <v>113.080199999999</v>
      </c>
      <c r="H42">
        <f>Baseline_data!H58</f>
        <v>114.76179999999999</v>
      </c>
      <c r="I42">
        <f>Baseline_data!I58</f>
        <v>116.44329999999999</v>
      </c>
      <c r="J42">
        <f>Baseline_data!J58</f>
        <v>118.1249</v>
      </c>
      <c r="K42">
        <f>Baseline_data!K58</f>
        <v>119.8065</v>
      </c>
      <c r="L42">
        <f>Baseline_data!L58</f>
        <v>121.48809999999899</v>
      </c>
      <c r="M42">
        <f>Baseline_data!M58</f>
        <v>123.16970000000001</v>
      </c>
      <c r="N42">
        <f>Baseline_data!N58</f>
        <v>125</v>
      </c>
      <c r="O42">
        <f>Baseline_data!O58</f>
        <v>127</v>
      </c>
      <c r="P42">
        <f>Baseline_data!P58</f>
        <v>129</v>
      </c>
      <c r="Q42">
        <f>Baseline_data!Q58</f>
        <v>131</v>
      </c>
      <c r="R42">
        <f>Baseline_data!R58</f>
        <v>133</v>
      </c>
      <c r="S42">
        <f>Baseline_data!S58</f>
        <v>135</v>
      </c>
      <c r="T42">
        <f>Baseline_data!T58</f>
        <v>135.19999999999899</v>
      </c>
      <c r="U42">
        <f>Baseline_data!U58</f>
        <v>135.4</v>
      </c>
      <c r="V42">
        <f>Baseline_data!V58</f>
        <v>135.6</v>
      </c>
      <c r="W42">
        <f>Baseline_data!W58</f>
        <v>135.80000000000001</v>
      </c>
      <c r="X42">
        <f>Baseline_data!X58</f>
        <v>136</v>
      </c>
      <c r="Y42">
        <f>Baseline_data!Y58</f>
        <v>136</v>
      </c>
      <c r="Z42">
        <f>Baseline_data!Z58</f>
        <v>136</v>
      </c>
      <c r="AA42">
        <f>Baseline_data!AA58</f>
        <v>136</v>
      </c>
      <c r="AB42">
        <f>Baseline_data!AB58</f>
        <v>136</v>
      </c>
      <c r="AC42">
        <f>Baseline_data!AC58</f>
        <v>136</v>
      </c>
      <c r="AD42">
        <f>Baseline_data!AD58</f>
        <v>135</v>
      </c>
      <c r="AE42">
        <f>Baseline_data!AE58</f>
        <v>134</v>
      </c>
      <c r="AF42">
        <f>Baseline_data!AF58</f>
        <v>133</v>
      </c>
      <c r="AG42">
        <f>Baseline_data!AG58</f>
        <v>132</v>
      </c>
      <c r="AH42">
        <f>Baseline_data!AH58</f>
        <v>131</v>
      </c>
      <c r="AI42">
        <f>Baseline_data!AI58</f>
        <v>130.19999999999899</v>
      </c>
      <c r="AJ42">
        <f>Baseline_data!AJ58</f>
        <v>129.96507981370601</v>
      </c>
      <c r="AK42">
        <f>Baseline_data!AK58</f>
        <v>128.599999999999</v>
      </c>
      <c r="AL42">
        <f>Baseline_data!AL58</f>
        <v>127.799999999999</v>
      </c>
      <c r="AM42">
        <f>Baseline_data!AM58</f>
        <v>127</v>
      </c>
      <c r="AN42">
        <f>Baseline_data!AN58</f>
        <v>126.19999999999899</v>
      </c>
      <c r="AO42">
        <f>Baseline_data!AO58</f>
        <v>125.399999999999</v>
      </c>
      <c r="AP42">
        <f>Baseline_data!AP58</f>
        <v>124.599999999999</v>
      </c>
      <c r="AQ42">
        <f>Baseline_data!AQ58</f>
        <v>123.8</v>
      </c>
      <c r="AR42">
        <f>Baseline_data!AR58</f>
        <v>124.37914535847899</v>
      </c>
    </row>
    <row r="43" spans="1:44" x14ac:dyDescent="0.2">
      <c r="A43" t="str">
        <f>Baseline_data!A59</f>
        <v>BASELINE</v>
      </c>
      <c r="B43" t="str">
        <f>Baseline_data!B59</f>
        <v>Primary Energy|Hydro</v>
      </c>
      <c r="C43" t="str">
        <f>Baseline_data!C59</f>
        <v>EJ/yr</v>
      </c>
      <c r="D43">
        <f>Baseline_data!D59</f>
        <v>12.561203813760001</v>
      </c>
      <c r="E43">
        <f>Baseline_data!E59</f>
        <v>12.651722906457499</v>
      </c>
      <c r="F43">
        <f>Baseline_data!F59</f>
        <v>12.734546584435099</v>
      </c>
      <c r="G43">
        <f>Baseline_data!G59</f>
        <v>12.8125570741056</v>
      </c>
      <c r="H43">
        <f>Baseline_data!H59</f>
        <v>12.884295028147099</v>
      </c>
      <c r="I43">
        <f>Baseline_data!I59</f>
        <v>12.9497604465599</v>
      </c>
      <c r="J43">
        <f>Baseline_data!J59</f>
        <v>13.006254680294299</v>
      </c>
      <c r="K43">
        <f>Baseline_data!K59</f>
        <v>13.0592114956799</v>
      </c>
      <c r="L43">
        <f>Baseline_data!L59</f>
        <v>12.8800844928</v>
      </c>
      <c r="M43">
        <f>Baseline_data!M59</f>
        <v>12.702379132799997</v>
      </c>
      <c r="N43">
        <f>Baseline_data!N59</f>
        <v>12.5232521299199</v>
      </c>
      <c r="O43">
        <f>Baseline_data!O59</f>
        <v>12.34412512704</v>
      </c>
      <c r="P43">
        <f>Baseline_data!P59</f>
        <v>12.164998124159899</v>
      </c>
      <c r="Q43">
        <f>Baseline_data!Q59</f>
        <v>11.985871121279899</v>
      </c>
      <c r="R43">
        <f>Baseline_data!R59</f>
        <v>11.806744118400001</v>
      </c>
      <c r="S43">
        <f>Baseline_data!S59</f>
        <v>12.3010908757383</v>
      </c>
      <c r="T43">
        <f>Baseline_data!T59</f>
        <v>14.254428192858398</v>
      </c>
      <c r="U43">
        <f>Baseline_data!U59</f>
        <v>16.207765509978401</v>
      </c>
      <c r="V43">
        <f>Baseline_data!V59</f>
        <v>18.161102827098198</v>
      </c>
      <c r="W43">
        <f>Baseline_data!W59</f>
        <v>20.114440144218399</v>
      </c>
      <c r="X43">
        <f>Baseline_data!X59</f>
        <v>22.067777461338302</v>
      </c>
      <c r="Y43">
        <f>Baseline_data!Y59</f>
        <v>24.022536421338302</v>
      </c>
      <c r="Z43">
        <f>Baseline_data!Z59</f>
        <v>25.9636751443356</v>
      </c>
      <c r="AA43">
        <f>Baseline_data!AA59</f>
        <v>26.336839850959802</v>
      </c>
      <c r="AB43">
        <f>Baseline_data!AB59</f>
        <v>26.157712848079999</v>
      </c>
      <c r="AC43">
        <f>Baseline_data!AC59</f>
        <v>26.8417022543032</v>
      </c>
      <c r="AD43">
        <f>Baseline_data!AD59</f>
        <v>27.313152712041301</v>
      </c>
      <c r="AE43">
        <f>Baseline_data!AE59</f>
        <v>27.375403438079999</v>
      </c>
      <c r="AF43">
        <f>Baseline_data!AF59</f>
        <v>27.364030295039999</v>
      </c>
      <c r="AG43">
        <f>Baseline_data!AG59</f>
        <v>27.352657151999999</v>
      </c>
      <c r="AH43">
        <f>Baseline_data!AH59</f>
        <v>27.341284008959999</v>
      </c>
      <c r="AI43">
        <f>Baseline_data!AI59</f>
        <v>27.329910865919999</v>
      </c>
      <c r="AJ43">
        <f>Baseline_data!AJ59</f>
        <v>27.318537722879999</v>
      </c>
      <c r="AK43">
        <f>Baseline_data!AK59</f>
        <v>27.307164579839998</v>
      </c>
      <c r="AL43">
        <f>Baseline_data!AL59</f>
        <v>27.297213079679999</v>
      </c>
      <c r="AM43">
        <f>Baseline_data!AM59</f>
        <v>27.285839936639999</v>
      </c>
      <c r="AN43">
        <f>Baseline_data!AN59</f>
        <v>27.274466793599998</v>
      </c>
      <c r="AO43">
        <f>Baseline_data!AO59</f>
        <v>27.263093650559998</v>
      </c>
      <c r="AP43">
        <f>Baseline_data!AP59</f>
        <v>27.251720507519998</v>
      </c>
      <c r="AQ43">
        <f>Baseline_data!AQ59</f>
        <v>27.240347364479998</v>
      </c>
      <c r="AR43">
        <f>Baseline_data!AR59</f>
        <v>27.230395864319998</v>
      </c>
    </row>
    <row r="44" spans="1:44" x14ac:dyDescent="0.2">
      <c r="A44" t="str">
        <f>Baseline_data!A60</f>
        <v>BASELINE</v>
      </c>
      <c r="B44" t="str">
        <f>Baseline_data!B60</f>
        <v>Primary Energy|Nuclear</v>
      </c>
      <c r="C44" t="str">
        <f>Baseline_data!C60</f>
        <v>EJ/yr</v>
      </c>
      <c r="D44">
        <f>Baseline_data!D60</f>
        <v>28.5514195636651</v>
      </c>
      <c r="E44">
        <f>Baseline_data!E60</f>
        <v>26.9723326010443</v>
      </c>
      <c r="F44">
        <f>Baseline_data!F60</f>
        <v>23.875779394595799</v>
      </c>
      <c r="G44">
        <f>Baseline_data!G60</f>
        <v>16.1521603269778</v>
      </c>
      <c r="H44">
        <f>Baseline_data!H60</f>
        <v>13.560033111244501</v>
      </c>
      <c r="I44">
        <f>Baseline_data!I60</f>
        <v>11.1609244725217</v>
      </c>
      <c r="J44">
        <f>Baseline_data!J60</f>
        <v>2.9488460706079702</v>
      </c>
      <c r="K44">
        <f>Baseline_data!K60</f>
        <v>2.2520732793126901</v>
      </c>
      <c r="L44">
        <f>Baseline_data!L60</f>
        <v>5.7517936989421301</v>
      </c>
      <c r="M44">
        <f>Baseline_data!M60</f>
        <v>8.7589249614524292</v>
      </c>
      <c r="N44">
        <f>Baseline_data!N60</f>
        <v>8.3209670063562093</v>
      </c>
      <c r="O44">
        <f>Baseline_data!O60</f>
        <v>7.0088006211514902</v>
      </c>
      <c r="P44">
        <f>Baseline_data!P60</f>
        <v>18.714755425707999</v>
      </c>
      <c r="Q44">
        <f>Baseline_data!Q60</f>
        <v>21.880406921472002</v>
      </c>
      <c r="R44">
        <f>Baseline_data!R60</f>
        <v>21.2626990282752</v>
      </c>
      <c r="S44">
        <f>Baseline_data!S60</f>
        <v>20.639214042623902</v>
      </c>
      <c r="T44">
        <f>Baseline_data!T60</f>
        <v>20.017471004697502</v>
      </c>
      <c r="U44">
        <f>Baseline_data!U60</f>
        <v>19.404944854732701</v>
      </c>
      <c r="V44">
        <f>Baseline_data!V60</f>
        <v>18.786674687270398</v>
      </c>
      <c r="W44">
        <f>Baseline_data!W60</f>
        <v>18.1701464675327</v>
      </c>
      <c r="X44">
        <f>Baseline_data!X60</f>
        <v>17.562802060799999</v>
      </c>
      <c r="Y44">
        <f>Baseline_data!Y60</f>
        <v>16.97489470368</v>
      </c>
      <c r="Z44">
        <f>Baseline_data!Z60</f>
        <v>16.394429211839999</v>
      </c>
      <c r="AA44">
        <f>Baseline_data!AA60</f>
        <v>15.8065218547199</v>
      </c>
      <c r="AB44">
        <f>Baseline_data!AB60</f>
        <v>15.218614497600001</v>
      </c>
      <c r="AC44">
        <f>Baseline_data!AC60</f>
        <v>14.6381490057599</v>
      </c>
      <c r="AD44">
        <f>Baseline_data!AD60</f>
        <v>14.05024164864</v>
      </c>
      <c r="AE44">
        <f>Baseline_data!AE60</f>
        <v>13.4623342915199</v>
      </c>
      <c r="AF44">
        <f>Baseline_data!AF60</f>
        <v>12.881868799679999</v>
      </c>
      <c r="AG44">
        <f>Baseline_data!AG60</f>
        <v>12.293961442559899</v>
      </c>
      <c r="AH44">
        <f>Baseline_data!AH60</f>
        <v>11.70605408544</v>
      </c>
      <c r="AI44">
        <f>Baseline_data!AI60</f>
        <v>11.1255885935999</v>
      </c>
      <c r="AJ44">
        <f>Baseline_data!AJ60</f>
        <v>10.5376812364799</v>
      </c>
      <c r="AK44">
        <f>Baseline_data!AK60</f>
        <v>9.9497738793599897</v>
      </c>
      <c r="AL44">
        <f>Baseline_data!AL60</f>
        <v>9.3693083875199896</v>
      </c>
      <c r="AM44">
        <f>Baseline_data!AM60</f>
        <v>8.7814010303999996</v>
      </c>
      <c r="AN44">
        <f>Baseline_data!AN60</f>
        <v>8.1934936732799901</v>
      </c>
      <c r="AO44">
        <f>Baseline_data!AO60</f>
        <v>7.61302818143999</v>
      </c>
      <c r="AP44">
        <f>Baseline_data!AP60</f>
        <v>7.0251208243199903</v>
      </c>
      <c r="AQ44">
        <f>Baseline_data!AQ60</f>
        <v>6.4372134671999897</v>
      </c>
      <c r="AR44">
        <f>Baseline_data!AR60</f>
        <v>5.8567479753599896</v>
      </c>
    </row>
    <row r="45" spans="1:44" x14ac:dyDescent="0.2">
      <c r="A45" t="str">
        <f>Baseline_data!A61</f>
        <v>BASELINE</v>
      </c>
      <c r="B45" t="str">
        <f>Baseline_data!B61</f>
        <v>Primary Energy|Oil</v>
      </c>
      <c r="C45" t="str">
        <f>Baseline_data!C61</f>
        <v>EJ/yr</v>
      </c>
      <c r="D45">
        <f>Baseline_data!D61</f>
        <v>167.54559999999901</v>
      </c>
      <c r="E45">
        <f>Baseline_data!E61</f>
        <v>168.1463</v>
      </c>
      <c r="F45">
        <f>Baseline_data!F61</f>
        <v>168.74699999999899</v>
      </c>
      <c r="G45">
        <f>Baseline_data!G61</f>
        <v>169.3477</v>
      </c>
      <c r="H45">
        <f>Baseline_data!H61</f>
        <v>169.94829999999999</v>
      </c>
      <c r="I45">
        <f>Baseline_data!I61</f>
        <v>170.54899999999901</v>
      </c>
      <c r="J45">
        <f>Baseline_data!J61</f>
        <v>171.1497</v>
      </c>
      <c r="K45">
        <f>Baseline_data!K61</f>
        <v>171.75040000000001</v>
      </c>
      <c r="L45">
        <f>Baseline_data!L61</f>
        <v>172.351</v>
      </c>
      <c r="M45">
        <f>Baseline_data!M61</f>
        <v>172.95169999999999</v>
      </c>
      <c r="N45">
        <f>Baseline_data!N61</f>
        <v>174</v>
      </c>
      <c r="O45">
        <f>Baseline_data!O61</f>
        <v>172.2</v>
      </c>
      <c r="P45">
        <f>Baseline_data!P61</f>
        <v>170.4</v>
      </c>
      <c r="Q45">
        <f>Baseline_data!Q61</f>
        <v>168.599999999999</v>
      </c>
      <c r="R45">
        <f>Baseline_data!R61</f>
        <v>166.8</v>
      </c>
      <c r="S45">
        <f>Baseline_data!S61</f>
        <v>165</v>
      </c>
      <c r="T45">
        <f>Baseline_data!T61</f>
        <v>163.19999999999999</v>
      </c>
      <c r="U45">
        <f>Baseline_data!U61</f>
        <v>161.39999999999901</v>
      </c>
      <c r="V45">
        <f>Baseline_data!V61</f>
        <v>159.6</v>
      </c>
      <c r="W45">
        <f>Baseline_data!W61</f>
        <v>157.80000000000001</v>
      </c>
      <c r="X45">
        <f>Baseline_data!X61</f>
        <v>156</v>
      </c>
      <c r="Y45">
        <f>Baseline_data!Y61</f>
        <v>154</v>
      </c>
      <c r="Z45">
        <f>Baseline_data!Z61</f>
        <v>152</v>
      </c>
      <c r="AA45">
        <f>Baseline_data!AA61</f>
        <v>150</v>
      </c>
      <c r="AB45">
        <f>Baseline_data!AB61</f>
        <v>148</v>
      </c>
      <c r="AC45">
        <f>Baseline_data!AC61</f>
        <v>146</v>
      </c>
      <c r="AD45">
        <f>Baseline_data!AD61</f>
        <v>144.19999999999999</v>
      </c>
      <c r="AE45">
        <f>Baseline_data!AE61</f>
        <v>142.4</v>
      </c>
      <c r="AF45">
        <f>Baseline_data!AF61</f>
        <v>140.6</v>
      </c>
      <c r="AG45">
        <f>Baseline_data!AG61</f>
        <v>138.80000000000001</v>
      </c>
      <c r="AH45">
        <f>Baseline_data!AH61</f>
        <v>136.99999999999901</v>
      </c>
      <c r="AI45">
        <f>Baseline_data!AI61</f>
        <v>134.80000000000001</v>
      </c>
      <c r="AJ45">
        <f>Baseline_data!AJ61</f>
        <v>132.599999999999</v>
      </c>
      <c r="AK45">
        <f>Baseline_data!AK61</f>
        <v>130.4</v>
      </c>
      <c r="AL45">
        <f>Baseline_data!AL61</f>
        <v>128.19999999999999</v>
      </c>
      <c r="AM45">
        <f>Baseline_data!AM61</f>
        <v>125.99999999999901</v>
      </c>
      <c r="AN45">
        <f>Baseline_data!AN61</f>
        <v>124.2</v>
      </c>
      <c r="AO45">
        <f>Baseline_data!AO61</f>
        <v>122.4</v>
      </c>
      <c r="AP45">
        <f>Baseline_data!AP61</f>
        <v>120.6</v>
      </c>
      <c r="AQ45">
        <f>Baseline_data!AQ61</f>
        <v>118.8</v>
      </c>
      <c r="AR45">
        <f>Baseline_data!AR61</f>
        <v>117</v>
      </c>
    </row>
    <row r="46" spans="1:44" x14ac:dyDescent="0.2">
      <c r="A46" t="str">
        <f>Baseline_data!A62</f>
        <v>BASELINE</v>
      </c>
      <c r="B46" t="str">
        <f>Baseline_data!B62</f>
        <v>Primary Energy|Other</v>
      </c>
      <c r="C46" t="str">
        <f>Baseline_data!C62</f>
        <v>EJ/yr</v>
      </c>
      <c r="D46">
        <f>Baseline_data!D62</f>
        <v>0.256576896</v>
      </c>
      <c r="E46">
        <f>Baseline_data!E62</f>
        <v>0.24976512000000001</v>
      </c>
      <c r="F46">
        <f>Baseline_data!F62</f>
        <v>0.24295334399999899</v>
      </c>
      <c r="G46">
        <f>Baseline_data!G62</f>
        <v>0.241389158399999</v>
      </c>
      <c r="H46">
        <f>Baseline_data!H62</f>
        <v>0.23442600960000001</v>
      </c>
      <c r="I46">
        <f>Baseline_data!I62</f>
        <v>0.22978391040000001</v>
      </c>
      <c r="J46">
        <f>Baseline_data!J62</f>
        <v>0.222820761599999</v>
      </c>
      <c r="K46">
        <f>Baseline_data!K62</f>
        <v>0.21585761279999999</v>
      </c>
      <c r="L46">
        <f>Baseline_data!L62</f>
        <v>0.208894464</v>
      </c>
      <c r="M46">
        <f>Baseline_data!M62</f>
        <v>0.20193131519999899</v>
      </c>
      <c r="N46">
        <f>Baseline_data!N62</f>
        <v>0.19728921599999999</v>
      </c>
      <c r="O46">
        <f>Baseline_data!O62</f>
        <v>0.1903260672</v>
      </c>
      <c r="P46">
        <f>Baseline_data!P62</f>
        <v>0.18336291839999899</v>
      </c>
      <c r="Q46">
        <f>Baseline_data!Q62</f>
        <v>0.17639976959999901</v>
      </c>
      <c r="R46">
        <f>Baseline_data!R62</f>
        <v>0.16943662079999999</v>
      </c>
      <c r="S46">
        <f>Baseline_data!S62</f>
        <v>0.16247347200000001</v>
      </c>
      <c r="T46">
        <f>Baseline_data!T62</f>
        <v>0.15783137279999901</v>
      </c>
      <c r="U46">
        <f>Baseline_data!U62</f>
        <v>0.150868224</v>
      </c>
      <c r="V46">
        <f>Baseline_data!V62</f>
        <v>0.81790236443671105</v>
      </c>
      <c r="W46">
        <f>Baseline_data!W62</f>
        <v>1.1048196096</v>
      </c>
      <c r="X46">
        <f>Baseline_data!X62</f>
        <v>1.16980899839999</v>
      </c>
      <c r="Y46">
        <f>Baseline_data!Y62</f>
        <v>1.2440825856</v>
      </c>
      <c r="Z46">
        <f>Baseline_data!Z62</f>
        <v>1.31835617279999</v>
      </c>
      <c r="AA46">
        <f>Baseline_data!AA62</f>
        <v>1.3949508096000001</v>
      </c>
      <c r="AB46">
        <f>Baseline_data!AB62</f>
        <v>1.4692243968000001</v>
      </c>
      <c r="AC46">
        <f>Baseline_data!AC62</f>
        <v>1.543497984</v>
      </c>
      <c r="AD46">
        <f>Baseline_data!AD62</f>
        <v>1.6340189184</v>
      </c>
      <c r="AE46">
        <f>Baseline_data!AE62</f>
        <v>1.7245398528</v>
      </c>
      <c r="AF46">
        <f>Baseline_data!AF62</f>
        <v>1.8150607872</v>
      </c>
      <c r="AG46">
        <f>Baseline_data!AG62</f>
        <v>1.9055817215999999</v>
      </c>
      <c r="AH46">
        <f>Baseline_data!AH62</f>
        <v>1.9961026559999899</v>
      </c>
      <c r="AI46">
        <f>Baseline_data!AI62</f>
        <v>2.1330445824000002</v>
      </c>
      <c r="AJ46">
        <f>Baseline_data!AJ62</f>
        <v>2.26998650879999</v>
      </c>
      <c r="AK46">
        <f>Baseline_data!AK62</f>
        <v>2.4069284352000002</v>
      </c>
      <c r="AL46">
        <f>Baseline_data!AL62</f>
        <v>2.54387036159999</v>
      </c>
      <c r="AM46">
        <f>Baseline_data!AM62</f>
        <v>2.6808122879999901</v>
      </c>
      <c r="AN46">
        <f>Baseline_data!AN62</f>
        <v>2.7899016191999899</v>
      </c>
      <c r="AO46">
        <f>Baseline_data!AO62</f>
        <v>2.8989909504</v>
      </c>
      <c r="AP46">
        <f>Baseline_data!AP62</f>
        <v>3.01040133119999</v>
      </c>
      <c r="AQ46">
        <f>Baseline_data!AQ62</f>
        <v>3.1194906623999898</v>
      </c>
      <c r="AR46">
        <f>Baseline_data!AR62</f>
        <v>3.2285799935999901</v>
      </c>
    </row>
    <row r="47" spans="1:44" x14ac:dyDescent="0.2">
      <c r="A47" t="str">
        <f>Baseline_data!A63</f>
        <v>BASELINE</v>
      </c>
      <c r="B47" t="str">
        <f>Baseline_data!B63</f>
        <v>Primary Energy|Solar</v>
      </c>
      <c r="C47" t="str">
        <f>Baseline_data!C63</f>
        <v>EJ/yr</v>
      </c>
      <c r="D47">
        <f>Baseline_data!D63</f>
        <v>0.2330439759359989</v>
      </c>
      <c r="E47">
        <f>Baseline_data!E63</f>
        <v>0.40144091788799902</v>
      </c>
      <c r="F47">
        <f>Baseline_data!F63</f>
        <v>0.56841873983999802</v>
      </c>
      <c r="G47">
        <f>Baseline_data!G63</f>
        <v>0.55946279335679905</v>
      </c>
      <c r="H47">
        <f>Baseline_data!H63</f>
        <v>0.55044378748799894</v>
      </c>
      <c r="I47">
        <f>Baseline_data!I63</f>
        <v>0.54148784100479896</v>
      </c>
      <c r="J47">
        <f>Baseline_data!J63</f>
        <v>0.53104971513599897</v>
      </c>
      <c r="K47">
        <f>Baseline_data!K63</f>
        <v>0.522093768652798</v>
      </c>
      <c r="L47">
        <f>Baseline_data!L63</f>
        <v>0.51313782216959902</v>
      </c>
      <c r="M47">
        <f>Baseline_data!M63</f>
        <v>0.50411881630079902</v>
      </c>
      <c r="N47">
        <f>Baseline_data!N63</f>
        <v>0.52288940679551899</v>
      </c>
      <c r="O47">
        <f>Baseline_data!O63</f>
        <v>0.51194253712895998</v>
      </c>
      <c r="P47">
        <f>Baseline_data!P63</f>
        <v>0.50247784684800001</v>
      </c>
      <c r="Q47">
        <f>Baseline_data!Q63</f>
        <v>0.49301315656703892</v>
      </c>
      <c r="R47">
        <f>Baseline_data!R63</f>
        <v>0.48348540690047997</v>
      </c>
      <c r="S47">
        <f>Baseline_data!S63</f>
        <v>0.47260159661951895</v>
      </c>
      <c r="T47">
        <f>Baseline_data!T63</f>
        <v>0.46307384695296</v>
      </c>
      <c r="U47">
        <f>Baseline_data!U63</f>
        <v>0.45360915667199997</v>
      </c>
      <c r="V47">
        <f>Baseline_data!V63</f>
        <v>0.44414446639103899</v>
      </c>
      <c r="W47">
        <f>Baseline_data!W63</f>
        <v>0.43319759672447999</v>
      </c>
      <c r="X47">
        <f>Baseline_data!X63</f>
        <v>0.96879782624897892</v>
      </c>
      <c r="Y47">
        <f>Baseline_data!Y63</f>
        <v>1.9523718104923469</v>
      </c>
      <c r="Z47">
        <f>Baseline_data!Z63</f>
        <v>2.935977491222427</v>
      </c>
      <c r="AA47">
        <f>Baseline_data!AA63</f>
        <v>3.9181640519525058</v>
      </c>
      <c r="AB47">
        <f>Baseline_data!AB63</f>
        <v>4.9017380361958836</v>
      </c>
      <c r="AC47">
        <f>Baseline_data!AC63</f>
        <v>5.4985929619768603</v>
      </c>
      <c r="AD47">
        <f>Baseline_data!AD63</f>
        <v>6.4919769619768601</v>
      </c>
      <c r="AE47">
        <f>Baseline_data!AE63</f>
        <v>7.48536096197686</v>
      </c>
      <c r="AF47">
        <f>Baseline_data!AF63</f>
        <v>8.47874496197689</v>
      </c>
      <c r="AG47">
        <f>Baseline_data!AG63</f>
        <v>9.8404910614620675</v>
      </c>
      <c r="AH47">
        <f>Baseline_data!AH63</f>
        <v>11.360439518164171</v>
      </c>
      <c r="AI47">
        <f>Baseline_data!AI63</f>
        <v>12.87119069636587</v>
      </c>
      <c r="AJ47">
        <f>Baseline_data!AJ63</f>
        <v>13.86457469636591</v>
      </c>
      <c r="AK47">
        <f>Baseline_data!AK63</f>
        <v>14.85795869636587</v>
      </c>
      <c r="AL47">
        <f>Baseline_data!AL63</f>
        <v>15.851342696365871</v>
      </c>
      <c r="AM47">
        <f>Baseline_data!AM63</f>
        <v>16.8447266963658</v>
      </c>
      <c r="AN47">
        <f>Baseline_data!AN63</f>
        <v>17.83811069636587</v>
      </c>
      <c r="AO47">
        <f>Baseline_data!AO63</f>
        <v>19.348861874567458</v>
      </c>
      <c r="AP47">
        <f>Baseline_data!AP63</f>
        <v>20.85961305276917</v>
      </c>
      <c r="AQ47">
        <f>Baseline_data!AQ63</f>
        <v>22.37036423097063</v>
      </c>
      <c r="AR47">
        <f>Baseline_data!AR63</f>
        <v>23.965152395550319</v>
      </c>
    </row>
    <row r="48" spans="1:44" x14ac:dyDescent="0.2">
      <c r="A48" t="str">
        <f>Baseline_data!A64</f>
        <v>BASELINE</v>
      </c>
      <c r="B48" t="str">
        <f>Baseline_data!B64</f>
        <v>Primary Energy|Wind</v>
      </c>
      <c r="C48" t="str">
        <f>Baseline_data!C64</f>
        <v>EJ/yr</v>
      </c>
      <c r="D48">
        <f>Baseline_data!D64</f>
        <v>1.3084917119999999</v>
      </c>
      <c r="E48">
        <f>Baseline_data!E64</f>
        <v>1.2656847456</v>
      </c>
      <c r="F48">
        <f>Baseline_data!F64</f>
        <v>1.2217487904</v>
      </c>
      <c r="G48">
        <f>Baseline_data!G64</f>
        <v>1.1781628848000001</v>
      </c>
      <c r="H48">
        <f>Baseline_data!H64</f>
        <v>1.1326091328000001</v>
      </c>
      <c r="I48">
        <f>Baseline_data!I64</f>
        <v>1.0865728800000001</v>
      </c>
      <c r="J48">
        <f>Baseline_data!J64</f>
        <v>1.0405870848000001</v>
      </c>
      <c r="K48">
        <f>Baseline_data!K64</f>
        <v>0.99260506079999899</v>
      </c>
      <c r="L48">
        <f>Baseline_data!L64</f>
        <v>0.94502039039999997</v>
      </c>
      <c r="M48">
        <f>Baseline_data!M64</f>
        <v>0.89454386879999992</v>
      </c>
      <c r="N48">
        <f>Baseline_data!N64</f>
        <v>0.84535401599999904</v>
      </c>
      <c r="O48">
        <f>Baseline_data!O64</f>
        <v>0.79253752319999993</v>
      </c>
      <c r="P48">
        <f>Baseline_data!P64</f>
        <v>0.73719815039999992</v>
      </c>
      <c r="Q48">
        <f>Baseline_data!Q64</f>
        <v>0.6835806432</v>
      </c>
      <c r="R48">
        <f>Baseline_data!R64</f>
        <v>0.62832326399999905</v>
      </c>
      <c r="S48">
        <f>Baseline_data!S64</f>
        <v>1.2929286959999999</v>
      </c>
      <c r="T48">
        <f>Baseline_data!T64</f>
        <v>1.9612806048</v>
      </c>
      <c r="U48">
        <f>Baseline_data!U64</f>
        <v>2.6339277167999997</v>
      </c>
      <c r="V48">
        <f>Baseline_data!V64</f>
        <v>3.3124720608000002</v>
      </c>
      <c r="W48">
        <f>Baseline_data!W64</f>
        <v>3.9944065248</v>
      </c>
      <c r="X48">
        <f>Baseline_data!X64</f>
        <v>4.6813299839999898</v>
      </c>
      <c r="Y48">
        <f>Baseline_data!Y64</f>
        <v>5.3738132400000005</v>
      </c>
      <c r="Z48">
        <f>Baseline_data!Z64</f>
        <v>6.0696771552</v>
      </c>
      <c r="AA48">
        <f>Baseline_data!AA64</f>
        <v>6.7714540703999999</v>
      </c>
      <c r="AB48">
        <f>Baseline_data!AB64</f>
        <v>7.4756781792</v>
      </c>
      <c r="AC48">
        <f>Baseline_data!AC64</f>
        <v>8.1867456000000001</v>
      </c>
      <c r="AD48">
        <f>Baseline_data!AD64</f>
        <v>8.9612697600000004</v>
      </c>
      <c r="AE48">
        <f>Baseline_data!AE64</f>
        <v>9.7408396799999899</v>
      </c>
      <c r="AF48">
        <f>Baseline_data!AF64</f>
        <v>10.52545536</v>
      </c>
      <c r="AG48">
        <f>Baseline_data!AG64</f>
        <v>11.315116799999901</v>
      </c>
      <c r="AH48">
        <f>Baseline_data!AH64</f>
        <v>12.109824</v>
      </c>
      <c r="AI48">
        <f>Baseline_data!AI64</f>
        <v>12.9095769599999</v>
      </c>
      <c r="AJ48">
        <f>Baseline_data!AJ64</f>
        <v>13.71437568</v>
      </c>
      <c r="AK48">
        <f>Baseline_data!AK64</f>
        <v>14.52422016</v>
      </c>
      <c r="AL48">
        <f>Baseline_data!AL64</f>
        <v>15.3391103999999</v>
      </c>
      <c r="AM48">
        <f>Baseline_data!AM64</f>
        <v>16.159046400000001</v>
      </c>
      <c r="AN48">
        <f>Baseline_data!AN64</f>
        <v>16.984028160000001</v>
      </c>
      <c r="AO48">
        <f>Baseline_data!AO64</f>
        <v>17.814055679999999</v>
      </c>
      <c r="AP48">
        <f>Baseline_data!AP64</f>
        <v>18.649128959999899</v>
      </c>
      <c r="AQ48">
        <f>Baseline_data!AQ64</f>
        <v>19.489248</v>
      </c>
      <c r="AR48">
        <f>Baseline_data!AR64</f>
        <v>19.552320000000002</v>
      </c>
    </row>
    <row r="49" spans="1:44" x14ac:dyDescent="0.2">
      <c r="A49" t="str">
        <f>Baseline_data!A67</f>
        <v>BASELINE</v>
      </c>
      <c r="B49" t="str">
        <f>Baseline_data!B67</f>
        <v>SDG|SDG02|Food availability</v>
      </c>
      <c r="C49" t="str">
        <f>Baseline_data!C67</f>
        <v>kcal/cap/day</v>
      </c>
      <c r="D49">
        <f>Baseline_data!D67</f>
        <v>2856.3201850944711</v>
      </c>
      <c r="E49">
        <f>Baseline_data!E67</f>
        <v>2867.5667417364225</v>
      </c>
      <c r="F49">
        <f>Baseline_data!F67</f>
        <v>2878.8546235695385</v>
      </c>
      <c r="G49">
        <f>Baseline_data!G67</f>
        <v>2890.0902420072202</v>
      </c>
      <c r="H49">
        <f>Baseline_data!H67</f>
        <v>2901.366554683596</v>
      </c>
      <c r="I49">
        <f>Baseline_data!I67</f>
        <v>2912.5919157585263</v>
      </c>
      <c r="J49">
        <f>Baseline_data!J67</f>
        <v>2923.857351939399</v>
      </c>
      <c r="K49">
        <f>Baseline_data!K67</f>
        <v>2935.1616527540828</v>
      </c>
      <c r="L49">
        <f>Baseline_data!L67</f>
        <v>2946.4159676525992</v>
      </c>
      <c r="M49">
        <f>Baseline_data!M67</f>
        <v>2957.7085995521347</v>
      </c>
      <c r="N49">
        <f>Baseline_data!N67</f>
        <v>2968.9524506611479</v>
      </c>
      <c r="O49">
        <f>Baseline_data!O67</f>
        <v>2973.2788979422326</v>
      </c>
      <c r="P49">
        <f>Baseline_data!P67</f>
        <v>2977.532609205774</v>
      </c>
      <c r="Q49">
        <f>Baseline_data!Q67</f>
        <v>2981.8830520822089</v>
      </c>
      <c r="R49">
        <f>Baseline_data!R67</f>
        <v>2986.1615648143638</v>
      </c>
      <c r="S49">
        <f>Baseline_data!S67</f>
        <v>2990.5348162093296</v>
      </c>
      <c r="T49">
        <f>Baseline_data!T67</f>
        <v>2994.7551572028124</v>
      </c>
      <c r="U49">
        <f>Baseline_data!U67</f>
        <v>2999.0696468939491</v>
      </c>
      <c r="V49">
        <f>Baseline_data!V67</f>
        <v>3003.3150843083304</v>
      </c>
      <c r="W49">
        <f>Baseline_data!W67</f>
        <v>3007.6527770846656</v>
      </c>
      <c r="X49">
        <f>Baseline_data!X67</f>
        <v>3011.9221398291975</v>
      </c>
      <c r="Y49">
        <f>Baseline_data!Y67</f>
        <v>3012.4962740211085</v>
      </c>
      <c r="Z49">
        <f>Baseline_data!Z67</f>
        <v>3012.9849928944454</v>
      </c>
      <c r="AA49">
        <f>Baseline_data!AA67</f>
        <v>3013.5453362174553</v>
      </c>
      <c r="AB49">
        <f>Baseline_data!AB67</f>
        <v>3014.0987330903863</v>
      </c>
      <c r="AC49">
        <f>Baseline_data!AC67</f>
        <v>3014.6453118877721</v>
      </c>
      <c r="AD49">
        <f>Baseline_data!AD67</f>
        <v>3015.1851978403797</v>
      </c>
      <c r="AE49">
        <f>Baseline_data!AE67</f>
        <v>3015.7185131307433</v>
      </c>
      <c r="AF49">
        <f>Baseline_data!AF67</f>
        <v>3016.1700066519329</v>
      </c>
      <c r="AG49">
        <f>Baseline_data!AG67</f>
        <v>3016.7659057636115</v>
      </c>
      <c r="AH49">
        <f>Baseline_data!AH67</f>
        <v>3017.2802130431955</v>
      </c>
      <c r="AI49">
        <f>Baseline_data!AI67</f>
        <v>3018.4566462882512</v>
      </c>
      <c r="AJ49">
        <f>Baseline_data!AJ67</f>
        <v>3019.6229394120746</v>
      </c>
      <c r="AK49">
        <f>Baseline_data!AK67</f>
        <v>3020.8527337524033</v>
      </c>
      <c r="AL49">
        <f>Baseline_data!AL67</f>
        <v>3022.0720186172498</v>
      </c>
      <c r="AM49">
        <f>Baseline_data!AM67</f>
        <v>3023.2809281499572</v>
      </c>
      <c r="AN49">
        <f>Baseline_data!AN67</f>
        <v>3024.4795942205928</v>
      </c>
      <c r="AO49">
        <f>Baseline_data!AO67</f>
        <v>3025.7404167683458</v>
      </c>
      <c r="AP49">
        <f>Baseline_data!AP67</f>
        <v>3026.8467123761629</v>
      </c>
      <c r="AQ49">
        <f>Baseline_data!AQ67</f>
        <v>3028.0870828718225</v>
      </c>
      <c r="AR49">
        <f>Baseline_data!AR67</f>
        <v>3029.3171184685521</v>
      </c>
    </row>
    <row r="50" spans="1:44" x14ac:dyDescent="0.2">
      <c r="A50" t="str">
        <f>Baseline_data!A68</f>
        <v>BASELINE</v>
      </c>
      <c r="B50" t="str">
        <f>Baseline_data!B68</f>
        <v>SDG|SDG06|Water withdrawal</v>
      </c>
      <c r="C50" t="str">
        <f>Baseline_data!C68</f>
        <v>km3/yr</v>
      </c>
      <c r="D50">
        <f>Baseline_data!D68</f>
        <v>2181.9246963464602</v>
      </c>
      <c r="E50">
        <f>Baseline_data!E68</f>
        <v>2186.5093322846601</v>
      </c>
      <c r="F50">
        <f>Baseline_data!F68</f>
        <v>2190.6538822273401</v>
      </c>
      <c r="G50">
        <f>Baseline_data!G68</f>
        <v>2194.66328590903</v>
      </c>
      <c r="H50">
        <f>Baseline_data!H68</f>
        <v>2199.1738796157001</v>
      </c>
      <c r="I50">
        <f>Baseline_data!I68</f>
        <v>2202.5932734202397</v>
      </c>
      <c r="J50">
        <f>Baseline_data!J68</f>
        <v>2206.3800095368902</v>
      </c>
      <c r="K50">
        <f>Baseline_data!K68</f>
        <v>2210.49163743807</v>
      </c>
      <c r="L50">
        <f>Baseline_data!L68</f>
        <v>2212.0770277019901</v>
      </c>
      <c r="M50">
        <f>Baseline_data!M68</f>
        <v>2212.3320613232299</v>
      </c>
      <c r="N50">
        <f>Baseline_data!N68</f>
        <v>2211.1965718667998</v>
      </c>
      <c r="O50">
        <f>Baseline_data!O68</f>
        <v>2284.7774096145099</v>
      </c>
      <c r="P50">
        <f>Baseline_data!P68</f>
        <v>2369.1086111926302</v>
      </c>
      <c r="Q50">
        <f>Baseline_data!Q68</f>
        <v>2451.7339479326997</v>
      </c>
      <c r="R50">
        <f>Baseline_data!R68</f>
        <v>2535.5325199941699</v>
      </c>
      <c r="S50">
        <f>Baseline_data!S68</f>
        <v>2642.3083431975201</v>
      </c>
      <c r="T50">
        <f>Baseline_data!T68</f>
        <v>2783.44758119978</v>
      </c>
      <c r="U50">
        <f>Baseline_data!U68</f>
        <v>2928.7430073709197</v>
      </c>
      <c r="V50">
        <f>Baseline_data!V68</f>
        <v>3078.7041211186702</v>
      </c>
      <c r="W50">
        <f>Baseline_data!W68</f>
        <v>3234.3195407736403</v>
      </c>
      <c r="X50">
        <f>Baseline_data!X68</f>
        <v>3396.3114234423101</v>
      </c>
      <c r="Y50">
        <f>Baseline_data!Y68</f>
        <v>3564.3734735754501</v>
      </c>
      <c r="Z50">
        <f>Baseline_data!Z68</f>
        <v>3738.6139001298702</v>
      </c>
      <c r="AA50">
        <f>Baseline_data!AA68</f>
        <v>3886.2495863552804</v>
      </c>
      <c r="AB50">
        <f>Baseline_data!AB68</f>
        <v>4026.4159236703699</v>
      </c>
      <c r="AC50">
        <f>Baseline_data!AC68</f>
        <v>4194.92142084434</v>
      </c>
      <c r="AD50">
        <f>Baseline_data!AD68</f>
        <v>4365.5810357230803</v>
      </c>
      <c r="AE50">
        <f>Baseline_data!AE68</f>
        <v>4534.9765161581199</v>
      </c>
      <c r="AF50">
        <f>Baseline_data!AF68</f>
        <v>4711.3021295715498</v>
      </c>
      <c r="AG50">
        <f>Baseline_data!AG68</f>
        <v>4895.55109370229</v>
      </c>
      <c r="AH50">
        <f>Baseline_data!AH68</f>
        <v>5088.5639309380304</v>
      </c>
      <c r="AI50">
        <f>Baseline_data!AI68</f>
        <v>5291.2845219833198</v>
      </c>
      <c r="AJ50">
        <f>Baseline_data!AJ68</f>
        <v>5503.7977014847202</v>
      </c>
      <c r="AK50">
        <f>Baseline_data!AK68</f>
        <v>5725.7778647505102</v>
      </c>
      <c r="AL50">
        <f>Baseline_data!AL68</f>
        <v>5959.3119325683701</v>
      </c>
      <c r="AM50">
        <f>Baseline_data!AM68</f>
        <v>6204.58563687482</v>
      </c>
      <c r="AN50">
        <f>Baseline_data!AN68</f>
        <v>6461.1313965174504</v>
      </c>
      <c r="AO50">
        <f>Baseline_data!AO68</f>
        <v>6729.5574828988292</v>
      </c>
      <c r="AP50">
        <f>Baseline_data!AP68</f>
        <v>7011.3906599244001</v>
      </c>
      <c r="AQ50">
        <f>Baseline_data!AQ68</f>
        <v>7306.7393604756599</v>
      </c>
      <c r="AR50">
        <f>Baseline_data!AR68</f>
        <v>7617.36687404652</v>
      </c>
    </row>
    <row r="51" spans="1:44" x14ac:dyDescent="0.2">
      <c r="A51" t="str">
        <f>Baseline_data!A69</f>
        <v>BASELINE</v>
      </c>
      <c r="B51" t="str">
        <f>Baseline_data!B69</f>
        <v>SDG|SDG07|Renewable energy share</v>
      </c>
      <c r="C51" t="str">
        <f>Baseline_data!C69</f>
        <v>percentage</v>
      </c>
      <c r="D51">
        <f>Baseline_data!D69</f>
        <v>0.10276748136695021</v>
      </c>
      <c r="E51">
        <f>Baseline_data!E69</f>
        <v>0.10299284985543918</v>
      </c>
      <c r="F51">
        <f>Baseline_data!F69</f>
        <v>0.10351413003900967</v>
      </c>
      <c r="G51">
        <f>Baseline_data!G69</f>
        <v>0.10453605078351626</v>
      </c>
      <c r="H51">
        <f>Baseline_data!H69</f>
        <v>0.10416222528182537</v>
      </c>
      <c r="I51">
        <f>Baseline_data!I69</f>
        <v>0.10320056313185968</v>
      </c>
      <c r="J51">
        <f>Baseline_data!J69</f>
        <v>0.10319541969860148</v>
      </c>
      <c r="K51">
        <f>Baseline_data!K69</f>
        <v>0.10160039620067869</v>
      </c>
      <c r="L51">
        <f>Baseline_data!L69</f>
        <v>9.8753245263320313E-2</v>
      </c>
      <c r="M51">
        <f>Baseline_data!M69</f>
        <v>9.6064741636824269E-2</v>
      </c>
      <c r="N51">
        <f>Baseline_data!N69</f>
        <v>9.4067888798963009E-2</v>
      </c>
      <c r="O51">
        <f>Baseline_data!O69</f>
        <v>9.4312906116255285E-2</v>
      </c>
      <c r="P51">
        <f>Baseline_data!P69</f>
        <v>9.2122894400123514E-2</v>
      </c>
      <c r="Q51">
        <f>Baseline_data!Q69</f>
        <v>9.152577946818552E-2</v>
      </c>
      <c r="R51">
        <f>Baseline_data!R69</f>
        <v>9.1621670710328867E-2</v>
      </c>
      <c r="S51">
        <f>Baseline_data!S69</f>
        <v>9.431374715894536E-2</v>
      </c>
      <c r="T51">
        <f>Baseline_data!T69</f>
        <v>9.9576256826347034E-2</v>
      </c>
      <c r="U51">
        <f>Baseline_data!U69</f>
        <v>0.10344593467224035</v>
      </c>
      <c r="V51">
        <f>Baseline_data!V69</f>
        <v>0.1088539764039395</v>
      </c>
      <c r="W51">
        <f>Baseline_data!W69</f>
        <v>0.11346149393408801</v>
      </c>
      <c r="X51">
        <f>Baseline_data!X69</f>
        <v>0.12066614726065288</v>
      </c>
      <c r="Y51">
        <f>Baseline_data!Y69</f>
        <v>0.12787912540765892</v>
      </c>
      <c r="Z51">
        <f>Baseline_data!Z69</f>
        <v>0.1352027398760772</v>
      </c>
      <c r="AA51">
        <f>Baseline_data!AA69</f>
        <v>0.13760766783712339</v>
      </c>
      <c r="AB51">
        <f>Baseline_data!AB69</f>
        <v>0.14001068865877478</v>
      </c>
      <c r="AC51">
        <f>Baseline_data!AC69</f>
        <v>0.14225669881232461</v>
      </c>
      <c r="AD51">
        <f>Baseline_data!AD69</f>
        <v>0.14540664421860641</v>
      </c>
      <c r="AE51">
        <f>Baseline_data!AE69</f>
        <v>0.14774553583696937</v>
      </c>
      <c r="AF51">
        <f>Baseline_data!AF69</f>
        <v>0.14985695031149676</v>
      </c>
      <c r="AG51">
        <f>Baseline_data!AG69</f>
        <v>0.15271400838208699</v>
      </c>
      <c r="AH51">
        <f>Baseline_data!AH69</f>
        <v>0.15586790560234293</v>
      </c>
      <c r="AI51">
        <f>Baseline_data!AI69</f>
        <v>0.15885168997978341</v>
      </c>
      <c r="AJ51">
        <f>Baseline_data!AJ69</f>
        <v>0.16039731996534723</v>
      </c>
      <c r="AK51">
        <f>Baseline_data!AK69</f>
        <v>0.16522976694979349</v>
      </c>
      <c r="AL51">
        <f>Baseline_data!AL69</f>
        <v>0.16726601674669184</v>
      </c>
      <c r="AM51">
        <f>Baseline_data!AM69</f>
        <v>0.16921679948864518</v>
      </c>
      <c r="AN51">
        <f>Baseline_data!AN69</f>
        <v>0.17115571536554769</v>
      </c>
      <c r="AO51">
        <f>Baseline_data!AO69</f>
        <v>0.17412509723793809</v>
      </c>
      <c r="AP51">
        <f>Baseline_data!AP69</f>
        <v>0.17695949321722715</v>
      </c>
      <c r="AQ51">
        <f>Baseline_data!AQ69</f>
        <v>0.17959204215011912</v>
      </c>
      <c r="AR51">
        <f>Baseline_data!AR69</f>
        <v>0.18137116359090519</v>
      </c>
    </row>
    <row r="52" spans="1:44" x14ac:dyDescent="0.2">
      <c r="A52" t="str">
        <f>Baseline_data!A70</f>
        <v>BASELINE</v>
      </c>
      <c r="B52" t="str">
        <f>Baseline_data!B70</f>
        <v>SDG|SDG15|Forest share</v>
      </c>
      <c r="C52" t="str">
        <f>Baseline_data!C70</f>
        <v>percentage</v>
      </c>
      <c r="D52">
        <f>Baseline_data!D70</f>
        <v>0.30750307503075031</v>
      </c>
      <c r="E52">
        <f>Baseline_data!E70</f>
        <v>0.30750307503075031</v>
      </c>
      <c r="F52">
        <f>Baseline_data!F70</f>
        <v>0.30750307503075031</v>
      </c>
      <c r="G52">
        <f>Baseline_data!G70</f>
        <v>0.30684182650193637</v>
      </c>
      <c r="H52">
        <f>Baseline_data!H70</f>
        <v>0.30502622253609735</v>
      </c>
      <c r="I52">
        <f>Baseline_data!I70</f>
        <v>0.30102361907118225</v>
      </c>
      <c r="J52">
        <f>Baseline_data!J70</f>
        <v>0.29606457691028676</v>
      </c>
      <c r="K52">
        <f>Baseline_data!K70</f>
        <v>0.29109181482017832</v>
      </c>
      <c r="L52">
        <f>Baseline_data!L70</f>
        <v>0.28610990611059717</v>
      </c>
      <c r="M52">
        <f>Baseline_data!M70</f>
        <v>0.28111427747180018</v>
      </c>
      <c r="N52">
        <f>Baseline_data!N70</f>
        <v>0.27610950221352681</v>
      </c>
      <c r="O52">
        <f>Baseline_data!O70</f>
        <v>0.27310960506029675</v>
      </c>
      <c r="P52">
        <f>Baseline_data!P70</f>
        <v>0.27013272714967562</v>
      </c>
      <c r="Q52">
        <f>Baseline_data!Q70</f>
        <v>0.26717087282431623</v>
      </c>
      <c r="R52">
        <f>Baseline_data!R70</f>
        <v>0.2642343972151841</v>
      </c>
      <c r="S52">
        <f>Baseline_data!S70</f>
        <v>0.26131542263510954</v>
      </c>
      <c r="T52">
        <f>Baseline_data!T70</f>
        <v>0.25848116575466984</v>
      </c>
      <c r="U52">
        <f>Baseline_data!U70</f>
        <v>0.25566714129226381</v>
      </c>
      <c r="V52">
        <f>Baseline_data!V70</f>
        <v>0.25288396481298253</v>
      </c>
      <c r="W52">
        <f>Baseline_data!W70</f>
        <v>0.25012403210176415</v>
      </c>
      <c r="X52">
        <f>Baseline_data!X70</f>
        <v>0.2473981092963356</v>
      </c>
      <c r="Y52">
        <f>Baseline_data!Y70</f>
        <v>0.24565300031336418</v>
      </c>
      <c r="Z52">
        <f>Baseline_data!Z70</f>
        <v>0.24400212491704976</v>
      </c>
      <c r="AA52">
        <f>Baseline_data!AA70</f>
        <v>0.24233388257006841</v>
      </c>
      <c r="AB52">
        <f>Baseline_data!AB70</f>
        <v>0.24075914383481359</v>
      </c>
      <c r="AC52">
        <f>Baseline_data!AC70</f>
        <v>0.23922781131247675</v>
      </c>
      <c r="AD52">
        <f>Baseline_data!AD70</f>
        <v>0.23774205531583137</v>
      </c>
      <c r="AE52">
        <f>Baseline_data!AE70</f>
        <v>0.23630415467228766</v>
      </c>
      <c r="AF52">
        <f>Baseline_data!AF70</f>
        <v>0.23497323981517412</v>
      </c>
      <c r="AG52">
        <f>Baseline_data!AG70</f>
        <v>0.23363377450666153</v>
      </c>
      <c r="AH52">
        <f>Baseline_data!AH70</f>
        <v>0.23240644541681682</v>
      </c>
      <c r="AI52">
        <f>Baseline_data!AI70</f>
        <v>0.23186311396243139</v>
      </c>
      <c r="AJ52">
        <f>Baseline_data!AJ70</f>
        <v>0.23138085940562711</v>
      </c>
      <c r="AK52">
        <f>Baseline_data!AK70</f>
        <v>0.23095816227277885</v>
      </c>
      <c r="AL52">
        <f>Baseline_data!AL70</f>
        <v>0.23060280244536188</v>
      </c>
      <c r="AM52">
        <f>Baseline_data!AM70</f>
        <v>0.2303181467661127</v>
      </c>
      <c r="AN52">
        <f>Baseline_data!AN70</f>
        <v>0.23010773045996694</v>
      </c>
      <c r="AO52">
        <f>Baseline_data!AO70</f>
        <v>0.22997069213577215</v>
      </c>
      <c r="AP52">
        <f>Baseline_data!AP70</f>
        <v>0.229976813703968</v>
      </c>
      <c r="AQ52">
        <f>Baseline_data!AQ70</f>
        <v>0.23000756563076483</v>
      </c>
      <c r="AR52">
        <f>Baseline_data!AR70</f>
        <v>0.23012855596769086</v>
      </c>
    </row>
    <row r="53" spans="1:44" x14ac:dyDescent="0.2">
      <c r="A53" t="str">
        <f>Baseline_data!A73</f>
        <v>BASELINE</v>
      </c>
      <c r="B53" t="str">
        <f>Baseline_data!B73</f>
        <v>Secondary Energy</v>
      </c>
      <c r="C53" t="str">
        <f>Baseline_data!C73</f>
        <v>EJ/yr</v>
      </c>
      <c r="D53">
        <f>Baseline_data!D73</f>
        <v>173.24725913019739</v>
      </c>
      <c r="E53">
        <f>Baseline_data!E73</f>
        <v>179.49767771842676</v>
      </c>
      <c r="F53">
        <f>Baseline_data!F73</f>
        <v>185.12039886859168</v>
      </c>
      <c r="G53">
        <f>Baseline_data!G73</f>
        <v>189.69728973951061</v>
      </c>
      <c r="H53">
        <f>Baseline_data!H73</f>
        <v>193.48949620079077</v>
      </c>
      <c r="I53">
        <f>Baseline_data!I73</f>
        <v>197.5674987004947</v>
      </c>
      <c r="J53">
        <f>Baseline_data!J73</f>
        <v>202.77745544076004</v>
      </c>
      <c r="K53">
        <f>Baseline_data!K73</f>
        <v>206.74508026792384</v>
      </c>
      <c r="L53">
        <f>Baseline_data!L73</f>
        <v>210.84899795443062</v>
      </c>
      <c r="M53">
        <f>Baseline_data!M73</f>
        <v>216.30842396557927</v>
      </c>
      <c r="N53">
        <f>Baseline_data!N73</f>
        <v>221.80144049301492</v>
      </c>
      <c r="O53">
        <f>Baseline_data!O73</f>
        <v>227.54866081758973</v>
      </c>
      <c r="P53">
        <f>Baseline_data!P73</f>
        <v>235.2683539461205</v>
      </c>
      <c r="Q53">
        <f>Baseline_data!Q73</f>
        <v>240.80490965361787</v>
      </c>
      <c r="R53">
        <f>Baseline_data!R73</f>
        <v>243.65436523409284</v>
      </c>
      <c r="S53">
        <f>Baseline_data!S73</f>
        <v>249.44547847511933</v>
      </c>
      <c r="T53">
        <f>Baseline_data!T73</f>
        <v>244.85112862063659</v>
      </c>
      <c r="U53">
        <f>Baseline_data!U73</f>
        <v>249.75446259845194</v>
      </c>
      <c r="V53">
        <f>Baseline_data!V73</f>
        <v>255.48102473579493</v>
      </c>
      <c r="W53">
        <f>Baseline_data!W73</f>
        <v>261.74342085076324</v>
      </c>
      <c r="X53">
        <f>Baseline_data!X73</f>
        <v>258.99912145646414</v>
      </c>
      <c r="Y53">
        <f>Baseline_data!Y73</f>
        <v>258.29099226037471</v>
      </c>
      <c r="Z53">
        <f>Baseline_data!Z73</f>
        <v>256.86320361430444</v>
      </c>
      <c r="AA53">
        <f>Baseline_data!AA73</f>
        <v>260.89320373702412</v>
      </c>
      <c r="AB53">
        <f>Baseline_data!AB73</f>
        <v>265.53657277709584</v>
      </c>
      <c r="AC53">
        <f>Baseline_data!AC73</f>
        <v>269.47847874503532</v>
      </c>
      <c r="AD53">
        <f>Baseline_data!AD73</f>
        <v>272.96420830302048</v>
      </c>
      <c r="AE53">
        <f>Baseline_data!AE73</f>
        <v>277.51579679249767</v>
      </c>
      <c r="AF53">
        <f>Baseline_data!AF73</f>
        <v>281.77814797242388</v>
      </c>
      <c r="AG53">
        <f>Baseline_data!AG73</f>
        <v>285.42540368151168</v>
      </c>
      <c r="AH53">
        <f>Baseline_data!AH73</f>
        <v>287.27905005428124</v>
      </c>
      <c r="AI53">
        <f>Baseline_data!AI73</f>
        <v>293.72725627154819</v>
      </c>
      <c r="AJ53">
        <f>Baseline_data!AJ73</f>
        <v>297.89575408111261</v>
      </c>
      <c r="AK53">
        <f>Baseline_data!AK73</f>
        <v>297.58341230582471</v>
      </c>
      <c r="AL53">
        <f>Baseline_data!AL73</f>
        <v>300.71469100649364</v>
      </c>
      <c r="AM53">
        <f>Baseline_data!AM73</f>
        <v>304.19191775668577</v>
      </c>
      <c r="AN53">
        <f>Baseline_data!AN73</f>
        <v>306.73843183473446</v>
      </c>
      <c r="AO53">
        <f>Baseline_data!AO73</f>
        <v>309.20607003373442</v>
      </c>
      <c r="AP53">
        <f>Baseline_data!AP73</f>
        <v>311.71613248636567</v>
      </c>
      <c r="AQ53">
        <f>Baseline_data!AQ73</f>
        <v>314.66459023119216</v>
      </c>
      <c r="AR53">
        <f>Baseline_data!AR73</f>
        <v>318.01164527765059</v>
      </c>
    </row>
    <row r="54" spans="1:44" x14ac:dyDescent="0.2">
      <c r="A54" t="str">
        <f>Baseline_data!A74</f>
        <v>BASELINE</v>
      </c>
      <c r="B54" t="str">
        <f>Baseline_data!B74</f>
        <v>Secondary Energy|Electricity</v>
      </c>
      <c r="C54" t="str">
        <f>Baseline_data!C74</f>
        <v>EJ/yr</v>
      </c>
      <c r="D54">
        <f>Baseline_data!D74</f>
        <v>74.487499228324637</v>
      </c>
      <c r="E54">
        <f>Baseline_data!E74</f>
        <v>77.350127266767416</v>
      </c>
      <c r="F54">
        <f>Baseline_data!F74</f>
        <v>80.173530110941371</v>
      </c>
      <c r="G54">
        <f>Baseline_data!G74</f>
        <v>82.870811176618773</v>
      </c>
      <c r="H54">
        <f>Baseline_data!H74</f>
        <v>85.462761026397999</v>
      </c>
      <c r="I54">
        <f>Baseline_data!I74</f>
        <v>88.036437982263905</v>
      </c>
      <c r="J54">
        <f>Baseline_data!J74</f>
        <v>91.074645659262117</v>
      </c>
      <c r="K54">
        <f>Baseline_data!K74</f>
        <v>93.999211373038975</v>
      </c>
      <c r="L54">
        <f>Baseline_data!L74</f>
        <v>97.1421415897196</v>
      </c>
      <c r="M54">
        <f>Baseline_data!M74</f>
        <v>100.20428166065898</v>
      </c>
      <c r="N54">
        <f>Baseline_data!N74</f>
        <v>103.03861467276379</v>
      </c>
      <c r="O54">
        <f>Baseline_data!O74</f>
        <v>109.71398266573324</v>
      </c>
      <c r="P54">
        <f>Baseline_data!P74</f>
        <v>117.79089583494277</v>
      </c>
      <c r="Q54">
        <f>Baseline_data!Q74</f>
        <v>121.00744233221994</v>
      </c>
      <c r="R54">
        <f>Baseline_data!R74</f>
        <v>123.4019048037494</v>
      </c>
      <c r="S54">
        <f>Baseline_data!S74</f>
        <v>129.6392020678031</v>
      </c>
      <c r="T54">
        <f>Baseline_data!T74</f>
        <v>134.75254453259035</v>
      </c>
      <c r="U54">
        <f>Baseline_data!U74</f>
        <v>137.39679724457073</v>
      </c>
      <c r="V54">
        <f>Baseline_data!V74</f>
        <v>140.03346906145302</v>
      </c>
      <c r="W54">
        <f>Baseline_data!W74</f>
        <v>142.64920611483069</v>
      </c>
      <c r="X54">
        <f>Baseline_data!X74</f>
        <v>148.56379143900378</v>
      </c>
      <c r="Y54">
        <f>Baseline_data!Y74</f>
        <v>153.21830788149225</v>
      </c>
      <c r="Z54">
        <f>Baseline_data!Z74</f>
        <v>158.02260111643895</v>
      </c>
      <c r="AA54">
        <f>Baseline_data!AA74</f>
        <v>161.47783739263278</v>
      </c>
      <c r="AB54">
        <f>Baseline_data!AB74</f>
        <v>165.1898049331634</v>
      </c>
      <c r="AC54">
        <f>Baseline_data!AC74</f>
        <v>168.6271214218809</v>
      </c>
      <c r="AD54">
        <f>Baseline_data!AD74</f>
        <v>171.68828245810823</v>
      </c>
      <c r="AE54">
        <f>Baseline_data!AE74</f>
        <v>174.69861052901354</v>
      </c>
      <c r="AF54">
        <f>Baseline_data!AF74</f>
        <v>177.67619409921994</v>
      </c>
      <c r="AG54">
        <f>Baseline_data!AG74</f>
        <v>180.64891995001977</v>
      </c>
      <c r="AH54">
        <f>Baseline_data!AH74</f>
        <v>183.6731827088646</v>
      </c>
      <c r="AI54">
        <f>Baseline_data!AI74</f>
        <v>185.84621359538278</v>
      </c>
      <c r="AJ54">
        <f>Baseline_data!AJ74</f>
        <v>187.78989239657037</v>
      </c>
      <c r="AK54">
        <f>Baseline_data!AK74</f>
        <v>189.5295510593844</v>
      </c>
      <c r="AL54">
        <f>Baseline_data!AL74</f>
        <v>192.38657861982423</v>
      </c>
      <c r="AM54">
        <f>Baseline_data!AM74</f>
        <v>195.14574997253806</v>
      </c>
      <c r="AN54">
        <f>Baseline_data!AN74</f>
        <v>197.81965358574723</v>
      </c>
      <c r="AO54">
        <f>Baseline_data!AO74</f>
        <v>200.46472147434974</v>
      </c>
      <c r="AP54">
        <f>Baseline_data!AP74</f>
        <v>202.92539546086306</v>
      </c>
      <c r="AQ54">
        <f>Baseline_data!AQ74</f>
        <v>205.18653215779474</v>
      </c>
      <c r="AR54">
        <f>Baseline_data!AR74</f>
        <v>207.67669735145338</v>
      </c>
    </row>
    <row r="55" spans="1:44" x14ac:dyDescent="0.2">
      <c r="A55" t="str">
        <f>Baseline_data!A75</f>
        <v>BASELINE</v>
      </c>
      <c r="B55" t="str">
        <f>Baseline_data!B75</f>
        <v>Secondary Energy|Electricity|Biomass</v>
      </c>
      <c r="C55" t="str">
        <f>Baseline_data!C75</f>
        <v>EJ/yr</v>
      </c>
      <c r="D55">
        <f>Baseline_data!D75</f>
        <v>0.93297480523199905</v>
      </c>
      <c r="E55">
        <f>Baseline_data!E75</f>
        <v>0.90586147694399999</v>
      </c>
      <c r="F55">
        <f>Baseline_data!F75</f>
        <v>0.8765055921599989</v>
      </c>
      <c r="G55">
        <f>Baseline_data!G75</f>
        <v>0.84714970737599904</v>
      </c>
      <c r="H55">
        <f>Baseline_data!H75</f>
        <v>0.81757026388799903</v>
      </c>
      <c r="I55">
        <f>Baseline_data!I75</f>
        <v>0.790680494304</v>
      </c>
      <c r="J55">
        <f>Baseline_data!J75</f>
        <v>1.2177843360710061</v>
      </c>
      <c r="K55">
        <f>Baseline_data!K75</f>
        <v>1.600910848799999</v>
      </c>
      <c r="L55">
        <f>Baseline_data!L75</f>
        <v>1.5263644751999998</v>
      </c>
      <c r="M55">
        <f>Baseline_data!M75</f>
        <v>2.2372034756902299</v>
      </c>
      <c r="N55">
        <f>Baseline_data!N75</f>
        <v>3.0871531120045601</v>
      </c>
      <c r="O55">
        <f>Baseline_data!O75</f>
        <v>3.338116863606829</v>
      </c>
      <c r="P55">
        <f>Baseline_data!P75</f>
        <v>3.99941564738055</v>
      </c>
      <c r="Q55">
        <f>Baseline_data!Q75</f>
        <v>4.8560100846565692</v>
      </c>
      <c r="R55">
        <f>Baseline_data!R75</f>
        <v>5.8461373820362201</v>
      </c>
      <c r="S55">
        <f>Baseline_data!S75</f>
        <v>6.5116806775698706</v>
      </c>
      <c r="T55">
        <f>Baseline_data!T75</f>
        <v>6.5705488024956402</v>
      </c>
      <c r="U55">
        <f>Baseline_data!U75</f>
        <v>6.5170124930101103</v>
      </c>
      <c r="V55">
        <f>Baseline_data!V75</f>
        <v>6.8332208281159597</v>
      </c>
      <c r="W55">
        <f>Baseline_data!W75</f>
        <v>7.3809610748690488</v>
      </c>
      <c r="X55">
        <f>Baseline_data!X75</f>
        <v>7.3039485860690494</v>
      </c>
      <c r="Y55">
        <f>Baseline_data!Y75</f>
        <v>7.22444317646905</v>
      </c>
      <c r="Z55">
        <f>Baseline_data!Z75</f>
        <v>7.1498968028690486</v>
      </c>
      <c r="AA55">
        <f>Baseline_data!AA75</f>
        <v>7.0728843140690492</v>
      </c>
      <c r="AB55">
        <f>Baseline_data!AB75</f>
        <v>8.2560579692928098</v>
      </c>
      <c r="AC55">
        <f>Baseline_data!AC75</f>
        <v>8.1831127742688992</v>
      </c>
      <c r="AD55">
        <f>Baseline_data!AD75</f>
        <v>8.1609177374688997</v>
      </c>
      <c r="AE55">
        <f>Baseline_data!AE75</f>
        <v>8.5122319659017602</v>
      </c>
      <c r="AF55">
        <f>Baseline_data!AF75</f>
        <v>8.7315707302244903</v>
      </c>
      <c r="AG55">
        <f>Baseline_data!AG75</f>
        <v>8.7093756934245192</v>
      </c>
      <c r="AH55">
        <f>Baseline_data!AH75</f>
        <v>8.8094892891976198</v>
      </c>
      <c r="AI55">
        <f>Baseline_data!AI75</f>
        <v>8.7848281371975006</v>
      </c>
      <c r="AJ55">
        <f>Baseline_data!AJ75</f>
        <v>8.7601669851975004</v>
      </c>
      <c r="AK55">
        <f>Baseline_data!AK75</f>
        <v>8.7379719483974991</v>
      </c>
      <c r="AL55">
        <f>Baseline_data!AL75</f>
        <v>8.7133107963975291</v>
      </c>
      <c r="AM55">
        <f>Baseline_data!AM75</f>
        <v>8.7133107963975007</v>
      </c>
      <c r="AN55">
        <f>Baseline_data!AN75</f>
        <v>8.7133107963974599</v>
      </c>
      <c r="AO55">
        <f>Baseline_data!AO75</f>
        <v>8.7133107963975007</v>
      </c>
      <c r="AP55">
        <f>Baseline_data!AP75</f>
        <v>8.7133107963974901</v>
      </c>
      <c r="AQ55">
        <f>Baseline_data!AQ75</f>
        <v>8.7323882223082201</v>
      </c>
      <c r="AR55">
        <f>Baseline_data!AR75</f>
        <v>8.8422375028403497</v>
      </c>
    </row>
    <row r="56" spans="1:44" x14ac:dyDescent="0.2">
      <c r="A56" t="str">
        <f>Baseline_data!A76</f>
        <v>BASELINE</v>
      </c>
      <c r="B56" t="str">
        <f>Baseline_data!B76</f>
        <v>Secondary Energy|Electricity|Coal</v>
      </c>
      <c r="C56" t="str">
        <f>Baseline_data!C76</f>
        <v>EJ/yr</v>
      </c>
      <c r="D56">
        <f>Baseline_data!D76</f>
        <v>30.029407019999997</v>
      </c>
      <c r="E56">
        <f>Baseline_data!E76</f>
        <v>29.8862083985039</v>
      </c>
      <c r="F56">
        <f>Baseline_data!F76</f>
        <v>29.668114804464</v>
      </c>
      <c r="G56">
        <f>Baseline_data!G76</f>
        <v>31.2048892974959</v>
      </c>
      <c r="H56">
        <f>Baseline_data!H76</f>
        <v>30.906810647063999</v>
      </c>
      <c r="I56">
        <f>Baseline_data!I76</f>
        <v>30.674531561039998</v>
      </c>
      <c r="J56">
        <f>Baseline_data!J76</f>
        <v>32.618310436396804</v>
      </c>
      <c r="K56">
        <f>Baseline_data!K76</f>
        <v>31.433769622706802</v>
      </c>
      <c r="L56">
        <f>Baseline_data!L76</f>
        <v>31.225720134239999</v>
      </c>
      <c r="M56">
        <f>Baseline_data!M76</f>
        <v>30.093947982995591</v>
      </c>
      <c r="N56">
        <f>Baseline_data!N76</f>
        <v>29.299914691199991</v>
      </c>
      <c r="O56">
        <f>Baseline_data!O76</f>
        <v>28.325799187199902</v>
      </c>
      <c r="P56">
        <f>Baseline_data!P76</f>
        <v>27.34921756799999</v>
      </c>
      <c r="Q56">
        <f>Baseline_data!Q76</f>
        <v>26.37756817919999</v>
      </c>
      <c r="R56">
        <f>Baseline_data!R76</f>
        <v>25.4009865599999</v>
      </c>
      <c r="S56">
        <f>Baseline_data!S76</f>
        <v>23.92721113524059</v>
      </c>
      <c r="T56">
        <f>Baseline_data!T76</f>
        <v>23.450289436799888</v>
      </c>
      <c r="U56">
        <f>Baseline_data!U76</f>
        <v>22.478640047999889</v>
      </c>
      <c r="V56">
        <f>Baseline_data!V76</f>
        <v>21.502058428799899</v>
      </c>
      <c r="W56">
        <f>Baseline_data!W76</f>
        <v>20.926585675413399</v>
      </c>
      <c r="X56">
        <f>Baseline_data!X76</f>
        <v>22.416119256213399</v>
      </c>
      <c r="Y56">
        <f>Baseline_data!Y76</f>
        <v>23.910585067413393</v>
      </c>
      <c r="Z56">
        <f>Baseline_data!Z76</f>
        <v>25.135648747189961</v>
      </c>
      <c r="AA56">
        <f>Baseline_data!AA76</f>
        <v>25.955444653245046</v>
      </c>
      <c r="AB56">
        <f>Baseline_data!AB76</f>
        <v>28.384118040213401</v>
      </c>
      <c r="AC56">
        <f>Baseline_data!AC76</f>
        <v>29.876117736213399</v>
      </c>
      <c r="AD56">
        <f>Baseline_data!AD76</f>
        <v>31.368117432213399</v>
      </c>
      <c r="AE56">
        <f>Baseline_data!AE76</f>
        <v>32.857651013013395</v>
      </c>
      <c r="AF56">
        <f>Baseline_data!AF76</f>
        <v>33.630013632501402</v>
      </c>
      <c r="AG56">
        <f>Baseline_data!AG76</f>
        <v>35.175611125701401</v>
      </c>
      <c r="AH56">
        <f>Baseline_data!AH76</f>
        <v>36.723674734101401</v>
      </c>
      <c r="AI56">
        <f>Baseline_data!AI76</f>
        <v>38.2692722273014</v>
      </c>
      <c r="AJ56">
        <f>Baseline_data!AJ76</f>
        <v>39.8175593944054</v>
      </c>
      <c r="AK56">
        <f>Baseline_data!AK76</f>
        <v>41.363156887605307</v>
      </c>
      <c r="AL56">
        <f>Baseline_data!AL76</f>
        <v>42.876204648278595</v>
      </c>
      <c r="AM56">
        <f>Baseline_data!AM76</f>
        <v>44.265355286921</v>
      </c>
      <c r="AN56">
        <f>Baseline_data!AN76</f>
        <v>45.489438939591402</v>
      </c>
      <c r="AO56">
        <f>Baseline_data!AO76</f>
        <v>46.223203156038998</v>
      </c>
      <c r="AP56">
        <f>Baseline_data!AP76</f>
        <v>46.897116269294401</v>
      </c>
      <c r="AQ56">
        <f>Baseline_data!AQ76</f>
        <v>47.771180258092102</v>
      </c>
      <c r="AR56">
        <f>Baseline_data!AR76</f>
        <v>48.915717857497299</v>
      </c>
    </row>
    <row r="57" spans="1:44" x14ac:dyDescent="0.2">
      <c r="A57" t="str">
        <f>Baseline_data!A77</f>
        <v>BASELINE</v>
      </c>
      <c r="B57" t="str">
        <f>Baseline_data!B77</f>
        <v>Secondary Energy|Electricity|Gas</v>
      </c>
      <c r="C57" t="str">
        <f>Baseline_data!C77</f>
        <v>EJ/yr</v>
      </c>
      <c r="D57">
        <f>Baseline_data!D77</f>
        <v>17.659962047794931</v>
      </c>
      <c r="E57">
        <f>Baseline_data!E77</f>
        <v>20.559081270303942</v>
      </c>
      <c r="F57">
        <f>Baseline_data!F77</f>
        <v>23.994433269425627</v>
      </c>
      <c r="G57">
        <f>Baseline_data!G77</f>
        <v>27.339468867328716</v>
      </c>
      <c r="H57">
        <f>Baseline_data!H77</f>
        <v>30.520115826835529</v>
      </c>
      <c r="I57">
        <f>Baseline_data!I77</f>
        <v>33.491511054130363</v>
      </c>
      <c r="J57">
        <f>Baseline_data!J77</f>
        <v>36.362844121454316</v>
      </c>
      <c r="K57">
        <f>Baseline_data!K77</f>
        <v>39.80653627502987</v>
      </c>
      <c r="L57">
        <f>Baseline_data!L77</f>
        <v>41.489446211093878</v>
      </c>
      <c r="M57">
        <f>Baseline_data!M77</f>
        <v>42.620230852030772</v>
      </c>
      <c r="N57">
        <f>Baseline_data!N77</f>
        <v>42.90792042762579</v>
      </c>
      <c r="O57">
        <f>Baseline_data!O77</f>
        <v>48.599028697326851</v>
      </c>
      <c r="P57">
        <f>Baseline_data!P77</f>
        <v>50.521237739128743</v>
      </c>
      <c r="Q57">
        <f>Baseline_data!Q77</f>
        <v>52.444877570662982</v>
      </c>
      <c r="R57">
        <f>Baseline_data!R77</f>
        <v>55.507576634960067</v>
      </c>
      <c r="S57">
        <f>Baseline_data!S77</f>
        <v>61.702283279958429</v>
      </c>
      <c r="T57">
        <f>Baseline_data!T77</f>
        <v>64.967373063183359</v>
      </c>
      <c r="U57">
        <f>Baseline_data!U77</f>
        <v>66.444403615967573</v>
      </c>
      <c r="V57">
        <f>Baseline_data!V77</f>
        <v>67.48383084838089</v>
      </c>
      <c r="W57">
        <f>Baseline_data!W77</f>
        <v>68.291038374884536</v>
      </c>
      <c r="X57">
        <f>Baseline_data!X77</f>
        <v>69.225233368064806</v>
      </c>
      <c r="Y57">
        <f>Baseline_data!Y77</f>
        <v>69.881128252027025</v>
      </c>
      <c r="Z57">
        <f>Baseline_data!Z77</f>
        <v>70.947743785247567</v>
      </c>
      <c r="AA57">
        <f>Baseline_data!AA77</f>
        <v>72.626073117311563</v>
      </c>
      <c r="AB57">
        <f>Baseline_data!AB77</f>
        <v>72.385380327208694</v>
      </c>
      <c r="AC57">
        <f>Baseline_data!AC77</f>
        <v>73.215884751282218</v>
      </c>
      <c r="AD57">
        <f>Baseline_data!AD77</f>
        <v>73.771555740509612</v>
      </c>
      <c r="AE57">
        <f>Baseline_data!AE77</f>
        <v>74.332807843049665</v>
      </c>
      <c r="AF57">
        <f>Baseline_data!AF77</f>
        <v>75.760644900736423</v>
      </c>
      <c r="AG57">
        <f>Baseline_data!AG77</f>
        <v>76.26584468581207</v>
      </c>
      <c r="AH57">
        <f>Baseline_data!AH77</f>
        <v>76.51923541619017</v>
      </c>
      <c r="AI57">
        <f>Baseline_data!AI77</f>
        <v>76.210739933913899</v>
      </c>
      <c r="AJ57">
        <f>Baseline_data!AJ77</f>
        <v>76.170233065111816</v>
      </c>
      <c r="AK57">
        <f>Baseline_data!AK77</f>
        <v>75.594993504341303</v>
      </c>
      <c r="AL57">
        <f>Baseline_data!AL77</f>
        <v>75.288068749867932</v>
      </c>
      <c r="AM57">
        <f>Baseline_data!AM77</f>
        <v>74.981655886979368</v>
      </c>
      <c r="AN57">
        <f>Baseline_data!AN77</f>
        <v>74.733137364958125</v>
      </c>
      <c r="AO57">
        <f>Baseline_data!AO77</f>
        <v>74.420933369951385</v>
      </c>
      <c r="AP57">
        <f>Baseline_data!AP77</f>
        <v>74.007392787366896</v>
      </c>
      <c r="AQ57">
        <f>Baseline_data!AQ77</f>
        <v>73.255764254926675</v>
      </c>
      <c r="AR57">
        <f>Baseline_data!AR77</f>
        <v>73.203962463373301</v>
      </c>
    </row>
    <row r="58" spans="1:44" x14ac:dyDescent="0.2">
      <c r="A58" t="str">
        <f>Baseline_data!A78</f>
        <v>BASELINE</v>
      </c>
      <c r="B58" t="str">
        <f>Baseline_data!B78</f>
        <v>Secondary Energy|Electricity|Hydro</v>
      </c>
      <c r="C58" t="str">
        <f>Baseline_data!C78</f>
        <v>EJ/yr</v>
      </c>
      <c r="D58">
        <f>Baseline_data!D78</f>
        <v>12.561203813760001</v>
      </c>
      <c r="E58">
        <f>Baseline_data!E78</f>
        <v>12.651722906457499</v>
      </c>
      <c r="F58">
        <f>Baseline_data!F78</f>
        <v>12.734546584435099</v>
      </c>
      <c r="G58">
        <f>Baseline_data!G78</f>
        <v>12.8125570741056</v>
      </c>
      <c r="H58">
        <f>Baseline_data!H78</f>
        <v>12.884295028147099</v>
      </c>
      <c r="I58">
        <f>Baseline_data!I78</f>
        <v>12.9497604465599</v>
      </c>
      <c r="J58">
        <f>Baseline_data!J78</f>
        <v>13.006254680294299</v>
      </c>
      <c r="K58">
        <f>Baseline_data!K78</f>
        <v>13.0592114956799</v>
      </c>
      <c r="L58">
        <f>Baseline_data!L78</f>
        <v>12.8800844928</v>
      </c>
      <c r="M58">
        <f>Baseline_data!M78</f>
        <v>12.702379132799997</v>
      </c>
      <c r="N58">
        <f>Baseline_data!N78</f>
        <v>12.5232521299199</v>
      </c>
      <c r="O58">
        <f>Baseline_data!O78</f>
        <v>12.34412512704</v>
      </c>
      <c r="P58">
        <f>Baseline_data!P78</f>
        <v>12.164998124159899</v>
      </c>
      <c r="Q58">
        <f>Baseline_data!Q78</f>
        <v>11.985871121279899</v>
      </c>
      <c r="R58">
        <f>Baseline_data!R78</f>
        <v>11.806744118400001</v>
      </c>
      <c r="S58">
        <f>Baseline_data!S78</f>
        <v>12.3010908757383</v>
      </c>
      <c r="T58">
        <f>Baseline_data!T78</f>
        <v>14.254428192858398</v>
      </c>
      <c r="U58">
        <f>Baseline_data!U78</f>
        <v>16.207765509978401</v>
      </c>
      <c r="V58">
        <f>Baseline_data!V78</f>
        <v>18.161102827098198</v>
      </c>
      <c r="W58">
        <f>Baseline_data!W78</f>
        <v>20.114440144218399</v>
      </c>
      <c r="X58">
        <f>Baseline_data!X78</f>
        <v>22.067777461338302</v>
      </c>
      <c r="Y58">
        <f>Baseline_data!Y78</f>
        <v>24.022536421338302</v>
      </c>
      <c r="Z58">
        <f>Baseline_data!Z78</f>
        <v>25.9636751443356</v>
      </c>
      <c r="AA58">
        <f>Baseline_data!AA78</f>
        <v>26.336839850959802</v>
      </c>
      <c r="AB58">
        <f>Baseline_data!AB78</f>
        <v>26.157712848079999</v>
      </c>
      <c r="AC58">
        <f>Baseline_data!AC78</f>
        <v>26.8417022543032</v>
      </c>
      <c r="AD58">
        <f>Baseline_data!AD78</f>
        <v>27.313152712041301</v>
      </c>
      <c r="AE58">
        <f>Baseline_data!AE78</f>
        <v>27.375403438079999</v>
      </c>
      <c r="AF58">
        <f>Baseline_data!AF78</f>
        <v>27.364030295039999</v>
      </c>
      <c r="AG58">
        <f>Baseline_data!AG78</f>
        <v>27.352657151999999</v>
      </c>
      <c r="AH58">
        <f>Baseline_data!AH78</f>
        <v>27.341284008959999</v>
      </c>
      <c r="AI58">
        <f>Baseline_data!AI78</f>
        <v>27.329910865919999</v>
      </c>
      <c r="AJ58">
        <f>Baseline_data!AJ78</f>
        <v>27.318537722879999</v>
      </c>
      <c r="AK58">
        <f>Baseline_data!AK78</f>
        <v>27.307164579839998</v>
      </c>
      <c r="AL58">
        <f>Baseline_data!AL78</f>
        <v>27.297213079679999</v>
      </c>
      <c r="AM58">
        <f>Baseline_data!AM78</f>
        <v>27.285839936639999</v>
      </c>
      <c r="AN58">
        <f>Baseline_data!AN78</f>
        <v>27.274466793599998</v>
      </c>
      <c r="AO58">
        <f>Baseline_data!AO78</f>
        <v>27.263093650559998</v>
      </c>
      <c r="AP58">
        <f>Baseline_data!AP78</f>
        <v>27.251720507519998</v>
      </c>
      <c r="AQ58">
        <f>Baseline_data!AQ78</f>
        <v>27.240347364479998</v>
      </c>
      <c r="AR58">
        <f>Baseline_data!AR78</f>
        <v>27.230395864319998</v>
      </c>
    </row>
    <row r="59" spans="1:44" x14ac:dyDescent="0.2">
      <c r="A59" t="str">
        <f>Baseline_data!A79</f>
        <v>BASELINE</v>
      </c>
      <c r="B59" t="str">
        <f>Baseline_data!B79</f>
        <v>Secondary Energy|Electricity|Nuclear</v>
      </c>
      <c r="C59" t="str">
        <f>Baseline_data!C79</f>
        <v>EJ/yr</v>
      </c>
      <c r="D59">
        <f>Baseline_data!D79</f>
        <v>10.2702948070737</v>
      </c>
      <c r="E59">
        <f>Baseline_data!E79</f>
        <v>9.7162581415865894</v>
      </c>
      <c r="F59">
        <f>Baseline_data!F79</f>
        <v>8.6131960297964891</v>
      </c>
      <c r="G59">
        <f>Baseline_data!G79</f>
        <v>5.8353180372029803</v>
      </c>
      <c r="H59">
        <f>Baseline_data!H79</f>
        <v>4.9059454092780497</v>
      </c>
      <c r="I59">
        <f>Baseline_data!I79</f>
        <v>4.04381321468178</v>
      </c>
      <c r="J59">
        <f>Baseline_data!J79</f>
        <v>1.0699731751117401</v>
      </c>
      <c r="K59">
        <f>Baseline_data!K79</f>
        <v>0.81834058114560004</v>
      </c>
      <c r="L59">
        <f>Baseline_data!L79</f>
        <v>2.0930835876790801</v>
      </c>
      <c r="M59">
        <f>Baseline_data!M79</f>
        <v>3.1920280471765401</v>
      </c>
      <c r="N59">
        <f>Baseline_data!N79</f>
        <v>3.0368492723927698</v>
      </c>
      <c r="O59">
        <f>Baseline_data!O79</f>
        <v>2.5616961334617998</v>
      </c>
      <c r="P59">
        <f>Baseline_data!P79</f>
        <v>6.8502033036998702</v>
      </c>
      <c r="Q59">
        <f>Baseline_data!Q79</f>
        <v>8.0206770239999905</v>
      </c>
      <c r="R59">
        <f>Baseline_data!R79</f>
        <v>7.8056898048000001</v>
      </c>
      <c r="S59">
        <f>Baseline_data!S79</f>
        <v>7.5879463392000002</v>
      </c>
      <c r="T59">
        <f>Baseline_data!T79</f>
        <v>7.3702028736000003</v>
      </c>
      <c r="U59">
        <f>Baseline_data!U79</f>
        <v>7.1552156543999903</v>
      </c>
      <c r="V59">
        <f>Baseline_data!V79</f>
        <v>6.9374721887999904</v>
      </c>
      <c r="W59">
        <f>Baseline_data!W79</f>
        <v>6.7197287231999896</v>
      </c>
      <c r="X59">
        <f>Baseline_data!X79</f>
        <v>6.5047415040000001</v>
      </c>
      <c r="Y59">
        <f>Baseline_data!Y79</f>
        <v>6.2869980384000002</v>
      </c>
      <c r="Z59">
        <f>Baseline_data!Z79</f>
        <v>6.0720108191999902</v>
      </c>
      <c r="AA59">
        <f>Baseline_data!AA79</f>
        <v>5.8542673535999903</v>
      </c>
      <c r="AB59">
        <f>Baseline_data!AB79</f>
        <v>5.6365238879999904</v>
      </c>
      <c r="AC59">
        <f>Baseline_data!AC79</f>
        <v>5.4215366688</v>
      </c>
      <c r="AD59">
        <f>Baseline_data!AD79</f>
        <v>5.2037932032000001</v>
      </c>
      <c r="AE59">
        <f>Baseline_data!AE79</f>
        <v>4.9860497376000001</v>
      </c>
      <c r="AF59">
        <f>Baseline_data!AF79</f>
        <v>4.7710625183999902</v>
      </c>
      <c r="AG59">
        <f>Baseline_data!AG79</f>
        <v>4.5533190528</v>
      </c>
      <c r="AH59">
        <f>Baseline_data!AH79</f>
        <v>4.3355755872000001</v>
      </c>
      <c r="AI59">
        <f>Baseline_data!AI79</f>
        <v>4.1205883679999999</v>
      </c>
      <c r="AJ59">
        <f>Baseline_data!AJ79</f>
        <v>3.9028449024</v>
      </c>
      <c r="AK59">
        <f>Baseline_data!AK79</f>
        <v>3.6851014368000001</v>
      </c>
      <c r="AL59">
        <f>Baseline_data!AL79</f>
        <v>3.4701142175999999</v>
      </c>
      <c r="AM59">
        <f>Baseline_data!AM79</f>
        <v>3.252370752</v>
      </c>
      <c r="AN59">
        <f>Baseline_data!AN79</f>
        <v>3.0346272864000001</v>
      </c>
      <c r="AO59">
        <f>Baseline_data!AO79</f>
        <v>2.8196400671999999</v>
      </c>
      <c r="AP59">
        <f>Baseline_data!AP79</f>
        <v>2.6018966016</v>
      </c>
      <c r="AQ59">
        <f>Baseline_data!AQ79</f>
        <v>2.3841531360000001</v>
      </c>
      <c r="AR59">
        <f>Baseline_data!AR79</f>
        <v>2.1691659167999999</v>
      </c>
    </row>
    <row r="60" spans="1:44" x14ac:dyDescent="0.2">
      <c r="A60" t="str">
        <f>Baseline_data!A80</f>
        <v>BASELINE</v>
      </c>
      <c r="B60" t="str">
        <f>Baseline_data!B80</f>
        <v>Secondary Energy|Electricity|Oil</v>
      </c>
      <c r="C60" t="str">
        <f>Baseline_data!C80</f>
        <v>EJ/yr</v>
      </c>
      <c r="D60">
        <f>Baseline_data!D80</f>
        <v>1.235544150528</v>
      </c>
      <c r="E60">
        <f>Baseline_data!E80</f>
        <v>1.7141042894834881</v>
      </c>
      <c r="F60">
        <f>Baseline_data!F80</f>
        <v>2.2536129564201599</v>
      </c>
      <c r="G60">
        <f>Baseline_data!G80</f>
        <v>2.8524133565527681</v>
      </c>
      <c r="H60">
        <f>Baseline_data!H80</f>
        <v>3.5105449212973441</v>
      </c>
      <c r="I60">
        <f>Baseline_data!I80</f>
        <v>4.2282965801430619</v>
      </c>
      <c r="J60">
        <f>Baseline_data!J80</f>
        <v>5.0050213483979409</v>
      </c>
      <c r="K60">
        <f>Baseline_data!K80</f>
        <v>5.5498861074239905</v>
      </c>
      <c r="L60">
        <f>Baseline_data!L80</f>
        <v>6.2603900121370479</v>
      </c>
      <c r="M60">
        <f>Baseline_data!M80</f>
        <v>7.7578981696650597</v>
      </c>
      <c r="N60">
        <f>Baseline_data!N80</f>
        <v>10.617992400825241</v>
      </c>
      <c r="O60">
        <f>Baseline_data!O80</f>
        <v>13.050410529568909</v>
      </c>
      <c r="P60">
        <f>Baseline_data!P80</f>
        <v>15.48278453692574</v>
      </c>
      <c r="Q60">
        <f>Baseline_data!Q80</f>
        <v>15.969444783053481</v>
      </c>
      <c r="R60">
        <f>Baseline_data!R80</f>
        <v>15.753525011852739</v>
      </c>
      <c r="S60">
        <f>Baseline_data!S80</f>
        <v>15.680985995476419</v>
      </c>
      <c r="T60">
        <f>Baseline_data!T80</f>
        <v>15.557516339100118</v>
      </c>
      <c r="U60">
        <f>Baseline_data!U80</f>
        <v>15.355354825742779</v>
      </c>
      <c r="V60">
        <f>Baseline_data!V80</f>
        <v>14.54126504863031</v>
      </c>
      <c r="W60">
        <f>Baseline_data!W80</f>
        <v>13.68402839112083</v>
      </c>
      <c r="X60">
        <f>Baseline_data!X80</f>
        <v>14.22603445466927</v>
      </c>
      <c r="Y60">
        <f>Baseline_data!Y80</f>
        <v>13.32234928975217</v>
      </c>
      <c r="Z60">
        <f>Baseline_data!Z80</f>
        <v>12.42961499837436</v>
      </c>
      <c r="AA60">
        <f>Baseline_data!AA80</f>
        <v>11.547759171494778</v>
      </c>
      <c r="AB60">
        <f>Baseline_data!AB80</f>
        <v>10.523371248172619</v>
      </c>
      <c r="AC60">
        <f>Baseline_data!AC80</f>
        <v>9.85993069103632</v>
      </c>
      <c r="AD60">
        <f>Baseline_data!AD80</f>
        <v>8.7834799922981599</v>
      </c>
      <c r="AE60">
        <f>Baseline_data!AE80</f>
        <v>7.6837260365918496</v>
      </c>
      <c r="AF60">
        <f>Baseline_data!AF80</f>
        <v>6.5996109131407508</v>
      </c>
      <c r="AG60">
        <f>Baseline_data!AG80</f>
        <v>5.53092265721983</v>
      </c>
      <c r="AH60">
        <f>Baseline_data!AH80</f>
        <v>4.4775574990512705</v>
      </c>
      <c r="AI60">
        <f>Baseline_data!AI80</f>
        <v>3.2170618242842299</v>
      </c>
      <c r="AJ60">
        <f>Baseline_data!AJ80</f>
        <v>1.9716134414097402</v>
      </c>
      <c r="AK60">
        <f>Baseline_data!AK80</f>
        <v>1.05205541083441</v>
      </c>
      <c r="AL60">
        <f>Baseline_data!AL80</f>
        <v>1.0073436700344101</v>
      </c>
      <c r="AM60">
        <f>Baseline_data!AM80</f>
        <v>0.96263192923441199</v>
      </c>
      <c r="AN60">
        <f>Baseline_data!AN80</f>
        <v>0.96263192923440999</v>
      </c>
      <c r="AO60">
        <f>Baseline_data!AO80</f>
        <v>0.96263192923440999</v>
      </c>
      <c r="AP60">
        <f>Baseline_data!AP80</f>
        <v>0.93481515471522103</v>
      </c>
      <c r="AQ60">
        <f>Baseline_data!AQ80</f>
        <v>0.82359602861709802</v>
      </c>
      <c r="AR60">
        <f>Baseline_data!AR80</f>
        <v>0.56916535747208197</v>
      </c>
    </row>
    <row r="61" spans="1:44" x14ac:dyDescent="0.2">
      <c r="A61" t="str">
        <f>Baseline_data!A81</f>
        <v>BASELINE</v>
      </c>
      <c r="B61" t="str">
        <f>Baseline_data!B81</f>
        <v>Secondary Energy|Electricity|Other</v>
      </c>
      <c r="C61" t="str">
        <f>Baseline_data!C81</f>
        <v>EJ/yr</v>
      </c>
      <c r="D61">
        <f>Baseline_data!D81</f>
        <v>0.256576896</v>
      </c>
      <c r="E61">
        <f>Baseline_data!E81</f>
        <v>0.24976512000000001</v>
      </c>
      <c r="F61">
        <f>Baseline_data!F81</f>
        <v>0.24295334399999899</v>
      </c>
      <c r="G61">
        <f>Baseline_data!G81</f>
        <v>0.241389158399999</v>
      </c>
      <c r="H61">
        <f>Baseline_data!H81</f>
        <v>0.23442600960000001</v>
      </c>
      <c r="I61">
        <f>Baseline_data!I81</f>
        <v>0.22978391040000001</v>
      </c>
      <c r="J61">
        <f>Baseline_data!J81</f>
        <v>0.222820761599999</v>
      </c>
      <c r="K61">
        <f>Baseline_data!K81</f>
        <v>0.21585761279999999</v>
      </c>
      <c r="L61">
        <f>Baseline_data!L81</f>
        <v>0.208894464</v>
      </c>
      <c r="M61">
        <f>Baseline_data!M81</f>
        <v>0.20193131519999899</v>
      </c>
      <c r="N61">
        <f>Baseline_data!N81</f>
        <v>0.19728921599999999</v>
      </c>
      <c r="O61">
        <f>Baseline_data!O81</f>
        <v>0.1903260672</v>
      </c>
      <c r="P61">
        <f>Baseline_data!P81</f>
        <v>0.18336291839999899</v>
      </c>
      <c r="Q61">
        <f>Baseline_data!Q81</f>
        <v>0.17639976959999901</v>
      </c>
      <c r="R61">
        <f>Baseline_data!R81</f>
        <v>0.16943662079999999</v>
      </c>
      <c r="S61">
        <f>Baseline_data!S81</f>
        <v>0.16247347200000001</v>
      </c>
      <c r="T61">
        <f>Baseline_data!T81</f>
        <v>0.15783137279999901</v>
      </c>
      <c r="U61">
        <f>Baseline_data!U81</f>
        <v>0.150868224</v>
      </c>
      <c r="V61">
        <f>Baseline_data!V81</f>
        <v>0.81790236443671105</v>
      </c>
      <c r="W61">
        <f>Baseline_data!W81</f>
        <v>1.1048196096</v>
      </c>
      <c r="X61">
        <f>Baseline_data!X81</f>
        <v>1.16980899839999</v>
      </c>
      <c r="Y61">
        <f>Baseline_data!Y81</f>
        <v>1.2440825856</v>
      </c>
      <c r="Z61">
        <f>Baseline_data!Z81</f>
        <v>1.31835617279999</v>
      </c>
      <c r="AA61">
        <f>Baseline_data!AA81</f>
        <v>1.3949508096000001</v>
      </c>
      <c r="AB61">
        <f>Baseline_data!AB81</f>
        <v>1.4692243968000001</v>
      </c>
      <c r="AC61">
        <f>Baseline_data!AC81</f>
        <v>1.543497984</v>
      </c>
      <c r="AD61">
        <f>Baseline_data!AD81</f>
        <v>1.6340189184</v>
      </c>
      <c r="AE61">
        <f>Baseline_data!AE81</f>
        <v>1.7245398528</v>
      </c>
      <c r="AF61">
        <f>Baseline_data!AF81</f>
        <v>1.8150607872</v>
      </c>
      <c r="AG61">
        <f>Baseline_data!AG81</f>
        <v>1.9055817215999999</v>
      </c>
      <c r="AH61">
        <f>Baseline_data!AH81</f>
        <v>1.9961026559999899</v>
      </c>
      <c r="AI61">
        <f>Baseline_data!AI81</f>
        <v>2.1330445824000002</v>
      </c>
      <c r="AJ61">
        <f>Baseline_data!AJ81</f>
        <v>2.26998650879999</v>
      </c>
      <c r="AK61">
        <f>Baseline_data!AK81</f>
        <v>2.4069284352000002</v>
      </c>
      <c r="AL61">
        <f>Baseline_data!AL81</f>
        <v>2.54387036159999</v>
      </c>
      <c r="AM61">
        <f>Baseline_data!AM81</f>
        <v>2.6808122879999901</v>
      </c>
      <c r="AN61">
        <f>Baseline_data!AN81</f>
        <v>2.7899016191999899</v>
      </c>
      <c r="AO61">
        <f>Baseline_data!AO81</f>
        <v>2.8989909504</v>
      </c>
      <c r="AP61">
        <f>Baseline_data!AP81</f>
        <v>3.01040133119999</v>
      </c>
      <c r="AQ61">
        <f>Baseline_data!AQ81</f>
        <v>3.1194906623999898</v>
      </c>
      <c r="AR61">
        <f>Baseline_data!AR81</f>
        <v>3.2285799935999901</v>
      </c>
    </row>
    <row r="62" spans="1:44" x14ac:dyDescent="0.2">
      <c r="A62" t="str">
        <f>Baseline_data!A82</f>
        <v>BASELINE</v>
      </c>
      <c r="B62" t="str">
        <f>Baseline_data!B82</f>
        <v>Secondary Energy|Electricity|Solar</v>
      </c>
      <c r="C62" t="str">
        <f>Baseline_data!C82</f>
        <v>EJ/yr</v>
      </c>
      <c r="D62">
        <f>Baseline_data!D82</f>
        <v>0.23304397593599893</v>
      </c>
      <c r="E62">
        <f>Baseline_data!E82</f>
        <v>0.40144091788799896</v>
      </c>
      <c r="F62">
        <f>Baseline_data!F82</f>
        <v>0.56841873983999802</v>
      </c>
      <c r="G62">
        <f>Baseline_data!G82</f>
        <v>0.55946279335679905</v>
      </c>
      <c r="H62">
        <f>Baseline_data!H82</f>
        <v>0.55044378748799894</v>
      </c>
      <c r="I62">
        <f>Baseline_data!I82</f>
        <v>0.54148784100479896</v>
      </c>
      <c r="J62">
        <f>Baseline_data!J82</f>
        <v>0.53104971513599897</v>
      </c>
      <c r="K62">
        <f>Baseline_data!K82</f>
        <v>0.522093768652798</v>
      </c>
      <c r="L62">
        <f>Baseline_data!L82</f>
        <v>0.51313782216959902</v>
      </c>
      <c r="M62">
        <f>Baseline_data!M82</f>
        <v>0.50411881630079902</v>
      </c>
      <c r="N62">
        <f>Baseline_data!N82</f>
        <v>0.52288940679551899</v>
      </c>
      <c r="O62">
        <f>Baseline_data!O82</f>
        <v>0.51194253712895998</v>
      </c>
      <c r="P62">
        <f>Baseline_data!P82</f>
        <v>0.50247784684800001</v>
      </c>
      <c r="Q62">
        <f>Baseline_data!Q82</f>
        <v>0.49301315656703892</v>
      </c>
      <c r="R62">
        <f>Baseline_data!R82</f>
        <v>0.48348540690047997</v>
      </c>
      <c r="S62">
        <f>Baseline_data!S82</f>
        <v>0.47260159661951895</v>
      </c>
      <c r="T62">
        <f>Baseline_data!T82</f>
        <v>0.46307384695296</v>
      </c>
      <c r="U62">
        <f>Baseline_data!U82</f>
        <v>0.45360915667199997</v>
      </c>
      <c r="V62">
        <f>Baseline_data!V82</f>
        <v>0.44414446639103899</v>
      </c>
      <c r="W62">
        <f>Baseline_data!W82</f>
        <v>0.43319759672447999</v>
      </c>
      <c r="X62">
        <f>Baseline_data!X82</f>
        <v>0.96879782624897892</v>
      </c>
      <c r="Y62">
        <f>Baseline_data!Y82</f>
        <v>1.9523718104923469</v>
      </c>
      <c r="Z62">
        <f>Baseline_data!Z82</f>
        <v>2.935977491222427</v>
      </c>
      <c r="AA62">
        <f>Baseline_data!AA82</f>
        <v>3.9181640519525058</v>
      </c>
      <c r="AB62">
        <f>Baseline_data!AB82</f>
        <v>4.9017380361958836</v>
      </c>
      <c r="AC62">
        <f>Baseline_data!AC82</f>
        <v>5.4985929619768603</v>
      </c>
      <c r="AD62">
        <f>Baseline_data!AD82</f>
        <v>6.4919769619768601</v>
      </c>
      <c r="AE62">
        <f>Baseline_data!AE82</f>
        <v>7.48536096197686</v>
      </c>
      <c r="AF62">
        <f>Baseline_data!AF82</f>
        <v>8.47874496197689</v>
      </c>
      <c r="AG62">
        <f>Baseline_data!AG82</f>
        <v>9.8404910614620675</v>
      </c>
      <c r="AH62">
        <f>Baseline_data!AH82</f>
        <v>11.360439518164171</v>
      </c>
      <c r="AI62">
        <f>Baseline_data!AI82</f>
        <v>12.87119069636587</v>
      </c>
      <c r="AJ62">
        <f>Baseline_data!AJ82</f>
        <v>13.86457469636591</v>
      </c>
      <c r="AK62">
        <f>Baseline_data!AK82</f>
        <v>14.85795869636587</v>
      </c>
      <c r="AL62">
        <f>Baseline_data!AL82</f>
        <v>15.851342696365871</v>
      </c>
      <c r="AM62">
        <f>Baseline_data!AM82</f>
        <v>16.8447266963658</v>
      </c>
      <c r="AN62">
        <f>Baseline_data!AN82</f>
        <v>17.83811069636587</v>
      </c>
      <c r="AO62">
        <f>Baseline_data!AO82</f>
        <v>19.348861874567458</v>
      </c>
      <c r="AP62">
        <f>Baseline_data!AP82</f>
        <v>20.85961305276917</v>
      </c>
      <c r="AQ62">
        <f>Baseline_data!AQ82</f>
        <v>22.37036423097063</v>
      </c>
      <c r="AR62">
        <f>Baseline_data!AR82</f>
        <v>23.965152395550319</v>
      </c>
    </row>
    <row r="63" spans="1:44" x14ac:dyDescent="0.2">
      <c r="A63" t="str">
        <f>Baseline_data!A83</f>
        <v>BASELINE</v>
      </c>
      <c r="B63" t="str">
        <f>Baseline_data!B83</f>
        <v>Secondary Energy|Electricity|Wind</v>
      </c>
      <c r="C63" t="str">
        <f>Baseline_data!C83</f>
        <v>EJ/yr</v>
      </c>
      <c r="D63">
        <f>Baseline_data!D83</f>
        <v>1.3084917119999999</v>
      </c>
      <c r="E63">
        <f>Baseline_data!E83</f>
        <v>1.2656847456</v>
      </c>
      <c r="F63">
        <f>Baseline_data!F83</f>
        <v>1.2217487904</v>
      </c>
      <c r="G63">
        <f>Baseline_data!G83</f>
        <v>1.1781628848000001</v>
      </c>
      <c r="H63">
        <f>Baseline_data!H83</f>
        <v>1.1326091328000001</v>
      </c>
      <c r="I63">
        <f>Baseline_data!I83</f>
        <v>1.0865728800000001</v>
      </c>
      <c r="J63">
        <f>Baseline_data!J83</f>
        <v>1.0405870848000001</v>
      </c>
      <c r="K63">
        <f>Baseline_data!K83</f>
        <v>0.99260506079999899</v>
      </c>
      <c r="L63">
        <f>Baseline_data!L83</f>
        <v>0.94502039039999997</v>
      </c>
      <c r="M63">
        <f>Baseline_data!M83</f>
        <v>0.89454386879999992</v>
      </c>
      <c r="N63">
        <f>Baseline_data!N83</f>
        <v>0.84535401599999904</v>
      </c>
      <c r="O63">
        <f>Baseline_data!O83</f>
        <v>0.79253752319999993</v>
      </c>
      <c r="P63">
        <f>Baseline_data!P83</f>
        <v>0.73719815039999992</v>
      </c>
      <c r="Q63">
        <f>Baseline_data!Q83</f>
        <v>0.6835806432</v>
      </c>
      <c r="R63">
        <f>Baseline_data!R83</f>
        <v>0.62832326399999905</v>
      </c>
      <c r="S63">
        <f>Baseline_data!S83</f>
        <v>1.2929286959999999</v>
      </c>
      <c r="T63">
        <f>Baseline_data!T83</f>
        <v>1.9612806048</v>
      </c>
      <c r="U63">
        <f>Baseline_data!U83</f>
        <v>2.6339277167999997</v>
      </c>
      <c r="V63">
        <f>Baseline_data!V83</f>
        <v>3.3124720608000002</v>
      </c>
      <c r="W63">
        <f>Baseline_data!W83</f>
        <v>3.9944065248</v>
      </c>
      <c r="X63">
        <f>Baseline_data!X83</f>
        <v>4.6813299839999898</v>
      </c>
      <c r="Y63">
        <f>Baseline_data!Y83</f>
        <v>5.3738132400000005</v>
      </c>
      <c r="Z63">
        <f>Baseline_data!Z83</f>
        <v>6.0696771552</v>
      </c>
      <c r="AA63">
        <f>Baseline_data!AA83</f>
        <v>6.7714540703999999</v>
      </c>
      <c r="AB63">
        <f>Baseline_data!AB83</f>
        <v>7.4756781792</v>
      </c>
      <c r="AC63">
        <f>Baseline_data!AC83</f>
        <v>8.1867456000000001</v>
      </c>
      <c r="AD63">
        <f>Baseline_data!AD83</f>
        <v>8.9612697600000004</v>
      </c>
      <c r="AE63">
        <f>Baseline_data!AE83</f>
        <v>9.7408396799999899</v>
      </c>
      <c r="AF63">
        <f>Baseline_data!AF83</f>
        <v>10.52545536</v>
      </c>
      <c r="AG63">
        <f>Baseline_data!AG83</f>
        <v>11.315116799999901</v>
      </c>
      <c r="AH63">
        <f>Baseline_data!AH83</f>
        <v>12.109824</v>
      </c>
      <c r="AI63">
        <f>Baseline_data!AI83</f>
        <v>12.9095769599999</v>
      </c>
      <c r="AJ63">
        <f>Baseline_data!AJ83</f>
        <v>13.71437568</v>
      </c>
      <c r="AK63">
        <f>Baseline_data!AK83</f>
        <v>14.52422016</v>
      </c>
      <c r="AL63">
        <f>Baseline_data!AL83</f>
        <v>15.3391103999999</v>
      </c>
      <c r="AM63">
        <f>Baseline_data!AM83</f>
        <v>16.159046400000001</v>
      </c>
      <c r="AN63">
        <f>Baseline_data!AN83</f>
        <v>16.984028160000001</v>
      </c>
      <c r="AO63">
        <f>Baseline_data!AO83</f>
        <v>17.814055679999999</v>
      </c>
      <c r="AP63">
        <f>Baseline_data!AP83</f>
        <v>18.649128959999899</v>
      </c>
      <c r="AQ63">
        <f>Baseline_data!AQ83</f>
        <v>19.489248</v>
      </c>
      <c r="AR63">
        <f>Baseline_data!AR83</f>
        <v>19.552320000000002</v>
      </c>
    </row>
    <row r="64" spans="1:44" x14ac:dyDescent="0.2">
      <c r="A64" t="str">
        <f>Baseline_data!A84</f>
        <v>BASELINE</v>
      </c>
      <c r="B64" t="str">
        <f>Baseline_data!B84</f>
        <v>Secondary Energy|Heat</v>
      </c>
      <c r="C64" t="str">
        <f>Baseline_data!C84</f>
        <v>EJ/yr</v>
      </c>
      <c r="D64">
        <f>Baseline_data!D84</f>
        <v>98.759759901872769</v>
      </c>
      <c r="E64">
        <f>Baseline_data!E84</f>
        <v>102.14755045165933</v>
      </c>
      <c r="F64">
        <f>Baseline_data!F84</f>
        <v>104.94686875765032</v>
      </c>
      <c r="G64">
        <f>Baseline_data!G84</f>
        <v>106.82647856289184</v>
      </c>
      <c r="H64">
        <f>Baseline_data!H84</f>
        <v>108.02673517439275</v>
      </c>
      <c r="I64">
        <f>Baseline_data!I84</f>
        <v>109.53106071823079</v>
      </c>
      <c r="J64">
        <f>Baseline_data!J84</f>
        <v>111.70280978149793</v>
      </c>
      <c r="K64">
        <f>Baseline_data!K84</f>
        <v>112.74586889488486</v>
      </c>
      <c r="L64">
        <f>Baseline_data!L84</f>
        <v>113.706856364711</v>
      </c>
      <c r="M64">
        <f>Baseline_data!M84</f>
        <v>116.1041423049203</v>
      </c>
      <c r="N64">
        <f>Baseline_data!N84</f>
        <v>118.76282582025114</v>
      </c>
      <c r="O64">
        <f>Baseline_data!O84</f>
        <v>117.83467815185651</v>
      </c>
      <c r="P64">
        <f>Baseline_data!P84</f>
        <v>117.47745811117771</v>
      </c>
      <c r="Q64">
        <f>Baseline_data!Q84</f>
        <v>119.79746732139795</v>
      </c>
      <c r="R64">
        <f>Baseline_data!R84</f>
        <v>120.25246043034345</v>
      </c>
      <c r="S64">
        <f>Baseline_data!S84</f>
        <v>119.80627640731622</v>
      </c>
      <c r="T64">
        <f>Baseline_data!T84</f>
        <v>110.09858408804625</v>
      </c>
      <c r="U64">
        <f>Baseline_data!U84</f>
        <v>112.35766535388119</v>
      </c>
      <c r="V64">
        <f>Baseline_data!V84</f>
        <v>115.44755567434191</v>
      </c>
      <c r="W64">
        <f>Baseline_data!W84</f>
        <v>119.09421473593254</v>
      </c>
      <c r="X64">
        <f>Baseline_data!X84</f>
        <v>110.43533001746034</v>
      </c>
      <c r="Y64">
        <f>Baseline_data!Y84</f>
        <v>105.07268437888244</v>
      </c>
      <c r="Z64">
        <f>Baseline_data!Z84</f>
        <v>98.84060249786549</v>
      </c>
      <c r="AA64">
        <f>Baseline_data!AA84</f>
        <v>99.415366344391373</v>
      </c>
      <c r="AB64">
        <f>Baseline_data!AB84</f>
        <v>100.34676784393244</v>
      </c>
      <c r="AC64">
        <f>Baseline_data!AC84</f>
        <v>100.85135732315439</v>
      </c>
      <c r="AD64">
        <f>Baseline_data!AD84</f>
        <v>101.27592584491224</v>
      </c>
      <c r="AE64">
        <f>Baseline_data!AE84</f>
        <v>102.8171862634841</v>
      </c>
      <c r="AF64">
        <f>Baseline_data!AF84</f>
        <v>104.10195387320397</v>
      </c>
      <c r="AG64">
        <f>Baseline_data!AG84</f>
        <v>104.77648373149191</v>
      </c>
      <c r="AH64">
        <f>Baseline_data!AH84</f>
        <v>103.60586734541661</v>
      </c>
      <c r="AI64">
        <f>Baseline_data!AI84</f>
        <v>107.88104267616539</v>
      </c>
      <c r="AJ64">
        <f>Baseline_data!AJ84</f>
        <v>110.10586168454226</v>
      </c>
      <c r="AK64">
        <f>Baseline_data!AK84</f>
        <v>108.05386124644032</v>
      </c>
      <c r="AL64">
        <f>Baseline_data!AL84</f>
        <v>108.3281123866694</v>
      </c>
      <c r="AM64">
        <f>Baseline_data!AM84</f>
        <v>109.04616778414771</v>
      </c>
      <c r="AN64">
        <f>Baseline_data!AN84</f>
        <v>108.91877824898722</v>
      </c>
      <c r="AO64">
        <f>Baseline_data!AO84</f>
        <v>108.74134855938468</v>
      </c>
      <c r="AP64">
        <f>Baseline_data!AP84</f>
        <v>108.79073702550261</v>
      </c>
      <c r="AQ64">
        <f>Baseline_data!AQ84</f>
        <v>109.47805807339741</v>
      </c>
      <c r="AR64">
        <f>Baseline_data!AR84</f>
        <v>110.3349479261972</v>
      </c>
    </row>
    <row r="65" spans="1:44" x14ac:dyDescent="0.2">
      <c r="A65" t="str">
        <f>Baseline_data!A87</f>
        <v>BASELINE</v>
      </c>
      <c r="B65" t="str">
        <f>Baseline_data!B87</f>
        <v>Water Withdrawal|Electricity</v>
      </c>
      <c r="C65" t="str">
        <f>Baseline_data!C87</f>
        <v>km3/yr</v>
      </c>
      <c r="D65">
        <f>Baseline_data!D87</f>
        <v>351.30775597776307</v>
      </c>
      <c r="E65">
        <f>Baseline_data!E87</f>
        <v>348.0946713701689</v>
      </c>
      <c r="F65">
        <f>Baseline_data!F87</f>
        <v>349.67216154499374</v>
      </c>
      <c r="G65">
        <f>Baseline_data!G87</f>
        <v>355.13362951761258</v>
      </c>
      <c r="H65">
        <f>Baseline_data!H87</f>
        <v>361.1003781270594</v>
      </c>
      <c r="I65">
        <f>Baseline_data!I87</f>
        <v>359.53855971723232</v>
      </c>
      <c r="J65">
        <f>Baseline_data!J87</f>
        <v>359.57997408290919</v>
      </c>
      <c r="K65">
        <f>Baseline_data!K87</f>
        <v>361.85170950418478</v>
      </c>
      <c r="L65">
        <f>Baseline_data!L87</f>
        <v>360.19621962892205</v>
      </c>
      <c r="M65">
        <f>Baseline_data!M87</f>
        <v>357.06306030518243</v>
      </c>
      <c r="N65">
        <f>Baseline_data!N87</f>
        <v>352.53865846819656</v>
      </c>
      <c r="O65">
        <f>Baseline_data!O87</f>
        <v>349.64710986102835</v>
      </c>
      <c r="P65">
        <f>Baseline_data!P87</f>
        <v>351.83593920018473</v>
      </c>
      <c r="Q65">
        <f>Baseline_data!Q87</f>
        <v>349.33928828371131</v>
      </c>
      <c r="R65">
        <f>Baseline_data!R87</f>
        <v>346.61088433763911</v>
      </c>
      <c r="S65">
        <f>Baseline_data!S87</f>
        <v>380.90803557085496</v>
      </c>
      <c r="T65">
        <f>Baseline_data!T87</f>
        <v>432.32466997210952</v>
      </c>
      <c r="U65">
        <f>Baseline_data!U87</f>
        <v>473.18432969930802</v>
      </c>
      <c r="V65">
        <f>Baseline_data!V87</f>
        <v>510.52783560182087</v>
      </c>
      <c r="W65">
        <f>Baseline_data!W87</f>
        <v>546.42725960797702</v>
      </c>
      <c r="X65">
        <f>Baseline_data!X87</f>
        <v>586.33475025293023</v>
      </c>
      <c r="Y65">
        <f>Baseline_data!Y87</f>
        <v>623.7984353568304</v>
      </c>
      <c r="Z65">
        <f>Baseline_data!Z87</f>
        <v>664.31834445412881</v>
      </c>
      <c r="AA65">
        <f>Baseline_data!AA87</f>
        <v>674.94885452433243</v>
      </c>
      <c r="AB65">
        <f>Baseline_data!AB87</f>
        <v>673.02004568078166</v>
      </c>
      <c r="AC65">
        <f>Baseline_data!AC87</f>
        <v>690.55599452339425</v>
      </c>
      <c r="AD65">
        <f>Baseline_data!AD87</f>
        <v>703.07259704813657</v>
      </c>
      <c r="AE65">
        <f>Baseline_data!AE87</f>
        <v>706.50819490292224</v>
      </c>
      <c r="AF65">
        <f>Baseline_data!AF87</f>
        <v>708.43789968540045</v>
      </c>
      <c r="AG65">
        <f>Baseline_data!AG87</f>
        <v>710.18368212821895</v>
      </c>
      <c r="AH65">
        <f>Baseline_data!AH87</f>
        <v>711.88538163535202</v>
      </c>
      <c r="AI65">
        <f>Baseline_data!AI87</f>
        <v>713.10593165585931</v>
      </c>
      <c r="AJ65">
        <f>Baseline_data!AJ87</f>
        <v>714.4001860739354</v>
      </c>
      <c r="AK65">
        <f>Baseline_data!AK87</f>
        <v>715.63285069468623</v>
      </c>
      <c r="AL65">
        <f>Baseline_data!AL87</f>
        <v>717.17554485671769</v>
      </c>
      <c r="AM65">
        <f>Baseline_data!AM87</f>
        <v>718.51408409132978</v>
      </c>
      <c r="AN65">
        <f>Baseline_data!AN87</f>
        <v>719.64147146288758</v>
      </c>
      <c r="AO65">
        <f>Baseline_data!AO87</f>
        <v>720.07876718831881</v>
      </c>
      <c r="AP65">
        <f>Baseline_data!AP87</f>
        <v>720.28458748214632</v>
      </c>
      <c r="AQ65">
        <f>Baseline_data!AQ87</f>
        <v>720.32315285312336</v>
      </c>
      <c r="AR65">
        <f>Baseline_data!AR87</f>
        <v>721.75254495639501</v>
      </c>
    </row>
    <row r="66" spans="1:44" x14ac:dyDescent="0.2">
      <c r="A66" t="str">
        <f>Baseline_data!A88</f>
        <v>BASELINE</v>
      </c>
      <c r="B66" t="str">
        <f>Baseline_data!B88</f>
        <v>Water Withdrawal|Electricity|Biomass</v>
      </c>
      <c r="C66" t="str">
        <f>Baseline_data!C88</f>
        <v>km3/yr</v>
      </c>
      <c r="D66">
        <f>Baseline_data!D88</f>
        <v>0.27956245927247902</v>
      </c>
      <c r="E66">
        <f>Baseline_data!E88</f>
        <v>0.26961872895216005</v>
      </c>
      <c r="F66">
        <f>Baseline_data!F88</f>
        <v>0.25964048910239901</v>
      </c>
      <c r="G66">
        <f>Baseline_data!G88</f>
        <v>0.249662249252639</v>
      </c>
      <c r="H66">
        <f>Baseline_data!H88</f>
        <v>0.23937326280431998</v>
      </c>
      <c r="I66">
        <f>Baseline_data!I88</f>
        <v>0.2297402790825599</v>
      </c>
      <c r="J66">
        <f>Baseline_data!J88</f>
        <v>0.85424105913869897</v>
      </c>
      <c r="K66">
        <f>Baseline_data!K88</f>
        <v>1.417613351832</v>
      </c>
      <c r="L66">
        <f>Baseline_data!L88</f>
        <v>1.3417376885280001</v>
      </c>
      <c r="M66">
        <f>Baseline_data!M88</f>
        <v>1.3758159775966319</v>
      </c>
      <c r="N66">
        <f>Baseline_data!N88</f>
        <v>1.429369755680638</v>
      </c>
      <c r="O66">
        <f>Baseline_data!O88</f>
        <v>1.3959493589049559</v>
      </c>
      <c r="P66">
        <f>Baseline_data!P88</f>
        <v>1.423092017633278</v>
      </c>
      <c r="Q66">
        <f>Baseline_data!Q88</f>
        <v>1.4775760678519201</v>
      </c>
      <c r="R66">
        <f>Baseline_data!R88</f>
        <v>1.5476385674850708</v>
      </c>
      <c r="S66">
        <f>Baseline_data!S88</f>
        <v>1.5753754578597809</v>
      </c>
      <c r="T66">
        <f>Baseline_data!T88</f>
        <v>1.5181778243493909</v>
      </c>
      <c r="U66">
        <f>Baseline_data!U88</f>
        <v>1.4421274190214151</v>
      </c>
      <c r="V66">
        <f>Baseline_data!V88</f>
        <v>1.420957414936235</v>
      </c>
      <c r="W66">
        <f>Baseline_data!W88</f>
        <v>1.4322018784816679</v>
      </c>
      <c r="X66">
        <f>Baseline_data!X88</f>
        <v>1.3559809590496661</v>
      </c>
      <c r="Y66">
        <f>Baseline_data!Y88</f>
        <v>1.276294879705667</v>
      </c>
      <c r="Z66">
        <f>Baseline_data!Z88</f>
        <v>1.2004192164016669</v>
      </c>
      <c r="AA66">
        <f>Baseline_data!AA88</f>
        <v>1.1241982969696669</v>
      </c>
      <c r="AB66">
        <f>Baseline_data!AB88</f>
        <v>1.2212872867009901</v>
      </c>
      <c r="AC66">
        <f>Baseline_data!AC88</f>
        <v>1.14563578839764</v>
      </c>
      <c r="AD66">
        <f>Baseline_data!AD88</f>
        <v>1.1425284832456399</v>
      </c>
      <c r="AE66">
        <f>Baseline_data!AE88</f>
        <v>1.19171247522624</v>
      </c>
      <c r="AF66">
        <f>Baseline_data!AF88</f>
        <v>1.2224199022314202</v>
      </c>
      <c r="AG66">
        <f>Baseline_data!AG88</f>
        <v>1.2193125970794301</v>
      </c>
      <c r="AH66">
        <f>Baseline_data!AH88</f>
        <v>1.23332850048766</v>
      </c>
      <c r="AI66">
        <f>Baseline_data!AI88</f>
        <v>1.2298759392076501</v>
      </c>
      <c r="AJ66">
        <f>Baseline_data!AJ88</f>
        <v>1.2264233779276501</v>
      </c>
      <c r="AK66">
        <f>Baseline_data!AK88</f>
        <v>1.22331607277565</v>
      </c>
      <c r="AL66">
        <f>Baseline_data!AL88</f>
        <v>1.21986351149565</v>
      </c>
      <c r="AM66">
        <f>Baseline_data!AM88</f>
        <v>1.21986351149564</v>
      </c>
      <c r="AN66">
        <f>Baseline_data!AN88</f>
        <v>1.21986351149564</v>
      </c>
      <c r="AO66">
        <f>Baseline_data!AO88</f>
        <v>1.21986351149565</v>
      </c>
      <c r="AP66">
        <f>Baseline_data!AP88</f>
        <v>1.21986351149564</v>
      </c>
      <c r="AQ66">
        <f>Baseline_data!AQ88</f>
        <v>1.2225343511231499</v>
      </c>
      <c r="AR66">
        <f>Baseline_data!AR88</f>
        <v>1.23791325039764</v>
      </c>
    </row>
    <row r="67" spans="1:44" x14ac:dyDescent="0.2">
      <c r="A67" t="str">
        <f>Baseline_data!A89</f>
        <v>BASELINE</v>
      </c>
      <c r="B67" t="str">
        <f>Baseline_data!B89</f>
        <v>Water Withdrawal|Electricity|Fossil</v>
      </c>
      <c r="C67" t="str">
        <f>Baseline_data!C89</f>
        <v>km3/yr</v>
      </c>
      <c r="D67">
        <f>Baseline_data!D89</f>
        <v>56.60050382873618</v>
      </c>
      <c r="E67">
        <f>Baseline_data!E89</f>
        <v>52.149132807448048</v>
      </c>
      <c r="F67">
        <f>Baseline_data!F89</f>
        <v>53.423166770325437</v>
      </c>
      <c r="G67">
        <f>Baseline_data!G89</f>
        <v>61.016484408359275</v>
      </c>
      <c r="H67">
        <f>Baseline_data!H89</f>
        <v>66.68661036388815</v>
      </c>
      <c r="I67">
        <f>Baseline_data!I89</f>
        <v>64.873595701080802</v>
      </c>
      <c r="J67">
        <f>Baseline_data!J89</f>
        <v>67.165384884971843</v>
      </c>
      <c r="K67">
        <f>Baseline_data!K89</f>
        <v>68.043591126427373</v>
      </c>
      <c r="L67">
        <f>Baseline_data!L89</f>
        <v>68.687627089968501</v>
      </c>
      <c r="M67">
        <f>Baseline_data!M89</f>
        <v>67.956702988405709</v>
      </c>
      <c r="N67">
        <f>Baseline_data!N89</f>
        <v>67.589552908182611</v>
      </c>
      <c r="O67">
        <f>Baseline_data!O89</f>
        <v>69.387481306427276</v>
      </c>
      <c r="P67">
        <f>Baseline_data!P89</f>
        <v>69.583687882596038</v>
      </c>
      <c r="Q67">
        <f>Baseline_data!Q89</f>
        <v>69.40113930705823</v>
      </c>
      <c r="R67">
        <f>Baseline_data!R89</f>
        <v>70.897056267966008</v>
      </c>
      <c r="S67">
        <f>Baseline_data!S89</f>
        <v>94.446256611092664</v>
      </c>
      <c r="T67">
        <f>Baseline_data!T89</f>
        <v>102.66402395202083</v>
      </c>
      <c r="U67">
        <f>Baseline_data!U89</f>
        <v>100.34015684560551</v>
      </c>
      <c r="V67">
        <f>Baseline_data!V89</f>
        <v>94.354727075269977</v>
      </c>
      <c r="W67">
        <f>Baseline_data!W89</f>
        <v>86.946066189430908</v>
      </c>
      <c r="X67">
        <f>Baseline_data!X89</f>
        <v>83.644176970753421</v>
      </c>
      <c r="Y67">
        <f>Baseline_data!Y89</f>
        <v>77.858931107841656</v>
      </c>
      <c r="Z67">
        <f>Baseline_data!Z89</f>
        <v>75.425992615400645</v>
      </c>
      <c r="AA67">
        <f>Baseline_data!AA89</f>
        <v>78.073369726262825</v>
      </c>
      <c r="AB67">
        <f>Baseline_data!AB89</f>
        <v>80.304511819045715</v>
      </c>
      <c r="AC67">
        <f>Baseline_data!AC89</f>
        <v>82.923414987784355</v>
      </c>
      <c r="AD67">
        <f>Baseline_data!AD89</f>
        <v>85.189968576485668</v>
      </c>
      <c r="AE67">
        <f>Baseline_data!AE89</f>
        <v>87.448380214996817</v>
      </c>
      <c r="AF67">
        <f>Baseline_data!AF89</f>
        <v>89.857356444133742</v>
      </c>
      <c r="AG67">
        <f>Baseline_data!AG89</f>
        <v>92.116372627269357</v>
      </c>
      <c r="AH67">
        <f>Baseline_data!AH89</f>
        <v>94.312600642588336</v>
      </c>
      <c r="AI67">
        <f>Baseline_data!AI89</f>
        <v>96.034909487376439</v>
      </c>
      <c r="AJ67">
        <f>Baseline_data!AJ89</f>
        <v>97.839927584013537</v>
      </c>
      <c r="AK67">
        <f>Baseline_data!AK89</f>
        <v>99.583010627196501</v>
      </c>
      <c r="AL67">
        <f>Baseline_data!AL89</f>
        <v>101.60093464906785</v>
      </c>
      <c r="AM67">
        <f>Baseline_data!AM89</f>
        <v>103.44678500096008</v>
      </c>
      <c r="AN67">
        <f>Baseline_data!AN89</f>
        <v>105.08538285312576</v>
      </c>
      <c r="AO67">
        <f>Baseline_data!AO89</f>
        <v>106.02488420488608</v>
      </c>
      <c r="AP67">
        <f>Baseline_data!AP89</f>
        <v>106.73641636059648</v>
      </c>
      <c r="AQ67">
        <f>Baseline_data!AQ89</f>
        <v>107.27834770077207</v>
      </c>
      <c r="AR67">
        <f>Baseline_data!AR89</f>
        <v>109.16202352501033</v>
      </c>
    </row>
    <row r="68" spans="1:44" x14ac:dyDescent="0.2">
      <c r="A68" t="str">
        <f>Baseline_data!A90</f>
        <v>BASELINE</v>
      </c>
      <c r="B68" t="str">
        <f>Baseline_data!B90</f>
        <v>Water Withdrawal|Electricity|Hydro</v>
      </c>
      <c r="C68" t="str">
        <f>Baseline_data!C90</f>
        <v>km3/yr</v>
      </c>
      <c r="D68">
        <f>Baseline_data!D90</f>
        <v>280.11484504684802</v>
      </c>
      <c r="E68">
        <f>Baseline_data!E90</f>
        <v>282.13342081400401</v>
      </c>
      <c r="F68">
        <f>Baseline_data!F90</f>
        <v>283.98038883290405</v>
      </c>
      <c r="G68">
        <f>Baseline_data!G90</f>
        <v>285.72002275255397</v>
      </c>
      <c r="H68">
        <f>Baseline_data!H90</f>
        <v>287.31977912768201</v>
      </c>
      <c r="I68">
        <f>Baseline_data!I90</f>
        <v>288.77965795828698</v>
      </c>
      <c r="J68">
        <f>Baseline_data!J90</f>
        <v>290.039479370565</v>
      </c>
      <c r="K68">
        <f>Baseline_data!K90</f>
        <v>291.22041635366298</v>
      </c>
      <c r="L68">
        <f>Baseline_data!L90</f>
        <v>287.22588418943991</v>
      </c>
      <c r="M68">
        <f>Baseline_data!M90</f>
        <v>283.26305466143901</v>
      </c>
      <c r="N68">
        <f>Baseline_data!N90</f>
        <v>279.26852249721497</v>
      </c>
      <c r="O68">
        <f>Baseline_data!O90</f>
        <v>275.27399033299196</v>
      </c>
      <c r="P68">
        <f>Baseline_data!P90</f>
        <v>271.27945816876792</v>
      </c>
      <c r="Q68">
        <f>Baseline_data!Q90</f>
        <v>267.28492600454399</v>
      </c>
      <c r="R68">
        <f>Baseline_data!R90</f>
        <v>263.29039384031893</v>
      </c>
      <c r="S68">
        <f>Baseline_data!S90</f>
        <v>274.3143265289649</v>
      </c>
      <c r="T68">
        <f>Baseline_data!T90</f>
        <v>317.87374870074188</v>
      </c>
      <c r="U68">
        <f>Baseline_data!U90</f>
        <v>361.43317087251899</v>
      </c>
      <c r="V68">
        <f>Baseline_data!V90</f>
        <v>404.99259304429103</v>
      </c>
      <c r="W68">
        <f>Baseline_data!W90</f>
        <v>448.55201521607</v>
      </c>
      <c r="X68">
        <f>Baseline_data!X90</f>
        <v>492.111437387845</v>
      </c>
      <c r="Y68">
        <f>Baseline_data!Y90</f>
        <v>535.70256219584508</v>
      </c>
      <c r="Z68">
        <f>Baseline_data!Z90</f>
        <v>578.98995571868397</v>
      </c>
      <c r="AA68">
        <f>Baseline_data!AA90</f>
        <v>587.31152867640492</v>
      </c>
      <c r="AB68">
        <f>Baseline_data!AB90</f>
        <v>583.31699651218401</v>
      </c>
      <c r="AC68">
        <f>Baseline_data!AC90</f>
        <v>598.56996027096102</v>
      </c>
      <c r="AD68">
        <f>Baseline_data!AD90</f>
        <v>609.08330547852199</v>
      </c>
      <c r="AE68">
        <f>Baseline_data!AE90</f>
        <v>610.47149666918392</v>
      </c>
      <c r="AF68">
        <f>Baseline_data!AF90</f>
        <v>610.21787557939206</v>
      </c>
      <c r="AG68">
        <f>Baseline_data!AG90</f>
        <v>609.96425448960008</v>
      </c>
      <c r="AH68">
        <f>Baseline_data!AH90</f>
        <v>609.71063339980697</v>
      </c>
      <c r="AI68">
        <f>Baseline_data!AI90</f>
        <v>609.45701231001601</v>
      </c>
      <c r="AJ68">
        <f>Baseline_data!AJ90</f>
        <v>609.20339122022301</v>
      </c>
      <c r="AK68">
        <f>Baseline_data!AK90</f>
        <v>608.94977013043092</v>
      </c>
      <c r="AL68">
        <f>Baseline_data!AL90</f>
        <v>608.727851676863</v>
      </c>
      <c r="AM68">
        <f>Baseline_data!AM90</f>
        <v>608.47423058707091</v>
      </c>
      <c r="AN68">
        <f>Baseline_data!AN90</f>
        <v>608.22060949727893</v>
      </c>
      <c r="AO68">
        <f>Baseline_data!AO90</f>
        <v>607.96698840748786</v>
      </c>
      <c r="AP68">
        <f>Baseline_data!AP90</f>
        <v>607.71336731769486</v>
      </c>
      <c r="AQ68">
        <f>Baseline_data!AQ90</f>
        <v>607.45974622790288</v>
      </c>
      <c r="AR68">
        <f>Baseline_data!AR90</f>
        <v>607.23782777433598</v>
      </c>
    </row>
    <row r="69" spans="1:44" x14ac:dyDescent="0.2">
      <c r="A69" t="str">
        <f>Baseline_data!A91</f>
        <v>BASELINE</v>
      </c>
      <c r="B69" t="str">
        <f>Baseline_data!B91</f>
        <v>Water Withdrawal|Electricity|Nuclear</v>
      </c>
      <c r="C69" t="str">
        <f>Baseline_data!C91</f>
        <v>km3/yr</v>
      </c>
      <c r="D69">
        <f>Baseline_data!D91</f>
        <v>14.275709781832498</v>
      </c>
      <c r="E69">
        <f>Baseline_data!E91</f>
        <v>13.5055988168053</v>
      </c>
      <c r="F69">
        <f>Baseline_data!F91</f>
        <v>11.972342481417101</v>
      </c>
      <c r="G69">
        <f>Baseline_data!G91</f>
        <v>8.1110920717121395</v>
      </c>
      <c r="H69">
        <f>Baseline_data!H91</f>
        <v>6.8192641188964895</v>
      </c>
      <c r="I69">
        <f>Baseline_data!I91</f>
        <v>5.6209003684076695</v>
      </c>
      <c r="J69">
        <f>Baseline_data!J91</f>
        <v>1.48726271340533</v>
      </c>
      <c r="K69">
        <f>Baseline_data!K91</f>
        <v>1.1374934077923802</v>
      </c>
      <c r="L69">
        <f>Baseline_data!L91</f>
        <v>2.9093861868739301</v>
      </c>
      <c r="M69">
        <f>Baseline_data!M91</f>
        <v>4.4369189855753906</v>
      </c>
      <c r="N69">
        <f>Baseline_data!N91</f>
        <v>4.2212204886259599</v>
      </c>
      <c r="O69">
        <f>Baseline_data!O91</f>
        <v>3.5607576255118998</v>
      </c>
      <c r="P69">
        <f>Baseline_data!P91</f>
        <v>9.5217825921428201</v>
      </c>
      <c r="Q69">
        <f>Baseline_data!Q91</f>
        <v>11.1487410633599</v>
      </c>
      <c r="R69">
        <f>Baseline_data!R91</f>
        <v>10.849908828672</v>
      </c>
      <c r="S69">
        <f>Baseline_data!S91</f>
        <v>10.547245411487999</v>
      </c>
      <c r="T69">
        <f>Baseline_data!T91</f>
        <v>10.244581994303999</v>
      </c>
      <c r="U69">
        <f>Baseline_data!U91</f>
        <v>9.9457497596159996</v>
      </c>
      <c r="V69">
        <f>Baseline_data!V91</f>
        <v>9.6430863424319995</v>
      </c>
      <c r="W69">
        <f>Baseline_data!W91</f>
        <v>9.3404229252479904</v>
      </c>
      <c r="X69">
        <f>Baseline_data!X91</f>
        <v>9.0415906905599996</v>
      </c>
      <c r="Y69">
        <f>Baseline_data!Y91</f>
        <v>8.7389272733759995</v>
      </c>
      <c r="Z69">
        <f>Baseline_data!Z91</f>
        <v>8.4400950386879998</v>
      </c>
      <c r="AA69">
        <f>Baseline_data!AA91</f>
        <v>8.1374316215039997</v>
      </c>
      <c r="AB69">
        <f>Baseline_data!AB91</f>
        <v>7.8347682043200004</v>
      </c>
      <c r="AC69">
        <f>Baseline_data!AC91</f>
        <v>7.535935969631991</v>
      </c>
      <c r="AD69">
        <f>Baseline_data!AD91</f>
        <v>7.2332725524479997</v>
      </c>
      <c r="AE69">
        <f>Baseline_data!AE91</f>
        <v>6.9306091352640005</v>
      </c>
      <c r="AF69">
        <f>Baseline_data!AF91</f>
        <v>6.6317769005759999</v>
      </c>
      <c r="AG69">
        <f>Baseline_data!AG91</f>
        <v>6.3291134833919998</v>
      </c>
      <c r="AH69">
        <f>Baseline_data!AH91</f>
        <v>6.0264500662079996</v>
      </c>
      <c r="AI69">
        <f>Baseline_data!AI91</f>
        <v>5.7276178315199999</v>
      </c>
      <c r="AJ69">
        <f>Baseline_data!AJ91</f>
        <v>5.4249544143359998</v>
      </c>
      <c r="AK69">
        <f>Baseline_data!AK91</f>
        <v>5.1222909971519996</v>
      </c>
      <c r="AL69">
        <f>Baseline_data!AL91</f>
        <v>4.823458762464</v>
      </c>
      <c r="AM69">
        <f>Baseline_data!AM91</f>
        <v>4.5207953452799998</v>
      </c>
      <c r="AN69">
        <f>Baseline_data!AN91</f>
        <v>4.2181319280959997</v>
      </c>
      <c r="AO69">
        <f>Baseline_data!AO91</f>
        <v>3.919299693408</v>
      </c>
      <c r="AP69">
        <f>Baseline_data!AP91</f>
        <v>3.6166362762239999</v>
      </c>
      <c r="AQ69">
        <f>Baseline_data!AQ91</f>
        <v>3.3139728590400002</v>
      </c>
      <c r="AR69">
        <f>Baseline_data!AR91</f>
        <v>3.0151406243519903</v>
      </c>
    </row>
    <row r="70" spans="1:44" x14ac:dyDescent="0.2">
      <c r="A70" t="str">
        <f>Baseline_data!A92</f>
        <v>BASELINE</v>
      </c>
      <c r="B70" t="str">
        <f>Baseline_data!B92</f>
        <v>Water Withdrawal|Electricity|Solar</v>
      </c>
      <c r="C70" t="str">
        <f>Baseline_data!C92</f>
        <v>km3/yr</v>
      </c>
      <c r="D70">
        <f>Baseline_data!D92</f>
        <v>1.2140956339199999E-3</v>
      </c>
      <c r="E70">
        <f>Baseline_data!E92</f>
        <v>1.9330861593599999E-3</v>
      </c>
      <c r="F70">
        <f>Baseline_data!F92</f>
        <v>2.6095030847999999E-3</v>
      </c>
      <c r="G70">
        <f>Baseline_data!G92</f>
        <v>2.573553558528E-3</v>
      </c>
      <c r="H70">
        <f>Baseline_data!H92</f>
        <v>2.5316124445440001E-3</v>
      </c>
      <c r="I70">
        <f>Baseline_data!I92</f>
        <v>2.4956629182720002E-3</v>
      </c>
      <c r="J70">
        <f>Baseline_data!J92</f>
        <v>2.4111482042880003E-3</v>
      </c>
      <c r="K70">
        <f>Baseline_data!K92</f>
        <v>2.3751986780159899E-3</v>
      </c>
      <c r="L70">
        <f>Baseline_data!L92</f>
        <v>2.33924915174399E-3</v>
      </c>
      <c r="M70">
        <f>Baseline_data!M92</f>
        <v>2.2973080377599901E-3</v>
      </c>
      <c r="N70">
        <f>Baseline_data!N92</f>
        <v>2.3723282523744E-3</v>
      </c>
      <c r="O70">
        <f>Baseline_data!O92</f>
        <v>2.2855877842751899E-3</v>
      </c>
      <c r="P70">
        <f>Baseline_data!P92</f>
        <v>2.2477304687616001E-3</v>
      </c>
      <c r="Q70">
        <f>Baseline_data!Q92</f>
        <v>2.209873153248E-3</v>
      </c>
      <c r="R70">
        <f>Baseline_data!R92</f>
        <v>2.1657062851487899E-3</v>
      </c>
      <c r="S70">
        <f>Baseline_data!S92</f>
        <v>2.0852753696351998E-3</v>
      </c>
      <c r="T70">
        <f>Baseline_data!T92</f>
        <v>2.041108501536E-3</v>
      </c>
      <c r="U70">
        <f>Baseline_data!U92</f>
        <v>2.0032511860223999E-3</v>
      </c>
      <c r="V70">
        <f>Baseline_data!V92</f>
        <v>1.9653938705088002E-3</v>
      </c>
      <c r="W70">
        <f>Baseline_data!W92</f>
        <v>1.8786534024096001E-3</v>
      </c>
      <c r="X70">
        <f>Baseline_data!X92</f>
        <v>1.7790984946202001E-2</v>
      </c>
      <c r="Y70">
        <f>Baseline_data!Y92</f>
        <v>4.7548338078102687E-2</v>
      </c>
      <c r="Z70">
        <f>Baseline_data!Z92</f>
        <v>7.7312000762589095E-2</v>
      </c>
      <c r="AA70">
        <f>Baseline_data!AA92</f>
        <v>0.10703308984707562</v>
      </c>
      <c r="AB70">
        <f>Baseline_data!AB92</f>
        <v>0.13679044297897638</v>
      </c>
      <c r="AC70">
        <f>Baseline_data!AC92</f>
        <v>0.16495778885930601</v>
      </c>
      <c r="AD70">
        <f>Baseline_data!AD92</f>
        <v>0.19475930885930601</v>
      </c>
      <c r="AE70">
        <f>Baseline_data!AE92</f>
        <v>0.22456082885930501</v>
      </c>
      <c r="AF70">
        <f>Baseline_data!AF92</f>
        <v>0.25436234885930603</v>
      </c>
      <c r="AG70">
        <f>Baseline_data!AG92</f>
        <v>0.28784748985415776</v>
      </c>
      <c r="AH70">
        <f>Baseline_data!AH92</f>
        <v>0.32291465442117967</v>
      </c>
      <c r="AI70">
        <f>Baseline_data!AI92</f>
        <v>0.35788984620319669</v>
      </c>
      <c r="AJ70">
        <f>Baseline_data!AJ92</f>
        <v>0.38769136620319711</v>
      </c>
      <c r="AK70">
        <f>Baseline_data!AK92</f>
        <v>0.41749288620319669</v>
      </c>
      <c r="AL70">
        <f>Baseline_data!AL92</f>
        <v>0.44729440620319666</v>
      </c>
      <c r="AM70">
        <f>Baseline_data!AM92</f>
        <v>0.47709592620319602</v>
      </c>
      <c r="AN70">
        <f>Baseline_data!AN92</f>
        <v>0.50689744620319666</v>
      </c>
      <c r="AO70">
        <f>Baseline_data!AO92</f>
        <v>0.54187263798521257</v>
      </c>
      <c r="AP70">
        <f>Baseline_data!AP92</f>
        <v>0.5768478297672297</v>
      </c>
      <c r="AQ70">
        <f>Baseline_data!AQ92</f>
        <v>0.61182302154924428</v>
      </c>
      <c r="AR70">
        <f>Baseline_data!AR92</f>
        <v>0.64763858319504131</v>
      </c>
    </row>
    <row r="71" spans="1:44" x14ac:dyDescent="0.2">
      <c r="A71" t="str">
        <f>Baseline_data!A93</f>
        <v>BASELINE</v>
      </c>
      <c r="B71" t="str">
        <f>Baseline_data!B93</f>
        <v>Water Withdrawal|Industrial Water</v>
      </c>
      <c r="C71" t="str">
        <f>Baseline_data!C93</f>
        <v>km3/yr</v>
      </c>
      <c r="D71">
        <f>Baseline_data!D93</f>
        <v>332.19781648250648</v>
      </c>
      <c r="E71">
        <f>Baseline_data!E93</f>
        <v>335.69723338363292</v>
      </c>
      <c r="F71">
        <f>Baseline_data!F93</f>
        <v>338.90403945905058</v>
      </c>
      <c r="G71">
        <f>Baseline_data!G93</f>
        <v>342.16090954770476</v>
      </c>
      <c r="H71">
        <f>Baseline_data!H93</f>
        <v>345.38469936907478</v>
      </c>
      <c r="I71">
        <f>Baseline_data!I93</f>
        <v>348.66099525261166</v>
      </c>
      <c r="J71">
        <f>Baseline_data!J93</f>
        <v>351.94767108310594</v>
      </c>
      <c r="K71">
        <f>Baseline_data!K93</f>
        <v>355.19792632764251</v>
      </c>
      <c r="L71">
        <f>Baseline_data!L93</f>
        <v>358.44071019371853</v>
      </c>
      <c r="M71">
        <f>Baseline_data!M93</f>
        <v>361.7081729064505</v>
      </c>
      <c r="N71">
        <f>Baseline_data!N93</f>
        <v>365.03398562673857</v>
      </c>
      <c r="O71">
        <f>Baseline_data!O93</f>
        <v>368.37026832615851</v>
      </c>
      <c r="P71">
        <f>Baseline_data!P93</f>
        <v>371.94924052196956</v>
      </c>
      <c r="Q71">
        <f>Baseline_data!Q93</f>
        <v>375.31861064379376</v>
      </c>
      <c r="R71">
        <f>Baseline_data!R93</f>
        <v>378.63321906509617</v>
      </c>
      <c r="S71">
        <f>Baseline_data!S93</f>
        <v>381.94569846031897</v>
      </c>
      <c r="T71">
        <f>Baseline_data!T93</f>
        <v>385.33428486363511</v>
      </c>
      <c r="U71">
        <f>Baseline_data!U93</f>
        <v>388.67639466903171</v>
      </c>
      <c r="V71">
        <f>Baseline_data!V93</f>
        <v>392.09662131446896</v>
      </c>
      <c r="W71">
        <f>Baseline_data!W93</f>
        <v>395.7545673023767</v>
      </c>
      <c r="X71">
        <f>Baseline_data!X93</f>
        <v>399.12976801471103</v>
      </c>
      <c r="Y71">
        <f>Baseline_data!Y93</f>
        <v>402.57129209592637</v>
      </c>
      <c r="Z71">
        <f>Baseline_data!Z93</f>
        <v>405.96181767954545</v>
      </c>
      <c r="AA71">
        <f>Baseline_data!AA93</f>
        <v>409.34415016111848</v>
      </c>
      <c r="AB71">
        <f>Baseline_data!AB93</f>
        <v>413.05988141120719</v>
      </c>
      <c r="AC71">
        <f>Baseline_data!AC93</f>
        <v>416.54408011790463</v>
      </c>
      <c r="AD71">
        <f>Baseline_data!AD93</f>
        <v>419.95840165532979</v>
      </c>
      <c r="AE71">
        <f>Baseline_data!AE93</f>
        <v>423.39776597493477</v>
      </c>
      <c r="AF71">
        <f>Baseline_data!AF93</f>
        <v>427.22738907104355</v>
      </c>
      <c r="AG71">
        <f>Baseline_data!AG93</f>
        <v>430.60614681645387</v>
      </c>
      <c r="AH71">
        <f>Baseline_data!AH93</f>
        <v>434.14388235643725</v>
      </c>
      <c r="AI71">
        <f>Baseline_data!AI93</f>
        <v>437.69242900595333</v>
      </c>
      <c r="AJ71">
        <f>Baseline_data!AJ93</f>
        <v>441.42101243149921</v>
      </c>
      <c r="AK71">
        <f>Baseline_data!AK93</f>
        <v>444.99202878677664</v>
      </c>
      <c r="AL71">
        <f>Baseline_data!AL93</f>
        <v>448.43097312957593</v>
      </c>
      <c r="AM71">
        <f>Baseline_data!AM93</f>
        <v>452.33828090883293</v>
      </c>
      <c r="AN71">
        <f>Baseline_data!AN93</f>
        <v>455.87095277875721</v>
      </c>
      <c r="AO71">
        <f>Baseline_data!AO93</f>
        <v>459.41206134309704</v>
      </c>
      <c r="AP71">
        <f>Baseline_data!AP93</f>
        <v>463.29798700778503</v>
      </c>
      <c r="AQ71">
        <f>Baseline_data!AQ93</f>
        <v>466.77594467985625</v>
      </c>
      <c r="AR71">
        <f>Baseline_data!AR93</f>
        <v>470.43548918784558</v>
      </c>
    </row>
    <row r="72" spans="1:44" x14ac:dyDescent="0.2">
      <c r="A72" t="str">
        <f>Baseline_data!A94</f>
        <v>BASELINE</v>
      </c>
      <c r="B72" t="str">
        <f>Baseline_data!B94</f>
        <v>Water Withdrawal|Irrigation</v>
      </c>
      <c r="C72" t="str">
        <f>Baseline_data!C94</f>
        <v>km3/yr</v>
      </c>
      <c r="D72">
        <f>Baseline_data!D94</f>
        <v>1486.6843799999999</v>
      </c>
      <c r="E72">
        <f>Baseline_data!E94</f>
        <v>1486.6843799999999</v>
      </c>
      <c r="F72">
        <f>Baseline_data!F94</f>
        <v>1486.6843799999999</v>
      </c>
      <c r="G72">
        <f>Baseline_data!G94</f>
        <v>1486.6843799999999</v>
      </c>
      <c r="H72">
        <f>Baseline_data!H94</f>
        <v>1486.6843799999999</v>
      </c>
      <c r="I72">
        <f>Baseline_data!I94</f>
        <v>1486.6843799999999</v>
      </c>
      <c r="J72">
        <f>Baseline_data!J94</f>
        <v>1486.6843799999999</v>
      </c>
      <c r="K72">
        <f>Baseline_data!K94</f>
        <v>1486.6843799999999</v>
      </c>
      <c r="L72">
        <f>Baseline_data!L94</f>
        <v>1486.6843799999999</v>
      </c>
      <c r="M72">
        <f>Baseline_data!M94</f>
        <v>1486.6843799999999</v>
      </c>
      <c r="N72">
        <f>Baseline_data!N94</f>
        <v>1486.6843799999999</v>
      </c>
      <c r="O72">
        <f>Baseline_data!O94</f>
        <v>1561.01859899999</v>
      </c>
      <c r="P72">
        <f>Baseline_data!P94</f>
        <v>1639.0695289499899</v>
      </c>
      <c r="Q72">
        <f>Baseline_data!Q94</f>
        <v>1721.0230053974901</v>
      </c>
      <c r="R72">
        <f>Baseline_data!R94</f>
        <v>1807.0741558694799</v>
      </c>
      <c r="S72">
        <f>Baseline_data!S94</f>
        <v>1897.4278635012699</v>
      </c>
      <c r="T72">
        <f>Baseline_data!T94</f>
        <v>1992.2992565348502</v>
      </c>
      <c r="U72">
        <f>Baseline_data!U94</f>
        <v>2091.91421964455</v>
      </c>
      <c r="V72">
        <f>Baseline_data!V94</f>
        <v>2196.5099303236102</v>
      </c>
      <c r="W72">
        <f>Baseline_data!W94</f>
        <v>2306.33542679937</v>
      </c>
      <c r="X72">
        <f>Baseline_data!X94</f>
        <v>2421.65219817976</v>
      </c>
      <c r="Y72">
        <f>Baseline_data!Y94</f>
        <v>2542.7348081493801</v>
      </c>
      <c r="Z72">
        <f>Baseline_data!Z94</f>
        <v>2669.8715485770699</v>
      </c>
      <c r="AA72">
        <f>Baseline_data!AA94</f>
        <v>2803.36512586444</v>
      </c>
      <c r="AB72">
        <f>Baseline_data!AB94</f>
        <v>2943.5333824608201</v>
      </c>
      <c r="AC72">
        <f>Baseline_data!AC94</f>
        <v>3090.71005152323</v>
      </c>
      <c r="AD72">
        <f>Baseline_data!AD94</f>
        <v>3245.2455540185497</v>
      </c>
      <c r="AE72">
        <f>Baseline_data!AE94</f>
        <v>3407.5078318003202</v>
      </c>
      <c r="AF72">
        <f>Baseline_data!AF94</f>
        <v>3577.88322353182</v>
      </c>
      <c r="AG72">
        <f>Baseline_data!AG94</f>
        <v>3756.7773846679897</v>
      </c>
      <c r="AH72">
        <f>Baseline_data!AH94</f>
        <v>3944.6162539215898</v>
      </c>
      <c r="AI72">
        <f>Baseline_data!AI94</f>
        <v>4141.8470674260898</v>
      </c>
      <c r="AJ72">
        <f>Baseline_data!AJ94</f>
        <v>4348.9394205952995</v>
      </c>
      <c r="AK72">
        <f>Baseline_data!AK94</f>
        <v>4566.3863889976901</v>
      </c>
      <c r="AL72">
        <f>Baseline_data!AL94</f>
        <v>4794.7057090539001</v>
      </c>
      <c r="AM72">
        <f>Baseline_data!AM94</f>
        <v>5034.4409947087006</v>
      </c>
      <c r="AN72">
        <f>Baseline_data!AN94</f>
        <v>5286.1630470714999</v>
      </c>
      <c r="AO72">
        <f>Baseline_data!AO94</f>
        <v>5550.4711963934906</v>
      </c>
      <c r="AP72">
        <f>Baseline_data!AP94</f>
        <v>5827.9947572236997</v>
      </c>
      <c r="AQ72">
        <f>Baseline_data!AQ94</f>
        <v>6119.3944956912001</v>
      </c>
      <c r="AR72">
        <f>Baseline_data!AR94</f>
        <v>6425.3642220925994</v>
      </c>
    </row>
    <row r="73" spans="1:44" x14ac:dyDescent="0.2">
      <c r="A73" t="str">
        <f>'2Degree_data'!A4</f>
        <v>2DEGREE</v>
      </c>
      <c r="B73" t="str">
        <f>'2Degree_data'!B4</f>
        <v>Agricultural Production|Crops</v>
      </c>
      <c r="C73" t="str">
        <f>'2Degree_data'!C4</f>
        <v>EJ/yr</v>
      </c>
      <c r="D73">
        <f>'2Degree_data'!D4</f>
        <v>83.894808424257803</v>
      </c>
      <c r="E73">
        <f>'2Degree_data'!E4</f>
        <v>84.853955848769303</v>
      </c>
      <c r="F73">
        <f>'2Degree_data'!F4</f>
        <v>85.8181781273788</v>
      </c>
      <c r="G73">
        <f>'2Degree_data'!G4</f>
        <v>86.784937833037304</v>
      </c>
      <c r="H73">
        <f>'2Degree_data'!H4</f>
        <v>87.761847246891605</v>
      </c>
      <c r="I73">
        <f>'2Degree_data'!I4</f>
        <v>88.878352691462993</v>
      </c>
      <c r="J73">
        <f>'2Degree_data'!J4</f>
        <v>90.096388608726699</v>
      </c>
      <c r="K73">
        <f>'2Degree_data'!K4</f>
        <v>91.322036807137295</v>
      </c>
      <c r="L73">
        <f>'2Degree_data'!L4</f>
        <v>92.552759859645803</v>
      </c>
      <c r="M73">
        <f>'2Degree_data'!M4</f>
        <v>93.792553177973005</v>
      </c>
      <c r="N73">
        <f>'2Degree_data'!N4</f>
        <v>95.033425938677496</v>
      </c>
      <c r="O73">
        <f>'2Degree_data'!O4</f>
        <v>95.877212083845592</v>
      </c>
      <c r="P73">
        <f>'2Degree_data'!P4</f>
        <v>96.719540244342198</v>
      </c>
      <c r="Q73">
        <f>'2Degree_data'!Q4</f>
        <v>97.563326389510294</v>
      </c>
      <c r="R73">
        <f>'2Degree_data'!R4</f>
        <v>98.408191977055793</v>
      </c>
      <c r="S73">
        <f>'2Degree_data'!S4</f>
        <v>99.250520137552201</v>
      </c>
      <c r="T73">
        <f>'2Degree_data'!T4</f>
        <v>100.1196805532102</v>
      </c>
      <c r="U73">
        <f>'2Degree_data'!U4</f>
        <v>100.9863035418192</v>
      </c>
      <c r="V73">
        <f>'2Degree_data'!V4</f>
        <v>101.85800138452601</v>
      </c>
      <c r="W73">
        <f>'2Degree_data'!W4</f>
        <v>102.72969922723308</v>
      </c>
      <c r="X73">
        <f>'2Degree_data'!X4</f>
        <v>103.6039344969889</v>
      </c>
      <c r="Y73">
        <f>'2Degree_data'!Y4</f>
        <v>104.1830149599684</v>
      </c>
      <c r="Z73">
        <f>'2Degree_data'!Z4</f>
        <v>104.76209542294799</v>
      </c>
      <c r="AA73">
        <f>'2Degree_data'!AA4</f>
        <v>105.34517129764831</v>
      </c>
      <c r="AB73">
        <f>'2Degree_data'!AB4</f>
        <v>105.9217143335789</v>
      </c>
      <c r="AC73">
        <f>'2Degree_data'!AC4</f>
        <v>106.4967993848377</v>
      </c>
      <c r="AD73">
        <f>'2Degree_data'!AD4</f>
        <v>107.08241268658711</v>
      </c>
      <c r="AE73">
        <f>'2Degree_data'!AE4</f>
        <v>107.6680259883363</v>
      </c>
      <c r="AF73">
        <f>'2Degree_data'!AF4</f>
        <v>108.2471064513159</v>
      </c>
      <c r="AG73">
        <f>'2Degree_data'!AG4</f>
        <v>108.8287243413444</v>
      </c>
      <c r="AH73">
        <f>'2Degree_data'!AH4</f>
        <v>109.4118002160446</v>
      </c>
      <c r="AI73">
        <f>'2Degree_data'!AI4</f>
        <v>109.8204383399421</v>
      </c>
      <c r="AJ73">
        <f>'2Degree_data'!AJ4</f>
        <v>110.23053444851129</v>
      </c>
      <c r="AK73">
        <f>'2Degree_data'!AK4</f>
        <v>110.64316798412949</v>
      </c>
      <c r="AL73">
        <f>'2Degree_data'!AL4</f>
        <v>111.049268680978</v>
      </c>
      <c r="AM73">
        <f>'2Degree_data'!AM4</f>
        <v>111.4553693778264</v>
      </c>
      <c r="AN73">
        <f>'2Degree_data'!AN4</f>
        <v>111.8745357522143</v>
      </c>
      <c r="AO73">
        <f>'2Degree_data'!AO4</f>
        <v>112.29116469955309</v>
      </c>
      <c r="AP73">
        <f>'2Degree_data'!AP4</f>
        <v>112.70633566222031</v>
      </c>
      <c r="AQ73">
        <f>'2Degree_data'!AQ4</f>
        <v>113.1229646095592</v>
      </c>
      <c r="AR73">
        <f>'2Degree_data'!AR4</f>
        <v>113.5355981451773</v>
      </c>
    </row>
    <row r="74" spans="1:44" x14ac:dyDescent="0.2">
      <c r="A74" t="str">
        <f>'2Degree_data'!A5</f>
        <v>2DEGREE</v>
      </c>
      <c r="B74" t="str">
        <f>'2Degree_data'!B5</f>
        <v>Agricultural Production|Livestock</v>
      </c>
      <c r="C74" t="str">
        <f>'2Degree_data'!C5</f>
        <v>EJ/yr</v>
      </c>
      <c r="D74">
        <f>'2Degree_data'!D5</f>
        <v>5.76</v>
      </c>
      <c r="E74">
        <f>'2Degree_data'!E5</f>
        <v>5.76</v>
      </c>
      <c r="F74">
        <f>'2Degree_data'!F5</f>
        <v>5.76</v>
      </c>
      <c r="G74">
        <f>'2Degree_data'!G5</f>
        <v>5.76</v>
      </c>
      <c r="H74">
        <f>'2Degree_data'!H5</f>
        <v>5.76</v>
      </c>
      <c r="I74">
        <f>'2Degree_data'!I5</f>
        <v>5.7997912075165203</v>
      </c>
      <c r="J74">
        <f>'2Degree_data'!J5</f>
        <v>5.8624289525576998</v>
      </c>
      <c r="K74">
        <f>'2Degree_data'!K5</f>
        <v>5.9250666975988802</v>
      </c>
      <c r="L74">
        <f>'2Degree_data'!L5</f>
        <v>5.9877044426400596</v>
      </c>
      <c r="M74">
        <f>'2Degree_data'!M5</f>
        <v>6.0515021459227398</v>
      </c>
      <c r="N74">
        <f>'2Degree_data'!N5</f>
        <v>6.1141398909639202</v>
      </c>
      <c r="O74">
        <f>'2Degree_data'!O5</f>
        <v>6.1535784711750301</v>
      </c>
      <c r="P74">
        <f>'2Degree_data'!P5</f>
        <v>6.1918570931446402</v>
      </c>
      <c r="Q74">
        <f>'2Degree_data'!Q5</f>
        <v>6.2312956733557598</v>
      </c>
      <c r="R74">
        <f>'2Degree_data'!R5</f>
        <v>6.2695742953253601</v>
      </c>
      <c r="S74">
        <f>'2Degree_data'!S5</f>
        <v>6.3078529172949702</v>
      </c>
      <c r="T74">
        <f>'2Degree_data'!T5</f>
        <v>6.3472914975060801</v>
      </c>
      <c r="U74">
        <f>'2Degree_data'!U5</f>
        <v>6.3867300777171998</v>
      </c>
      <c r="V74">
        <f>'2Degree_data'!V5</f>
        <v>6.4261686579283097</v>
      </c>
      <c r="W74">
        <f>'2Degree_data'!W5</f>
        <v>6.4656072381394196</v>
      </c>
      <c r="X74">
        <f>'2Degree_data'!X5</f>
        <v>6.5050458183505304</v>
      </c>
      <c r="Y74">
        <f>'2Degree_data'!Y5</f>
        <v>6.5317248579051101</v>
      </c>
      <c r="Z74">
        <f>'2Degree_data'!Z5</f>
        <v>6.5584038974596899</v>
      </c>
      <c r="AA74">
        <f>'2Degree_data'!AA5</f>
        <v>6.5862428952557703</v>
      </c>
      <c r="AB74">
        <f>'2Degree_data'!AB5</f>
        <v>6.6129219348103403</v>
      </c>
      <c r="AC74">
        <f>'2Degree_data'!AC5</f>
        <v>6.6384410161234202</v>
      </c>
      <c r="AD74">
        <f>'2Degree_data'!AD5</f>
        <v>6.6662800139194998</v>
      </c>
      <c r="AE74">
        <f>'2Degree_data'!AE5</f>
        <v>6.6941190117155696</v>
      </c>
      <c r="AF74">
        <f>'2Degree_data'!AF5</f>
        <v>6.7207980512701502</v>
      </c>
      <c r="AG74">
        <f>'2Degree_data'!AG5</f>
        <v>6.7474770908247299</v>
      </c>
      <c r="AH74">
        <f>'2Degree_data'!AH5</f>
        <v>6.7753160886208104</v>
      </c>
      <c r="AI74">
        <f>'2Degree_data'!AI5</f>
        <v>6.7915555040018498</v>
      </c>
      <c r="AJ74">
        <f>'2Degree_data'!AJ5</f>
        <v>6.8089548776243998</v>
      </c>
      <c r="AK74">
        <f>'2Degree_data'!AK5</f>
        <v>6.8263542512469497</v>
      </c>
      <c r="AL74">
        <f>'2Degree_data'!AL5</f>
        <v>6.8425936666279998</v>
      </c>
      <c r="AM74">
        <f>'2Degree_data'!AM5</f>
        <v>6.8588330820090402</v>
      </c>
      <c r="AN74">
        <f>'2Degree_data'!AN5</f>
        <v>6.8773924138730997</v>
      </c>
      <c r="AO74">
        <f>'2Degree_data'!AO5</f>
        <v>6.8959517457371504</v>
      </c>
      <c r="AP74">
        <f>'2Degree_data'!AP5</f>
        <v>6.9133511193597004</v>
      </c>
      <c r="AQ74">
        <f>'2Degree_data'!AQ5</f>
        <v>6.9319104512237502</v>
      </c>
      <c r="AR74">
        <f>'2Degree_data'!AR5</f>
        <v>6.9493098248463001</v>
      </c>
    </row>
    <row r="75" spans="1:44" x14ac:dyDescent="0.2">
      <c r="A75" t="str">
        <f>'2Degree_data'!A8</f>
        <v>2DEGREE</v>
      </c>
      <c r="B75" t="str">
        <f>'2Degree_data'!B8</f>
        <v>Capacity|Electricity</v>
      </c>
      <c r="C75" t="str">
        <f>'2Degree_data'!C8</f>
        <v>GW</v>
      </c>
      <c r="D75">
        <f>'2Degree_data'!D8</f>
        <v>5143.7741192377725</v>
      </c>
      <c r="E75">
        <f>'2Degree_data'!E8</f>
        <v>5166.7741192377707</v>
      </c>
      <c r="F75">
        <f>'2Degree_data'!F8</f>
        <v>5187.6741192377713</v>
      </c>
      <c r="G75">
        <f>'2Degree_data'!G8</f>
        <v>5176.8741192377711</v>
      </c>
      <c r="H75">
        <f>'2Degree_data'!H8</f>
        <v>5155.9336309342734</v>
      </c>
      <c r="I75">
        <f>'2Degree_data'!I8</f>
        <v>5072.4822099690873</v>
      </c>
      <c r="J75">
        <f>'2Degree_data'!J8</f>
        <v>5136.8634990113123</v>
      </c>
      <c r="K75">
        <f>'2Degree_data'!K8</f>
        <v>5135.2303091114281</v>
      </c>
      <c r="L75">
        <f>'2Degree_data'!L8</f>
        <v>5210.8841432079043</v>
      </c>
      <c r="M75">
        <f>'2Degree_data'!M8</f>
        <v>5124.5303091114256</v>
      </c>
      <c r="N75">
        <f>'2Degree_data'!N8</f>
        <v>5252.9907941009506</v>
      </c>
      <c r="O75">
        <f>'2Degree_data'!O8</f>
        <v>5393.0008567875548</v>
      </c>
      <c r="P75">
        <f>'2Degree_data'!P8</f>
        <v>5382.1008567875542</v>
      </c>
      <c r="Q75">
        <f>'2Degree_data'!Q8</f>
        <v>5371.5008567875548</v>
      </c>
      <c r="R75">
        <f>'2Degree_data'!R8</f>
        <v>5342.2529646668345</v>
      </c>
      <c r="S75">
        <f>'2Degree_data'!S8</f>
        <v>5344.5810338866595</v>
      </c>
      <c r="T75">
        <f>'2Degree_data'!T8</f>
        <v>5384.1689506368266</v>
      </c>
      <c r="U75">
        <f>'2Degree_data'!U8</f>
        <v>5373.9689506368259</v>
      </c>
      <c r="V75">
        <f>'2Degree_data'!V8</f>
        <v>5305.738261309576</v>
      </c>
      <c r="W75">
        <f>'2Degree_data'!W8</f>
        <v>5238.3375497438255</v>
      </c>
      <c r="X75">
        <f>'2Degree_data'!X8</f>
        <v>5249.0054762369309</v>
      </c>
      <c r="Y75">
        <f>'2Degree_data'!Y8</f>
        <v>5411.3064022656181</v>
      </c>
      <c r="Z75">
        <f>'2Degree_data'!Z8</f>
        <v>5516.6774508708877</v>
      </c>
      <c r="AA75">
        <f>'2Degree_data'!AA8</f>
        <v>5721.1200777868271</v>
      </c>
      <c r="AB75">
        <f>'2Degree_data'!AB8</f>
        <v>5942.3069783231931</v>
      </c>
      <c r="AC75">
        <f>'2Degree_data'!AC8</f>
        <v>6052.4089419394641</v>
      </c>
      <c r="AD75">
        <f>'2Degree_data'!AD8</f>
        <v>6279.1589198347001</v>
      </c>
      <c r="AE75">
        <f>'2Degree_data'!AE8</f>
        <v>6519.2409586131043</v>
      </c>
      <c r="AF75">
        <f>'2Degree_data'!AF8</f>
        <v>6768.8555267255233</v>
      </c>
      <c r="AG75">
        <f>'2Degree_data'!AG8</f>
        <v>7058.4933262898476</v>
      </c>
      <c r="AH75">
        <f>'2Degree_data'!AH8</f>
        <v>7425.6124339424314</v>
      </c>
      <c r="AI75">
        <f>'2Degree_data'!AI8</f>
        <v>7805.086897752235</v>
      </c>
      <c r="AJ75">
        <f>'2Degree_data'!AJ8</f>
        <v>8317.119277162561</v>
      </c>
      <c r="AK75">
        <f>'2Degree_data'!AK8</f>
        <v>8543.8192771625545</v>
      </c>
      <c r="AL75">
        <f>'2Degree_data'!AL8</f>
        <v>8741.5736516411871</v>
      </c>
      <c r="AM75">
        <f>'2Degree_data'!AM8</f>
        <v>9039.5184217133319</v>
      </c>
      <c r="AN75">
        <f>'2Degree_data'!AN8</f>
        <v>9316.1184217133341</v>
      </c>
      <c r="AO75">
        <f>'2Degree_data'!AO8</f>
        <v>9676.4643678851226</v>
      </c>
      <c r="AP75">
        <f>'2Degree_data'!AP8</f>
        <v>10055.06436788513</v>
      </c>
      <c r="AQ75">
        <f>'2Degree_data'!AQ8</f>
        <v>10371.904051430736</v>
      </c>
      <c r="AR75">
        <f>'2Degree_data'!AR8</f>
        <v>10749.375982210911</v>
      </c>
    </row>
    <row r="76" spans="1:44" x14ac:dyDescent="0.2">
      <c r="A76" t="str">
        <f>'2Degree_data'!A9</f>
        <v>2DEGREE</v>
      </c>
      <c r="B76" t="str">
        <f>'2Degree_data'!B9</f>
        <v>Capacity|Electricity|Biomass</v>
      </c>
      <c r="C76" t="str">
        <f>'2Degree_data'!C9</f>
        <v>GW</v>
      </c>
      <c r="D76">
        <f>'2Degree_data'!D9</f>
        <v>86.3</v>
      </c>
      <c r="E76">
        <f>'2Degree_data'!E9</f>
        <v>83.2</v>
      </c>
      <c r="F76">
        <f>'2Degree_data'!F9</f>
        <v>80.100000000000009</v>
      </c>
      <c r="G76">
        <f>'2Degree_data'!G9</f>
        <v>77</v>
      </c>
      <c r="H76">
        <f>'2Degree_data'!H9</f>
        <v>73.800000000000011</v>
      </c>
      <c r="I76">
        <f>'2Degree_data'!I9</f>
        <v>70.8</v>
      </c>
      <c r="J76">
        <f>'2Degree_data'!J9</f>
        <v>67.7</v>
      </c>
      <c r="K76">
        <f>'2Degree_data'!K9</f>
        <v>64.5</v>
      </c>
      <c r="L76">
        <f>'2Degree_data'!L9</f>
        <v>58.399999999999991</v>
      </c>
      <c r="M76">
        <f>'2Degree_data'!M9</f>
        <v>61.5</v>
      </c>
      <c r="N76">
        <f>'2Degree_data'!N9</f>
        <v>55.300000000000004</v>
      </c>
      <c r="O76">
        <f>'2Degree_data'!O9</f>
        <v>235.79864919512798</v>
      </c>
      <c r="P76">
        <f>'2Degree_data'!P9</f>
        <v>232.79864919512798</v>
      </c>
      <c r="Q76">
        <f>'2Degree_data'!Q9</f>
        <v>229.69864919512798</v>
      </c>
      <c r="R76">
        <f>'2Degree_data'!R9</f>
        <v>226.498649195128</v>
      </c>
      <c r="S76">
        <f>'2Degree_data'!S9</f>
        <v>223.498649195128</v>
      </c>
      <c r="T76">
        <f>'2Degree_data'!T9</f>
        <v>220.39864919512797</v>
      </c>
      <c r="U76">
        <f>'2Degree_data'!U9</f>
        <v>217.19864919512798</v>
      </c>
      <c r="V76">
        <f>'2Degree_data'!V9</f>
        <v>214.09864919512799</v>
      </c>
      <c r="W76">
        <f>'2Degree_data'!W9</f>
        <v>211.09864919512799</v>
      </c>
      <c r="X76">
        <f>'2Degree_data'!X9</f>
        <v>207.998649195128</v>
      </c>
      <c r="Y76">
        <f>'2Degree_data'!Y9</f>
        <v>261.55453449318998</v>
      </c>
      <c r="Z76">
        <f>'2Degree_data'!Z9</f>
        <v>294.08099464073103</v>
      </c>
      <c r="AA76">
        <f>'2Degree_data'!AA9</f>
        <v>341.548420631618</v>
      </c>
      <c r="AB76">
        <f>'2Degree_data'!AB9</f>
        <v>346.42857020591401</v>
      </c>
      <c r="AC76">
        <f>'2Degree_data'!AC9</f>
        <v>394.38302862688295</v>
      </c>
      <c r="AD76">
        <f>'2Degree_data'!AD9</f>
        <v>393.959987922099</v>
      </c>
      <c r="AE76">
        <f>'2Degree_data'!AE9</f>
        <v>397.23464060040203</v>
      </c>
      <c r="AF76">
        <f>'2Degree_data'!AF9</f>
        <v>397.55370625124499</v>
      </c>
      <c r="AG76">
        <f>'2Degree_data'!AG9</f>
        <v>396.65370625124496</v>
      </c>
      <c r="AH76">
        <f>'2Degree_data'!AH9</f>
        <v>395.65370625124496</v>
      </c>
      <c r="AI76">
        <f>'2Degree_data'!AI9</f>
        <v>402.34704427139195</v>
      </c>
      <c r="AJ76">
        <f>'2Degree_data'!AJ9</f>
        <v>407.94996629051894</v>
      </c>
      <c r="AK76">
        <f>'2Degree_data'!AK9</f>
        <v>407.04996629051897</v>
      </c>
      <c r="AL76">
        <f>'2Degree_data'!AL9</f>
        <v>406.04996629051897</v>
      </c>
      <c r="AM76">
        <f>'2Degree_data'!AM9</f>
        <v>406.04996629051897</v>
      </c>
      <c r="AN76">
        <f>'2Degree_data'!AN9</f>
        <v>406.04996629051897</v>
      </c>
      <c r="AO76">
        <f>'2Degree_data'!AO9</f>
        <v>406.04996629051897</v>
      </c>
      <c r="AP76">
        <f>'2Degree_data'!AP9</f>
        <v>406.04996629051897</v>
      </c>
      <c r="AQ76">
        <f>'2Degree_data'!AQ9</f>
        <v>406.04996629051897</v>
      </c>
      <c r="AR76">
        <f>'2Degree_data'!AR9</f>
        <v>406.04996629051897</v>
      </c>
    </row>
    <row r="77" spans="1:44" x14ac:dyDescent="0.2">
      <c r="A77" t="str">
        <f>'2Degree_data'!A10</f>
        <v>2DEGREE</v>
      </c>
      <c r="B77" t="str">
        <f>'2Degree_data'!B10</f>
        <v>Capacity|Electricity|Coal</v>
      </c>
      <c r="C77" t="str">
        <f>'2Degree_data'!C10</f>
        <v>GW</v>
      </c>
      <c r="D77">
        <f>'2Degree_data'!D10</f>
        <v>1580.8000000000002</v>
      </c>
      <c r="E77">
        <f>'2Degree_data'!E10</f>
        <v>1543.7</v>
      </c>
      <c r="F77">
        <f>'2Degree_data'!F10</f>
        <v>1504.3</v>
      </c>
      <c r="G77">
        <f>'2Degree_data'!G10</f>
        <v>1464.6999999999998</v>
      </c>
      <c r="H77">
        <f>'2Degree_data'!H10</f>
        <v>1425.2</v>
      </c>
      <c r="I77">
        <f>'2Degree_data'!I10</f>
        <v>1385.7</v>
      </c>
      <c r="J77">
        <f>'2Degree_data'!J10</f>
        <v>1346.1999999999998</v>
      </c>
      <c r="K77">
        <f>'2Degree_data'!K10</f>
        <v>1306.7</v>
      </c>
      <c r="L77">
        <f>'2Degree_data'!L10</f>
        <v>1227.7</v>
      </c>
      <c r="M77">
        <f>'2Degree_data'!M10</f>
        <v>1267.1000000000001</v>
      </c>
      <c r="N77">
        <f>'2Degree_data'!N10</f>
        <v>1188.1000000000001</v>
      </c>
      <c r="O77">
        <f>'2Degree_data'!O10</f>
        <v>1148.5999999999999</v>
      </c>
      <c r="P77">
        <f>'2Degree_data'!P10</f>
        <v>1109</v>
      </c>
      <c r="Q77">
        <f>'2Degree_data'!Q10</f>
        <v>1069.5999999999999</v>
      </c>
      <c r="R77">
        <f>'2Degree_data'!R10</f>
        <v>1030</v>
      </c>
      <c r="S77">
        <f>'2Degree_data'!S10</f>
        <v>990.5</v>
      </c>
      <c r="T77">
        <f>'2Degree_data'!T10</f>
        <v>950.9</v>
      </c>
      <c r="U77">
        <f>'2Degree_data'!U10</f>
        <v>911.5</v>
      </c>
      <c r="V77">
        <f>'2Degree_data'!V10</f>
        <v>871.89999999999986</v>
      </c>
      <c r="W77">
        <f>'2Degree_data'!W10</f>
        <v>832.4</v>
      </c>
      <c r="X77">
        <f>'2Degree_data'!X10</f>
        <v>792.8</v>
      </c>
      <c r="Y77">
        <f>'2Degree_data'!Y10</f>
        <v>760.47617536579548</v>
      </c>
      <c r="Z77">
        <f>'2Degree_data'!Z10</f>
        <v>740.92076382352457</v>
      </c>
      <c r="AA77">
        <f>'2Degree_data'!AA10</f>
        <v>701.32076382352443</v>
      </c>
      <c r="AB77">
        <f>'2Degree_data'!AB10</f>
        <v>690.85798665855702</v>
      </c>
      <c r="AC77">
        <f>'2Degree_data'!AC10</f>
        <v>651.35798665855691</v>
      </c>
      <c r="AD77">
        <f>'2Degree_data'!AD10</f>
        <v>640.0166001662077</v>
      </c>
      <c r="AE77">
        <f>'2Degree_data'!AE10</f>
        <v>634.43643937726404</v>
      </c>
      <c r="AF77">
        <f>'2Degree_data'!AF10</f>
        <v>661.40456937037197</v>
      </c>
      <c r="AG77">
        <f>'2Degree_data'!AG10</f>
        <v>690.61950685744205</v>
      </c>
      <c r="AH77">
        <f>'2Degree_data'!AH10</f>
        <v>721.58712575591596</v>
      </c>
      <c r="AI77">
        <f>'2Degree_data'!AI10</f>
        <v>759.33191436155494</v>
      </c>
      <c r="AJ77">
        <f>'2Degree_data'!AJ10</f>
        <v>724.74996629051896</v>
      </c>
      <c r="AK77">
        <f>'2Degree_data'!AK10</f>
        <v>685.14996629051893</v>
      </c>
      <c r="AL77">
        <f>'2Degree_data'!AL10</f>
        <v>645.64996629051893</v>
      </c>
      <c r="AM77">
        <f>'2Degree_data'!AM10</f>
        <v>606.04996629051902</v>
      </c>
      <c r="AN77">
        <f>'2Degree_data'!AN10</f>
        <v>566.64996629051893</v>
      </c>
      <c r="AO77">
        <f>'2Degree_data'!AO10</f>
        <v>527.04996629051902</v>
      </c>
      <c r="AP77">
        <f>'2Degree_data'!AP10</f>
        <v>487.54996629051897</v>
      </c>
      <c r="AQ77">
        <f>'2Degree_data'!AQ10</f>
        <v>447.94996629051894</v>
      </c>
      <c r="AR77">
        <f>'2Degree_data'!AR10</f>
        <v>408.54996629051897</v>
      </c>
    </row>
    <row r="78" spans="1:44" x14ac:dyDescent="0.2">
      <c r="A78" t="str">
        <f>'2Degree_data'!A11</f>
        <v>2DEGREE</v>
      </c>
      <c r="B78" t="str">
        <f>'2Degree_data'!B11</f>
        <v>Capacity|Electricity|Gas</v>
      </c>
      <c r="C78" t="str">
        <f>'2Degree_data'!C11</f>
        <v>GW</v>
      </c>
      <c r="D78">
        <f>'2Degree_data'!D11</f>
        <v>1403.7741192377712</v>
      </c>
      <c r="E78">
        <f>'2Degree_data'!E11</f>
        <v>1459.1741192377701</v>
      </c>
      <c r="F78">
        <f>'2Degree_data'!F11</f>
        <v>1514.5741192377711</v>
      </c>
      <c r="G78">
        <f>'2Degree_data'!G11</f>
        <v>1570.0741192377716</v>
      </c>
      <c r="H78">
        <f>'2Degree_data'!H11</f>
        <v>1615.5336309342724</v>
      </c>
      <c r="I78">
        <f>'2Degree_data'!I11</f>
        <v>1598.0822099690877</v>
      </c>
      <c r="J78">
        <f>'2Degree_data'!J11</f>
        <v>1728.7634990113124</v>
      </c>
      <c r="K78">
        <f>'2Degree_data'!K11</f>
        <v>1793.4303091114275</v>
      </c>
      <c r="L78">
        <f>'2Degree_data'!L11</f>
        <v>1933.3759346327925</v>
      </c>
      <c r="M78">
        <f>'2Degree_data'!M11</f>
        <v>1848.9303091114273</v>
      </c>
      <c r="N78">
        <f>'2Degree_data'!N11</f>
        <v>2041.6825855258373</v>
      </c>
      <c r="O78">
        <f>'2Degree_data'!O11</f>
        <v>2064.2939990173127</v>
      </c>
      <c r="P78">
        <f>'2Degree_data'!P11</f>
        <v>2119.7939990173127</v>
      </c>
      <c r="Q78">
        <f>'2Degree_data'!Q11</f>
        <v>2175.2939990173122</v>
      </c>
      <c r="R78">
        <f>'2Degree_data'!R11</f>
        <v>2230.6939990173123</v>
      </c>
      <c r="S78">
        <f>'2Degree_data'!S11</f>
        <v>2299.2220682371385</v>
      </c>
      <c r="T78">
        <f>'2Degree_data'!T11</f>
        <v>2407.2099849873052</v>
      </c>
      <c r="U78">
        <f>'2Degree_data'!U11</f>
        <v>2462.7099849873052</v>
      </c>
      <c r="V78">
        <f>'2Degree_data'!V11</f>
        <v>2460.2792956600556</v>
      </c>
      <c r="W78">
        <f>'2Degree_data'!W11</f>
        <v>2458.6785840943044</v>
      </c>
      <c r="X78">
        <f>'2Degree_data'!X11</f>
        <v>2534.9465105874092</v>
      </c>
      <c r="Y78">
        <f>'2Degree_data'!Y11</f>
        <v>2630.9418286479913</v>
      </c>
      <c r="Z78">
        <f>'2Degree_data'!Z11</f>
        <v>2686.4418286479909</v>
      </c>
      <c r="AA78">
        <f>'2Degree_data'!AA11</f>
        <v>2741.7418286479915</v>
      </c>
      <c r="AB78">
        <f>'2Degree_data'!AB11</f>
        <v>2723.9783460867679</v>
      </c>
      <c r="AC78">
        <f>'2Degree_data'!AC11</f>
        <v>2641.3012363704479</v>
      </c>
      <c r="AD78">
        <f>'2Degree_data'!AD11</f>
        <v>2626.3853489922221</v>
      </c>
      <c r="AE78">
        <f>'2Degree_data'!AE11</f>
        <v>2585.4307412412868</v>
      </c>
      <c r="AF78">
        <f>'2Degree_data'!AF11</f>
        <v>2485.3551757319569</v>
      </c>
      <c r="AG78">
        <f>'2Degree_data'!AG11</f>
        <v>2358.4956640354553</v>
      </c>
      <c r="AH78">
        <f>'2Degree_data'!AH11</f>
        <v>2321.795664035455</v>
      </c>
      <c r="AI78">
        <f>'2Degree_data'!AI11</f>
        <v>2246.3143749932296</v>
      </c>
      <c r="AJ78">
        <f>'2Degree_data'!AJ11</f>
        <v>2425.668026312796</v>
      </c>
      <c r="AK78">
        <f>'2Degree_data'!AK11</f>
        <v>2425.668026312796</v>
      </c>
      <c r="AL78">
        <f>'2Degree_data'!AL11</f>
        <v>2396.5224007914312</v>
      </c>
      <c r="AM78">
        <f>'2Degree_data'!AM11</f>
        <v>2316.8671708635661</v>
      </c>
      <c r="AN78">
        <f>'2Degree_data'!AN11</f>
        <v>2216.8671708635661</v>
      </c>
      <c r="AO78">
        <f>'2Degree_data'!AO11</f>
        <v>2116.8671708635661</v>
      </c>
      <c r="AP78">
        <f>'2Degree_data'!AP11</f>
        <v>2016.867170863572</v>
      </c>
      <c r="AQ78">
        <f>'2Degree_data'!AQ11</f>
        <v>1916.867170863572</v>
      </c>
      <c r="AR78">
        <f>'2Degree_data'!AR11</f>
        <v>1803.7391016437462</v>
      </c>
    </row>
    <row r="79" spans="1:44" x14ac:dyDescent="0.2">
      <c r="A79" t="str">
        <f>'2Degree_data'!A12</f>
        <v>2DEGREE</v>
      </c>
      <c r="B79" t="str">
        <f>'2Degree_data'!B12</f>
        <v>Capacity|Electricity|Hydro</v>
      </c>
      <c r="C79" t="str">
        <f>'2Degree_data'!C12</f>
        <v>GW</v>
      </c>
      <c r="D79">
        <f>'2Degree_data'!D12</f>
        <v>1006.6999999999999</v>
      </c>
      <c r="E79">
        <f>'2Degree_data'!E12</f>
        <v>994.1</v>
      </c>
      <c r="F79">
        <f>'2Degree_data'!F12</f>
        <v>981.6</v>
      </c>
      <c r="G79">
        <f>'2Degree_data'!G12</f>
        <v>969</v>
      </c>
      <c r="H79">
        <f>'2Degree_data'!H12</f>
        <v>956.4</v>
      </c>
      <c r="I79">
        <f>'2Degree_data'!I12</f>
        <v>943.8</v>
      </c>
      <c r="J79">
        <f>'2Degree_data'!J12</f>
        <v>931.2</v>
      </c>
      <c r="K79">
        <f>'2Degree_data'!K12</f>
        <v>918.60000000000014</v>
      </c>
      <c r="L79">
        <f>'2Degree_data'!L12</f>
        <v>893.5</v>
      </c>
      <c r="M79">
        <f>'2Degree_data'!M12</f>
        <v>906</v>
      </c>
      <c r="N79">
        <f>'2Degree_data'!N12</f>
        <v>880.89999999999986</v>
      </c>
      <c r="O79">
        <f>'2Degree_data'!O12</f>
        <v>868.30000000000007</v>
      </c>
      <c r="P79">
        <f>'2Degree_data'!P12</f>
        <v>855.7</v>
      </c>
      <c r="Q79">
        <f>'2Degree_data'!Q12</f>
        <v>843.09999999999991</v>
      </c>
      <c r="R79">
        <f>'2Degree_data'!R12</f>
        <v>830.5</v>
      </c>
      <c r="S79">
        <f>'2Degree_data'!S12</f>
        <v>818.00000000000011</v>
      </c>
      <c r="T79">
        <f>'2Degree_data'!T12</f>
        <v>805.4</v>
      </c>
      <c r="U79">
        <f>'2Degree_data'!U12</f>
        <v>792.8</v>
      </c>
      <c r="V79">
        <f>'2Degree_data'!V12</f>
        <v>780.2</v>
      </c>
      <c r="W79">
        <f>'2Degree_data'!W12</f>
        <v>767.59999999999991</v>
      </c>
      <c r="X79">
        <f>'2Degree_data'!X12</f>
        <v>755</v>
      </c>
      <c r="Y79">
        <f>'2Degree_data'!Y12</f>
        <v>742.5</v>
      </c>
      <c r="Z79">
        <f>'2Degree_data'!Z12</f>
        <v>729.9</v>
      </c>
      <c r="AA79">
        <f>'2Degree_data'!AA12</f>
        <v>751.77520092505404</v>
      </c>
      <c r="AB79">
        <f>'2Degree_data'!AB12</f>
        <v>877.00821161331407</v>
      </c>
      <c r="AC79">
        <f>'2Degree_data'!AC12</f>
        <v>1014.4082116133139</v>
      </c>
      <c r="AD79">
        <f>'2Degree_data'!AD12</f>
        <v>1151.8082116133098</v>
      </c>
      <c r="AE79">
        <f>'2Degree_data'!AE12</f>
        <v>1289.30821161331</v>
      </c>
      <c r="AF79">
        <f>'2Degree_data'!AF12</f>
        <v>1426.7082116133099</v>
      </c>
      <c r="AG79">
        <f>'2Degree_data'!AG12</f>
        <v>1564.10821161331</v>
      </c>
      <c r="AH79">
        <f>'2Degree_data'!AH12</f>
        <v>1690.55970036742</v>
      </c>
      <c r="AI79">
        <f>'2Degree_data'!AI12</f>
        <v>1827.9597003674201</v>
      </c>
      <c r="AJ79">
        <f>'2Degree_data'!AJ12</f>
        <v>1921.6174545100901</v>
      </c>
      <c r="AK79">
        <f>'2Degree_data'!AK12</f>
        <v>1920.8174545100901</v>
      </c>
      <c r="AL79">
        <f>'2Degree_data'!AL12</f>
        <v>1920.1174545100901</v>
      </c>
      <c r="AM79">
        <f>'2Degree_data'!AM12</f>
        <v>1919.3174545100899</v>
      </c>
      <c r="AN79">
        <f>'2Degree_data'!AN12</f>
        <v>1918.5174545100901</v>
      </c>
      <c r="AO79">
        <f>'2Degree_data'!AO12</f>
        <v>1917.7174545100902</v>
      </c>
      <c r="AP79">
        <f>'2Degree_data'!AP12</f>
        <v>1916.91745451009</v>
      </c>
      <c r="AQ79">
        <f>'2Degree_data'!AQ12</f>
        <v>1904.3174545100901</v>
      </c>
      <c r="AR79">
        <f>'2Degree_data'!AR12</f>
        <v>1915.4174545100902</v>
      </c>
    </row>
    <row r="80" spans="1:44" x14ac:dyDescent="0.2">
      <c r="A80" t="str">
        <f>'2Degree_data'!A13</f>
        <v>2DEGREE</v>
      </c>
      <c r="B80" t="str">
        <f>'2Degree_data'!B13</f>
        <v>Capacity|Electricity|Nuclear</v>
      </c>
      <c r="C80" t="str">
        <f>'2Degree_data'!C13</f>
        <v>GW</v>
      </c>
      <c r="D80">
        <f>'2Degree_data'!D13</f>
        <v>393.29999999999995</v>
      </c>
      <c r="E80">
        <f>'2Degree_data'!E13</f>
        <v>385.40000000000003</v>
      </c>
      <c r="F80">
        <f>'2Degree_data'!F13</f>
        <v>377.59999999999997</v>
      </c>
      <c r="G80">
        <f>'2Degree_data'!G13</f>
        <v>369.7</v>
      </c>
      <c r="H80">
        <f>'2Degree_data'!H13</f>
        <v>361.8</v>
      </c>
      <c r="I80">
        <f>'2Degree_data'!I13</f>
        <v>354</v>
      </c>
      <c r="J80">
        <f>'2Degree_data'!J13</f>
        <v>346.1</v>
      </c>
      <c r="K80">
        <f>'2Degree_data'!K13</f>
        <v>338.2</v>
      </c>
      <c r="L80">
        <f>'2Degree_data'!L13</f>
        <v>322.5</v>
      </c>
      <c r="M80">
        <f>'2Degree_data'!M13</f>
        <v>330.40000000000003</v>
      </c>
      <c r="N80">
        <f>'2Degree_data'!N13</f>
        <v>314.59999999999997</v>
      </c>
      <c r="O80">
        <f>'2Degree_data'!O13</f>
        <v>306.8</v>
      </c>
      <c r="P80">
        <f>'2Degree_data'!P13</f>
        <v>298.89999999999998</v>
      </c>
      <c r="Q80">
        <f>'2Degree_data'!Q13</f>
        <v>291</v>
      </c>
      <c r="R80">
        <f>'2Degree_data'!R13</f>
        <v>283.2</v>
      </c>
      <c r="S80">
        <f>'2Degree_data'!S13</f>
        <v>275.3</v>
      </c>
      <c r="T80">
        <f>'2Degree_data'!T13</f>
        <v>267.40000000000003</v>
      </c>
      <c r="U80">
        <f>'2Degree_data'!U13</f>
        <v>259.60000000000002</v>
      </c>
      <c r="V80">
        <f>'2Degree_data'!V13</f>
        <v>251.7</v>
      </c>
      <c r="W80">
        <f>'2Degree_data'!W13</f>
        <v>243.79999999999998</v>
      </c>
      <c r="X80">
        <f>'2Degree_data'!X13</f>
        <v>236</v>
      </c>
      <c r="Y80">
        <f>'2Degree_data'!Y13</f>
        <v>228.1</v>
      </c>
      <c r="Z80">
        <f>'2Degree_data'!Z13</f>
        <v>220.29999999999998</v>
      </c>
      <c r="AA80">
        <f>'2Degree_data'!AA13</f>
        <v>212.4</v>
      </c>
      <c r="AB80">
        <f>'2Degree_data'!AB13</f>
        <v>204.5</v>
      </c>
      <c r="AC80">
        <f>'2Degree_data'!AC13</f>
        <v>196.70000000000002</v>
      </c>
      <c r="AD80">
        <f>'2Degree_data'!AD13</f>
        <v>188.79999999999998</v>
      </c>
      <c r="AE80">
        <f>'2Degree_data'!AE13</f>
        <v>180.9</v>
      </c>
      <c r="AF80">
        <f>'2Degree_data'!AF13</f>
        <v>173.1</v>
      </c>
      <c r="AG80">
        <f>'2Degree_data'!AG13</f>
        <v>165.20000000000002</v>
      </c>
      <c r="AH80">
        <f>'2Degree_data'!AH13</f>
        <v>157.29999999999998</v>
      </c>
      <c r="AI80">
        <f>'2Degree_data'!AI13</f>
        <v>149.5</v>
      </c>
      <c r="AJ80">
        <f>'2Degree_data'!AJ13</f>
        <v>141.6</v>
      </c>
      <c r="AK80">
        <f>'2Degree_data'!AK13</f>
        <v>133.70000000000002</v>
      </c>
      <c r="AL80">
        <f>'2Degree_data'!AL13</f>
        <v>125.9</v>
      </c>
      <c r="AM80">
        <f>'2Degree_data'!AM13</f>
        <v>118</v>
      </c>
      <c r="AN80">
        <f>'2Degree_data'!AN13</f>
        <v>110.10000000000001</v>
      </c>
      <c r="AO80">
        <f>'2Degree_data'!AO13</f>
        <v>186.14594617179</v>
      </c>
      <c r="AP80">
        <f>'2Degree_data'!AP13</f>
        <v>280.24594617178997</v>
      </c>
      <c r="AQ80">
        <f>'2Degree_data'!AQ13</f>
        <v>374.34594617178999</v>
      </c>
      <c r="AR80">
        <f>'2Degree_data'!AR13</f>
        <v>468.54594617179004</v>
      </c>
    </row>
    <row r="81" spans="1:44" x14ac:dyDescent="0.2">
      <c r="A81" t="str">
        <f>'2Degree_data'!A14</f>
        <v>2DEGREE</v>
      </c>
      <c r="B81" t="str">
        <f>'2Degree_data'!B14</f>
        <v>Capacity|Electricity|Oil</v>
      </c>
      <c r="C81" t="str">
        <f>'2Degree_data'!C14</f>
        <v>GW</v>
      </c>
      <c r="D81">
        <f>'2Degree_data'!D14</f>
        <v>461.80000000000007</v>
      </c>
      <c r="E81">
        <f>'2Degree_data'!E14</f>
        <v>466.8</v>
      </c>
      <c r="F81">
        <f>'2Degree_data'!F14</f>
        <v>471.9</v>
      </c>
      <c r="G81">
        <f>'2Degree_data'!G14</f>
        <v>477</v>
      </c>
      <c r="H81">
        <f>'2Degree_data'!H14</f>
        <v>482.09999999999997</v>
      </c>
      <c r="I81">
        <f>'2Degree_data'!I14</f>
        <v>487.20000000000005</v>
      </c>
      <c r="J81">
        <f>'2Degree_data'!J14</f>
        <v>492.29999999999995</v>
      </c>
      <c r="K81">
        <f>'2Degree_data'!K14</f>
        <v>497.5</v>
      </c>
      <c r="L81">
        <f>'2Degree_data'!L14</f>
        <v>575.70820857511285</v>
      </c>
      <c r="M81">
        <f>'2Degree_data'!M14</f>
        <v>502.49999999999903</v>
      </c>
      <c r="N81">
        <f>'2Degree_data'!N14</f>
        <v>580.80820857511287</v>
      </c>
      <c r="O81">
        <f>'2Degree_data'!O14</f>
        <v>585.90820857511278</v>
      </c>
      <c r="P81">
        <f>'2Degree_data'!P14</f>
        <v>591.00820857511383</v>
      </c>
      <c r="Q81">
        <f>'2Degree_data'!Q14</f>
        <v>596.10820857511385</v>
      </c>
      <c r="R81">
        <f>'2Degree_data'!R14</f>
        <v>582.9603164543928</v>
      </c>
      <c r="S81">
        <f>'2Degree_data'!S14</f>
        <v>587.96031645439268</v>
      </c>
      <c r="T81">
        <f>'2Degree_data'!T14</f>
        <v>590.9603164543928</v>
      </c>
      <c r="U81">
        <f>'2Degree_data'!U14</f>
        <v>596.56031645439282</v>
      </c>
      <c r="V81">
        <f>'2Degree_data'!V14</f>
        <v>602.16031645439273</v>
      </c>
      <c r="W81">
        <f>'2Degree_data'!W14</f>
        <v>607.76031645439286</v>
      </c>
      <c r="X81">
        <f>'2Degree_data'!X14</f>
        <v>613.56031645439282</v>
      </c>
      <c r="Y81">
        <f>'2Degree_data'!Y14</f>
        <v>607.1338637586399</v>
      </c>
      <c r="Z81">
        <f>'2Degree_data'!Z14</f>
        <v>592.73386375863993</v>
      </c>
      <c r="AA81">
        <f>'2Degree_data'!AA14</f>
        <v>578.33386375863984</v>
      </c>
      <c r="AB81">
        <f>'2Degree_data'!AB14</f>
        <v>563.93386375863975</v>
      </c>
      <c r="AC81">
        <f>'2Degree_data'!AC14</f>
        <v>529.53386375863977</v>
      </c>
      <c r="AD81">
        <f>'2Degree_data'!AD14</f>
        <v>495.13386375863985</v>
      </c>
      <c r="AE81">
        <f>'2Degree_data'!AE14</f>
        <v>460.9338637586398</v>
      </c>
      <c r="AF81">
        <f>'2Degree_data'!AF14</f>
        <v>426.53386375863977</v>
      </c>
      <c r="AG81">
        <f>'2Degree_data'!AG14</f>
        <v>392.13386375863979</v>
      </c>
      <c r="AH81">
        <f>'2Degree_data'!AH14</f>
        <v>357.73386375863981</v>
      </c>
      <c r="AI81">
        <f>'2Degree_data'!AI14</f>
        <v>337.73386375863981</v>
      </c>
      <c r="AJ81">
        <f>'2Degree_data'!AJ14</f>
        <v>317.73386375863976</v>
      </c>
      <c r="AK81">
        <f>'2Degree_data'!AK14</f>
        <v>297.73386375863981</v>
      </c>
      <c r="AL81">
        <f>'2Degree_data'!AL14</f>
        <v>277.73386375863981</v>
      </c>
      <c r="AM81">
        <f>'2Degree_data'!AM14</f>
        <v>257.73386375863981</v>
      </c>
      <c r="AN81">
        <f>'2Degree_data'!AN14</f>
        <v>237.73386375863979</v>
      </c>
      <c r="AO81">
        <f>'2Degree_data'!AO14</f>
        <v>217.73386375863979</v>
      </c>
      <c r="AP81">
        <f>'2Degree_data'!AP14</f>
        <v>197.73386375863981</v>
      </c>
      <c r="AQ81">
        <f>'2Degree_data'!AQ14</f>
        <v>127.97354730424701</v>
      </c>
      <c r="AR81">
        <f>'2Degree_data'!AR14</f>
        <v>107.97354730424701</v>
      </c>
    </row>
    <row r="82" spans="1:44" x14ac:dyDescent="0.2">
      <c r="A82" t="str">
        <f>'2Degree_data'!A15</f>
        <v>2DEGREE</v>
      </c>
      <c r="B82" t="str">
        <f>'2Degree_data'!B15</f>
        <v>Capacity|Electricity|Other</v>
      </c>
      <c r="C82" t="str">
        <f>'2Degree_data'!C15</f>
        <v>GW</v>
      </c>
      <c r="D82">
        <f>'2Degree_data'!D15</f>
        <v>11.299999999999999</v>
      </c>
      <c r="E82">
        <f>'2Degree_data'!E15</f>
        <v>11</v>
      </c>
      <c r="F82">
        <f>'2Degree_data'!F15</f>
        <v>10.7</v>
      </c>
      <c r="G82">
        <f>'2Degree_data'!G15</f>
        <v>10.4</v>
      </c>
      <c r="H82">
        <f>'2Degree_data'!H15</f>
        <v>10.1</v>
      </c>
      <c r="I82">
        <f>'2Degree_data'!I15</f>
        <v>9.9</v>
      </c>
      <c r="J82">
        <f>'2Degree_data'!J15</f>
        <v>9.6</v>
      </c>
      <c r="K82">
        <f>'2Degree_data'!K15</f>
        <v>9.2999999999999989</v>
      </c>
      <c r="L82">
        <f>'2Degree_data'!L15</f>
        <v>8.6999999999999993</v>
      </c>
      <c r="M82">
        <f>'2Degree_data'!M15</f>
        <v>9</v>
      </c>
      <c r="N82">
        <f>'2Degree_data'!N15</f>
        <v>8.5</v>
      </c>
      <c r="O82">
        <f>'2Degree_data'!O15</f>
        <v>8.2000000000000011</v>
      </c>
      <c r="P82">
        <f>'2Degree_data'!P15</f>
        <v>7.9</v>
      </c>
      <c r="Q82">
        <f>'2Degree_data'!Q15</f>
        <v>7.6</v>
      </c>
      <c r="R82">
        <f>'2Degree_data'!R15</f>
        <v>7.3</v>
      </c>
      <c r="S82">
        <f>'2Degree_data'!S15</f>
        <v>7</v>
      </c>
      <c r="T82">
        <f>'2Degree_data'!T15</f>
        <v>6.8</v>
      </c>
      <c r="U82">
        <f>'2Degree_data'!U15</f>
        <v>6.5</v>
      </c>
      <c r="V82">
        <f>'2Degree_data'!V15</f>
        <v>6.2</v>
      </c>
      <c r="W82">
        <f>'2Degree_data'!W15</f>
        <v>5.8999999999999995</v>
      </c>
      <c r="X82">
        <f>'2Degree_data'!X15</f>
        <v>5.6</v>
      </c>
      <c r="Y82">
        <f>'2Degree_data'!Y15</f>
        <v>5.4</v>
      </c>
      <c r="Z82">
        <f>'2Degree_data'!Z15</f>
        <v>5.1000000000000005</v>
      </c>
      <c r="AA82">
        <f>'2Degree_data'!AA15</f>
        <v>4.8</v>
      </c>
      <c r="AB82">
        <f>'2Degree_data'!AB15</f>
        <v>4.5</v>
      </c>
      <c r="AC82">
        <f>'2Degree_data'!AC15</f>
        <v>14.724614911622801</v>
      </c>
      <c r="AD82">
        <f>'2Degree_data'!AD15</f>
        <v>23.054907382220698</v>
      </c>
      <c r="AE82">
        <f>'2Degree_data'!AE15</f>
        <v>60.997062022201199</v>
      </c>
      <c r="AF82">
        <f>'2Degree_data'!AF15</f>
        <v>78.2</v>
      </c>
      <c r="AG82">
        <f>'2Degree_data'!AG15</f>
        <v>81.282373773756703</v>
      </c>
      <c r="AH82">
        <f>'2Degree_data'!AH15</f>
        <v>80.982373773756692</v>
      </c>
      <c r="AI82">
        <f>'2Degree_data'!AI15</f>
        <v>91.899999999999991</v>
      </c>
      <c r="AJ82">
        <f>'2Degree_data'!AJ15</f>
        <v>97.8</v>
      </c>
      <c r="AK82">
        <f>'2Degree_data'!AK15</f>
        <v>103.7</v>
      </c>
      <c r="AL82">
        <f>'2Degree_data'!AL15</f>
        <v>109.599999999999</v>
      </c>
      <c r="AM82">
        <f>'2Degree_data'!AM15</f>
        <v>115.49999999999901</v>
      </c>
      <c r="AN82">
        <f>'2Degree_data'!AN15</f>
        <v>120.2</v>
      </c>
      <c r="AO82">
        <f>'2Degree_data'!AO15</f>
        <v>124.89999999999999</v>
      </c>
      <c r="AP82">
        <f>'2Degree_data'!AP15</f>
        <v>129.70000000000002</v>
      </c>
      <c r="AQ82">
        <f>'2Degree_data'!AQ15</f>
        <v>134.4</v>
      </c>
      <c r="AR82">
        <f>'2Degree_data'!AR15</f>
        <v>139.1</v>
      </c>
    </row>
    <row r="83" spans="1:44" x14ac:dyDescent="0.2">
      <c r="A83" t="str">
        <f>'2Degree_data'!A16</f>
        <v>2DEGREE</v>
      </c>
      <c r="B83" t="str">
        <f>'2Degree_data'!B16</f>
        <v>Capacity|Electricity|Solar</v>
      </c>
      <c r="C83" t="str">
        <f>'2Degree_data'!C16</f>
        <v>GW</v>
      </c>
      <c r="D83">
        <f>'2Degree_data'!D16</f>
        <v>40.6</v>
      </c>
      <c r="E83">
        <f>'2Degree_data'!E16</f>
        <v>70.599999999999994</v>
      </c>
      <c r="F83">
        <f>'2Degree_data'!F16</f>
        <v>100.5</v>
      </c>
      <c r="G83">
        <f>'2Degree_data'!G16</f>
        <v>98.899999999999991</v>
      </c>
      <c r="H83">
        <f>'2Degree_data'!H16</f>
        <v>97.3</v>
      </c>
      <c r="I83">
        <f>'2Degree_data'!I16</f>
        <v>95.7</v>
      </c>
      <c r="J83">
        <f>'2Degree_data'!J16</f>
        <v>94.000000000000014</v>
      </c>
      <c r="K83">
        <f>'2Degree_data'!K16</f>
        <v>92.4</v>
      </c>
      <c r="L83">
        <f>'2Degree_data'!L16</f>
        <v>89.199999999999989</v>
      </c>
      <c r="M83">
        <f>'2Degree_data'!M16</f>
        <v>90.800000000000011</v>
      </c>
      <c r="N83">
        <f>'2Degree_data'!N16</f>
        <v>87.600000000000009</v>
      </c>
      <c r="O83">
        <f>'2Degree_data'!O16</f>
        <v>85.9</v>
      </c>
      <c r="P83">
        <f>'2Degree_data'!P16</f>
        <v>84.299999999999983</v>
      </c>
      <c r="Q83">
        <f>'2Degree_data'!Q16</f>
        <v>82.7</v>
      </c>
      <c r="R83">
        <f>'2Degree_data'!R16</f>
        <v>81.100000000000009</v>
      </c>
      <c r="S83">
        <f>'2Degree_data'!S16</f>
        <v>79.399999999999991</v>
      </c>
      <c r="T83">
        <f>'2Degree_data'!T16</f>
        <v>77.800000000000011</v>
      </c>
      <c r="U83">
        <f>'2Degree_data'!U16</f>
        <v>76.2</v>
      </c>
      <c r="V83">
        <f>'2Degree_data'!V16</f>
        <v>74.599999999999994</v>
      </c>
      <c r="W83">
        <f>'2Degree_data'!W16</f>
        <v>72.899999999999991</v>
      </c>
      <c r="X83">
        <f>'2Degree_data'!X16</f>
        <v>71.3</v>
      </c>
      <c r="Y83">
        <f>'2Degree_data'!Y16</f>
        <v>69.699999999999989</v>
      </c>
      <c r="Z83">
        <f>'2Degree_data'!Z16</f>
        <v>68.099999999999994</v>
      </c>
      <c r="AA83">
        <f>'2Degree_data'!AA16</f>
        <v>136.4</v>
      </c>
      <c r="AB83">
        <f>'2Degree_data'!AB16</f>
        <v>204.8</v>
      </c>
      <c r="AC83">
        <f>'2Degree_data'!AC16</f>
        <v>210</v>
      </c>
      <c r="AD83">
        <f>'2Degree_data'!AD16</f>
        <v>280</v>
      </c>
      <c r="AE83">
        <f>'2Degree_data'!AE16</f>
        <v>350</v>
      </c>
      <c r="AF83">
        <f>'2Degree_data'!AF16</f>
        <v>420</v>
      </c>
      <c r="AG83">
        <f>'2Degree_data'!AG16</f>
        <v>570</v>
      </c>
      <c r="AH83">
        <f>'2Degree_data'!AH16</f>
        <v>720</v>
      </c>
      <c r="AI83">
        <f>'2Degree_data'!AI16</f>
        <v>870</v>
      </c>
      <c r="AJ83">
        <f>'2Degree_data'!AJ16</f>
        <v>1020</v>
      </c>
      <c r="AK83">
        <f>'2Degree_data'!AK16</f>
        <v>1170</v>
      </c>
      <c r="AL83">
        <f>'2Degree_data'!AL16</f>
        <v>1320</v>
      </c>
      <c r="AM83">
        <f>'2Degree_data'!AM16</f>
        <v>1620</v>
      </c>
      <c r="AN83">
        <f>'2Degree_data'!AN16</f>
        <v>1920</v>
      </c>
      <c r="AO83">
        <f>'2Degree_data'!AO16</f>
        <v>2219.9999999999991</v>
      </c>
      <c r="AP83">
        <f>'2Degree_data'!AP16</f>
        <v>2519.9999999999991</v>
      </c>
      <c r="AQ83">
        <f>'2Degree_data'!AQ16</f>
        <v>2819.9999999999991</v>
      </c>
      <c r="AR83">
        <f>'2Degree_data'!AR16</f>
        <v>3119.9999999999991</v>
      </c>
    </row>
    <row r="84" spans="1:44" x14ac:dyDescent="0.2">
      <c r="A84" t="str">
        <f>'2Degree_data'!A17</f>
        <v>2DEGREE</v>
      </c>
      <c r="B84" t="str">
        <f>'2Degree_data'!B17</f>
        <v>Capacity|Electricity|Wind</v>
      </c>
      <c r="C84" t="str">
        <f>'2Degree_data'!C17</f>
        <v>GW</v>
      </c>
      <c r="D84">
        <f>'2Degree_data'!D17</f>
        <v>159.20000000000002</v>
      </c>
      <c r="E84">
        <f>'2Degree_data'!E17</f>
        <v>152.79999999999998</v>
      </c>
      <c r="F84">
        <f>'2Degree_data'!F17</f>
        <v>146.4</v>
      </c>
      <c r="G84">
        <f>'2Degree_data'!G17</f>
        <v>140.1</v>
      </c>
      <c r="H84">
        <f>'2Degree_data'!H17</f>
        <v>133.69999999999999</v>
      </c>
      <c r="I84">
        <f>'2Degree_data'!I17</f>
        <v>127.3</v>
      </c>
      <c r="J84">
        <f>'2Degree_data'!J17</f>
        <v>121</v>
      </c>
      <c r="K84">
        <f>'2Degree_data'!K17</f>
        <v>114.60000000000001</v>
      </c>
      <c r="L84">
        <f>'2Degree_data'!L17</f>
        <v>101.8</v>
      </c>
      <c r="M84">
        <f>'2Degree_data'!M17</f>
        <v>108.30000000000001</v>
      </c>
      <c r="N84">
        <f>'2Degree_data'!N17</f>
        <v>95.5</v>
      </c>
      <c r="O84">
        <f>'2Degree_data'!O17</f>
        <v>89.2</v>
      </c>
      <c r="P84">
        <f>'2Degree_data'!P17</f>
        <v>82.699999999999989</v>
      </c>
      <c r="Q84">
        <f>'2Degree_data'!Q17</f>
        <v>76.399999999999991</v>
      </c>
      <c r="R84">
        <f>'2Degree_data'!R17</f>
        <v>69.999999999999986</v>
      </c>
      <c r="S84">
        <f>'2Degree_data'!S17</f>
        <v>63.699999999999996</v>
      </c>
      <c r="T84">
        <f>'2Degree_data'!T17</f>
        <v>57.3</v>
      </c>
      <c r="U84">
        <f>'2Degree_data'!U17</f>
        <v>50.9</v>
      </c>
      <c r="V84">
        <f>'2Degree_data'!V17</f>
        <v>44.6</v>
      </c>
      <c r="W84">
        <f>'2Degree_data'!W17</f>
        <v>38.199999999999996</v>
      </c>
      <c r="X84">
        <f>'2Degree_data'!X17</f>
        <v>31.8</v>
      </c>
      <c r="Y84">
        <f>'2Degree_data'!Y17</f>
        <v>105.50000000000001</v>
      </c>
      <c r="Z84">
        <f>'2Degree_data'!Z17</f>
        <v>179.1</v>
      </c>
      <c r="AA84">
        <f>'2Degree_data'!AA17</f>
        <v>252.79999999999998</v>
      </c>
      <c r="AB84">
        <f>'2Degree_data'!AB17</f>
        <v>326.29999999999995</v>
      </c>
      <c r="AC84">
        <f>'2Degree_data'!AC17</f>
        <v>400</v>
      </c>
      <c r="AD84">
        <f>'2Degree_data'!AD17</f>
        <v>480</v>
      </c>
      <c r="AE84">
        <f>'2Degree_data'!AE17</f>
        <v>560</v>
      </c>
      <c r="AF84">
        <f>'2Degree_data'!AF17</f>
        <v>700</v>
      </c>
      <c r="AG84">
        <f>'2Degree_data'!AG17</f>
        <v>840</v>
      </c>
      <c r="AH84">
        <f>'2Degree_data'!AH17</f>
        <v>979.99999999999909</v>
      </c>
      <c r="AI84">
        <f>'2Degree_data'!AI17</f>
        <v>1119.9999999999991</v>
      </c>
      <c r="AJ84">
        <f>'2Degree_data'!AJ17</f>
        <v>1259.9999999999989</v>
      </c>
      <c r="AK84">
        <f>'2Degree_data'!AK17</f>
        <v>1399.9999999999902</v>
      </c>
      <c r="AL84">
        <f>'2Degree_data'!AL17</f>
        <v>1539.9999999999898</v>
      </c>
      <c r="AM84">
        <f>'2Degree_data'!AM17</f>
        <v>1680</v>
      </c>
      <c r="AN84">
        <f>'2Degree_data'!AN17</f>
        <v>1820</v>
      </c>
      <c r="AO84">
        <f>'2Degree_data'!AO17</f>
        <v>1960</v>
      </c>
      <c r="AP84">
        <f>'2Degree_data'!AP17</f>
        <v>2100</v>
      </c>
      <c r="AQ84">
        <f>'2Degree_data'!AQ17</f>
        <v>2240</v>
      </c>
      <c r="AR84">
        <f>'2Degree_data'!AR17</f>
        <v>2380</v>
      </c>
    </row>
    <row r="85" spans="1:44" x14ac:dyDescent="0.2">
      <c r="A85" t="str">
        <f>'2Degree_data'!A20</f>
        <v>2DEGREE</v>
      </c>
      <c r="B85" t="str">
        <f>'2Degree_data'!B20</f>
        <v>Emissions|CO2eq</v>
      </c>
      <c r="C85" t="str">
        <f>'2Degree_data'!C20</f>
        <v>Mt CO2eq/yr</v>
      </c>
      <c r="D85">
        <f>'2Degree_data'!D20</f>
        <v>35767.862747946194</v>
      </c>
      <c r="E85">
        <f>'2Degree_data'!E20</f>
        <v>36025.986650548199</v>
      </c>
      <c r="F85">
        <f>'2Degree_data'!F20</f>
        <v>36284.228963768299</v>
      </c>
      <c r="G85">
        <f>'2Degree_data'!G20</f>
        <v>36541.798133918099</v>
      </c>
      <c r="H85">
        <f>'2Degree_data'!H20</f>
        <v>36674.19</v>
      </c>
      <c r="I85">
        <f>'2Degree_data'!I20</f>
        <v>36775.83</v>
      </c>
      <c r="J85">
        <f>'2Degree_data'!J20</f>
        <v>36877.539999999899</v>
      </c>
      <c r="K85">
        <f>'2Degree_data'!K20</f>
        <v>36979.18</v>
      </c>
      <c r="L85">
        <f>'2Degree_data'!L20</f>
        <v>37080.89</v>
      </c>
      <c r="M85">
        <f>'2Degree_data'!M20</f>
        <v>37182.53</v>
      </c>
      <c r="N85">
        <f>'2Degree_data'!N20</f>
        <v>37284.239999999896</v>
      </c>
      <c r="O85">
        <f>'2Degree_data'!O20</f>
        <v>36795.360000000001</v>
      </c>
      <c r="P85">
        <f>'2Degree_data'!P20</f>
        <v>36306.479999999901</v>
      </c>
      <c r="Q85">
        <f>'2Degree_data'!Q20</f>
        <v>35817.599999999999</v>
      </c>
      <c r="R85">
        <f>'2Degree_data'!R20</f>
        <v>35328.719999999994</v>
      </c>
      <c r="S85">
        <f>'2Degree_data'!S20</f>
        <v>34839.840000000004</v>
      </c>
      <c r="T85">
        <f>'2Degree_data'!T20</f>
        <v>34350.89</v>
      </c>
      <c r="U85">
        <f>'2Degree_data'!U20</f>
        <v>33862.009999999995</v>
      </c>
      <c r="V85">
        <f>'2Degree_data'!V20</f>
        <v>33373.129999999896</v>
      </c>
      <c r="W85">
        <f>'2Degree_data'!W20</f>
        <v>32884.25</v>
      </c>
      <c r="X85">
        <f>'2Degree_data'!X20</f>
        <v>32395.37</v>
      </c>
      <c r="Y85">
        <f>'2Degree_data'!Y20</f>
        <v>31758.16</v>
      </c>
      <c r="Z85">
        <f>'2Degree_data'!Z20</f>
        <v>31120.95</v>
      </c>
      <c r="AA85">
        <f>'2Degree_data'!AA20</f>
        <v>30483.7399999999</v>
      </c>
      <c r="AB85">
        <f>'2Degree_data'!AB20</f>
        <v>29846.529999999897</v>
      </c>
      <c r="AC85">
        <f>'2Degree_data'!AC20</f>
        <v>29209.25</v>
      </c>
      <c r="AD85">
        <f>'2Degree_data'!AD20</f>
        <v>28572.039999999903</v>
      </c>
      <c r="AE85">
        <f>'2Degree_data'!AE20</f>
        <v>27934.83</v>
      </c>
      <c r="AF85">
        <f>'2Degree_data'!AF20</f>
        <v>27297.62</v>
      </c>
      <c r="AG85">
        <f>'2Degree_data'!AG20</f>
        <v>26660.41</v>
      </c>
      <c r="AH85">
        <f>'2Degree_data'!AH20</f>
        <v>26023.199999999899</v>
      </c>
      <c r="AI85">
        <f>'2Degree_data'!AI20</f>
        <v>25277.839999999902</v>
      </c>
      <c r="AJ85">
        <f>'2Degree_data'!AJ20</f>
        <v>24532.48</v>
      </c>
      <c r="AK85">
        <f>'2Degree_data'!AK20</f>
        <v>23787.19</v>
      </c>
      <c r="AL85">
        <f>'2Degree_data'!AL20</f>
        <v>23041.83</v>
      </c>
      <c r="AM85">
        <f>'2Degree_data'!AM20</f>
        <v>22296.54</v>
      </c>
      <c r="AN85">
        <f>'2Degree_data'!AN20</f>
        <v>21551.18</v>
      </c>
      <c r="AO85">
        <f>'2Degree_data'!AO20</f>
        <v>20805.889999999898</v>
      </c>
      <c r="AP85">
        <f>'2Degree_data'!AP20</f>
        <v>20060.53</v>
      </c>
      <c r="AQ85">
        <f>'2Degree_data'!AQ20</f>
        <v>19315.1699999999</v>
      </c>
      <c r="AR85">
        <f>'2Degree_data'!AR20</f>
        <v>18569.88</v>
      </c>
    </row>
    <row r="86" spans="1:44" x14ac:dyDescent="0.2">
      <c r="A86" t="str">
        <f>'2Degree_data'!A21</f>
        <v>2DEGREE</v>
      </c>
      <c r="B86" t="str">
        <f>'2Degree_data'!B21</f>
        <v>Emissions|CO2eq|AFOLU</v>
      </c>
      <c r="C86" t="str">
        <f>'2Degree_data'!C21</f>
        <v>Mt CO2eq/yr</v>
      </c>
      <c r="D86">
        <f>'2Degree_data'!D21</f>
        <v>5564.2293816707506</v>
      </c>
      <c r="E86">
        <f>'2Degree_data'!E21</f>
        <v>5586.7181841212005</v>
      </c>
      <c r="F86">
        <f>'2Degree_data'!F21</f>
        <v>5609.3259749443996</v>
      </c>
      <c r="G86">
        <f>'2Degree_data'!G21</f>
        <v>5631.3421780133349</v>
      </c>
      <c r="H86">
        <f>'2Degree_data'!H21</f>
        <v>5630.5886468777981</v>
      </c>
      <c r="I86">
        <f>'2Degree_data'!I21</f>
        <v>5644.331195555872</v>
      </c>
      <c r="J86">
        <f>'2Degree_data'!J21</f>
        <v>5699.0009510320106</v>
      </c>
      <c r="K86">
        <f>'2Degree_data'!K21</f>
        <v>5764.97296576388</v>
      </c>
      <c r="L86">
        <f>'2Degree_data'!L21</f>
        <v>5831.0639688685105</v>
      </c>
      <c r="M86">
        <f>'2Degree_data'!M21</f>
        <v>5898.0571701339295</v>
      </c>
      <c r="N86">
        <f>'2Degree_data'!N21</f>
        <v>5964.3861499840496</v>
      </c>
      <c r="O86">
        <f>'2Degree_data'!O21</f>
        <v>6001.6250142347599</v>
      </c>
      <c r="P86">
        <f>'2Degree_data'!P21</f>
        <v>6029.8599863444242</v>
      </c>
      <c r="Q86">
        <f>'2Degree_data'!Q21</f>
        <v>6058.5378395610132</v>
      </c>
      <c r="R86">
        <f>'2Degree_data'!R21</f>
        <v>6086.4278737868854</v>
      </c>
      <c r="S86">
        <f>'2Degree_data'!S21</f>
        <v>6114.0219225802311</v>
      </c>
      <c r="T86">
        <f>'2Degree_data'!T21</f>
        <v>6148.6838624927796</v>
      </c>
      <c r="U86">
        <f>'2Degree_data'!U21</f>
        <v>6183.2399048915668</v>
      </c>
      <c r="V86">
        <f>'2Degree_data'!V21</f>
        <v>6207.6052632517294</v>
      </c>
      <c r="W86">
        <f>'2Degree_data'!W21</f>
        <v>6235.0014054062603</v>
      </c>
      <c r="X86">
        <f>'2Degree_data'!X21</f>
        <v>6261.3061457343747</v>
      </c>
      <c r="Y86">
        <f>'2Degree_data'!Y21</f>
        <v>6318.349608543801</v>
      </c>
      <c r="Z86">
        <f>'2Degree_data'!Z21</f>
        <v>6349.0660555694012</v>
      </c>
      <c r="AA86">
        <f>'2Degree_data'!AA21</f>
        <v>6366.5468746260385</v>
      </c>
      <c r="AB86">
        <f>'2Degree_data'!AB21</f>
        <v>6382.7912998422607</v>
      </c>
      <c r="AC86">
        <f>'2Degree_data'!AC21</f>
        <v>6397.8814926524783</v>
      </c>
      <c r="AD86">
        <f>'2Degree_data'!AD21</f>
        <v>6413.9029634155804</v>
      </c>
      <c r="AE86">
        <f>'2Degree_data'!AE21</f>
        <v>6429.369059556504</v>
      </c>
      <c r="AF86">
        <f>'2Degree_data'!AF21</f>
        <v>6443.4953720125313</v>
      </c>
      <c r="AG86">
        <f>'2Degree_data'!AG21</f>
        <v>6457.0624584983598</v>
      </c>
      <c r="AH86">
        <f>'2Degree_data'!AH21</f>
        <v>6470.6371207335524</v>
      </c>
      <c r="AI86">
        <f>'2Degree_data'!AI21</f>
        <v>6473.6881136081447</v>
      </c>
      <c r="AJ86">
        <f>'2Degree_data'!AJ21</f>
        <v>6460.4406508864404</v>
      </c>
      <c r="AK86">
        <f>'2Degree_data'!AK21</f>
        <v>6460.1784491512735</v>
      </c>
      <c r="AL86">
        <f>'2Degree_data'!AL21</f>
        <v>6458.190498863768</v>
      </c>
      <c r="AM86">
        <f>'2Degree_data'!AM21</f>
        <v>6455.2930348841501</v>
      </c>
      <c r="AN86">
        <f>'2Degree_data'!AN21</f>
        <v>6453.0984762776025</v>
      </c>
      <c r="AO86">
        <f>'2Degree_data'!AO21</f>
        <v>6449.8335781309088</v>
      </c>
      <c r="AP86">
        <f>'2Degree_data'!AP21</f>
        <v>6444.7872454013032</v>
      </c>
      <c r="AQ86">
        <f>'2Degree_data'!AQ21</f>
        <v>6439.3395638794746</v>
      </c>
      <c r="AR86">
        <f>'2Degree_data'!AR21</f>
        <v>6431.9450376636632</v>
      </c>
    </row>
    <row r="87" spans="1:44" x14ac:dyDescent="0.2">
      <c r="A87" t="str">
        <f>'2Degree_data'!A22</f>
        <v>2DEGREE</v>
      </c>
      <c r="B87" t="str">
        <f>'2Degree_data'!B22</f>
        <v>Emissions|CO2eq|Energy</v>
      </c>
      <c r="C87" t="str">
        <f>'2Degree_data'!C22</f>
        <v>Mt CO2eq/yr</v>
      </c>
      <c r="D87">
        <f>'2Degree_data'!D22</f>
        <v>29761.899099999988</v>
      </c>
      <c r="E87">
        <f>'2Degree_data'!E22</f>
        <v>29987.735049999992</v>
      </c>
      <c r="F87">
        <f>'2Degree_data'!F22</f>
        <v>30213.571000000004</v>
      </c>
      <c r="G87">
        <f>'2Degree_data'!G22</f>
        <v>30439.398009999997</v>
      </c>
      <c r="H87">
        <f>'2Degree_data'!H22</f>
        <v>30665.226869999999</v>
      </c>
      <c r="I87">
        <f>'2Degree_data'!I22</f>
        <v>30891.057789999999</v>
      </c>
      <c r="J87">
        <f>'2Degree_data'!J22</f>
        <v>30948.873178990405</v>
      </c>
      <c r="K87">
        <f>'2Degree_data'!K22</f>
        <v>30942.029249752901</v>
      </c>
      <c r="L87">
        <f>'2Degree_data'!L22</f>
        <v>30935.071822425591</v>
      </c>
      <c r="M87">
        <f>'2Degree_data'!M22</f>
        <v>30926.697813366503</v>
      </c>
      <c r="N87">
        <f>'2Degree_data'!N22</f>
        <v>30919.374663819402</v>
      </c>
      <c r="O87">
        <f>'2Degree_data'!O22</f>
        <v>31506.440000000002</v>
      </c>
      <c r="P87">
        <f>'2Degree_data'!P22</f>
        <v>30978.779999999992</v>
      </c>
      <c r="Q87">
        <f>'2Degree_data'!Q22</f>
        <v>30451.119999999901</v>
      </c>
      <c r="R87">
        <f>'2Degree_data'!R22</f>
        <v>29923.459999999901</v>
      </c>
      <c r="S87">
        <f>'2Degree_data'!S22</f>
        <v>29395.8</v>
      </c>
      <c r="T87">
        <f>'2Degree_data'!T22</f>
        <v>28831.239999999896</v>
      </c>
      <c r="U87">
        <f>'2Degree_data'!U22</f>
        <v>28266.679999999902</v>
      </c>
      <c r="V87">
        <f>'2Degree_data'!V22</f>
        <v>27702.119999999988</v>
      </c>
      <c r="W87">
        <f>'2Degree_data'!W22</f>
        <v>27137.56</v>
      </c>
      <c r="X87">
        <f>'2Degree_data'!X22</f>
        <v>26573</v>
      </c>
      <c r="Y87">
        <f>'2Degree_data'!Y22</f>
        <v>26162.999999999989</v>
      </c>
      <c r="Z87">
        <f>'2Degree_data'!Z22</f>
        <v>25753</v>
      </c>
      <c r="AA87">
        <f>'2Degree_data'!AA22</f>
        <v>25343</v>
      </c>
      <c r="AB87">
        <f>'2Degree_data'!AB22</f>
        <v>24932.999999999978</v>
      </c>
      <c r="AC87">
        <f>'2Degree_data'!AC22</f>
        <v>24522.999999999989</v>
      </c>
      <c r="AD87">
        <f>'2Degree_data'!AD22</f>
        <v>24327.199999999997</v>
      </c>
      <c r="AE87">
        <f>'2Degree_data'!AE22</f>
        <v>24131.399999999991</v>
      </c>
      <c r="AF87">
        <f>'2Degree_data'!AF22</f>
        <v>23935.599999999991</v>
      </c>
      <c r="AG87">
        <f>'2Degree_data'!AG22</f>
        <v>23739.800000000003</v>
      </c>
      <c r="AH87">
        <f>'2Degree_data'!AH22</f>
        <v>23544</v>
      </c>
      <c r="AI87">
        <f>'2Degree_data'!AI22</f>
        <v>23365.660000000003</v>
      </c>
      <c r="AJ87">
        <f>'2Degree_data'!AJ22</f>
        <v>23185.206276322682</v>
      </c>
      <c r="AK87">
        <f>'2Degree_data'!AK22</f>
        <v>22442.686022949467</v>
      </c>
      <c r="AL87">
        <f>'2Degree_data'!AL22</f>
        <v>21702.71851331443</v>
      </c>
      <c r="AM87">
        <f>'2Degree_data'!AM22</f>
        <v>20964.156590627121</v>
      </c>
      <c r="AN87">
        <f>'2Degree_data'!AN22</f>
        <v>20224.576693690269</v>
      </c>
      <c r="AO87">
        <f>'2Degree_data'!AO22</f>
        <v>19487.856623707252</v>
      </c>
      <c r="AP87">
        <f>'2Degree_data'!AP22</f>
        <v>18752.535223428433</v>
      </c>
      <c r="AQ87">
        <f>'2Degree_data'!AQ22</f>
        <v>18017.876253275939</v>
      </c>
      <c r="AR87">
        <f>'2Degree_data'!AR22</f>
        <v>17286.171171895523</v>
      </c>
    </row>
    <row r="88" spans="1:44" x14ac:dyDescent="0.2">
      <c r="A88" t="str">
        <f>'2Degree_data'!A23</f>
        <v>2DEGREE</v>
      </c>
      <c r="B88" t="str">
        <f>'2Degree_data'!B23</f>
        <v>Emissions|CO2eq|Industry</v>
      </c>
      <c r="C88" t="str">
        <f>'2Degree_data'!C23</f>
        <v>Mt CO2eq/yr</v>
      </c>
      <c r="D88">
        <f>'2Degree_data'!D23</f>
        <v>1104.1238937563085</v>
      </c>
      <c r="E88">
        <f>'2Degree_data'!E23</f>
        <v>1113.9015426637918</v>
      </c>
      <c r="F88">
        <f>'2Degree_data'!F23</f>
        <v>1123.6788984139571</v>
      </c>
      <c r="G88">
        <f>'2Degree_data'!G23</f>
        <v>1133.4551391726995</v>
      </c>
      <c r="H88">
        <f>'2Degree_data'!H23</f>
        <v>1142.1335129780934</v>
      </c>
      <c r="I88">
        <f>'2Degree_data'!I23</f>
        <v>1151.9054710131243</v>
      </c>
      <c r="J88">
        <f>'2Degree_data'!J23</f>
        <v>1161.6772409535047</v>
      </c>
      <c r="K88">
        <f>'2Degree_data'!K23</f>
        <v>1171.4480065687721</v>
      </c>
      <c r="L88">
        <f>'2Degree_data'!L23</f>
        <v>1181.2186734983466</v>
      </c>
      <c r="M88">
        <f>'2Degree_data'!M23</f>
        <v>1190.988331472375</v>
      </c>
      <c r="N88">
        <f>'2Degree_data'!N23</f>
        <v>1200.75792770064</v>
      </c>
      <c r="O88">
        <f>'2Degree_data'!O23</f>
        <v>1209.4089254745631</v>
      </c>
      <c r="P88">
        <f>'2Degree_data'!P23</f>
        <v>1219.174759184142</v>
      </c>
      <c r="Q88">
        <f>'2Degree_data'!Q23</f>
        <v>1228.9397059688224</v>
      </c>
      <c r="R88">
        <f>'2Degree_data'!R23</f>
        <v>1238.7046543847034</v>
      </c>
      <c r="S88">
        <f>'2Degree_data'!S23</f>
        <v>1248.4687414464081</v>
      </c>
      <c r="T88">
        <f>'2Degree_data'!T23</f>
        <v>1258.2328308791059</v>
      </c>
      <c r="U88">
        <f>'2Degree_data'!U23</f>
        <v>1266.8629185504535</v>
      </c>
      <c r="V88">
        <f>'2Degree_data'!V23</f>
        <v>1276.6232368957549</v>
      </c>
      <c r="W88">
        <f>'2Degree_data'!W23</f>
        <v>1286.3831886671419</v>
      </c>
      <c r="X88">
        <f>'2Degree_data'!X23</f>
        <v>1296.1432822715631</v>
      </c>
      <c r="Y88">
        <f>'2Degree_data'!Y23</f>
        <v>1305.9030538140441</v>
      </c>
      <c r="Z88">
        <f>'2Degree_data'!Z23</f>
        <v>1315.6620199062861</v>
      </c>
      <c r="AA88">
        <f>'2Degree_data'!AA23</f>
        <v>1325.4207030634568</v>
      </c>
      <c r="AB88">
        <f>'2Degree_data'!AB23</f>
        <v>1334.0284755234843</v>
      </c>
      <c r="AC88">
        <f>'2Degree_data'!AC23</f>
        <v>1343.7841428349634</v>
      </c>
      <c r="AD88">
        <f>'2Degree_data'!AD23</f>
        <v>1353.5400600564305</v>
      </c>
      <c r="AE88">
        <f>'2Degree_data'!AE23</f>
        <v>1363.2952427850103</v>
      </c>
      <c r="AF88">
        <f>'2Degree_data'!AF23</f>
        <v>1373.0506752249266</v>
      </c>
      <c r="AG88">
        <f>'2Degree_data'!AG23</f>
        <v>1382.8053865108598</v>
      </c>
      <c r="AH88">
        <f>'2Degree_data'!AH23</f>
        <v>1392.5603649721643</v>
      </c>
      <c r="AI88">
        <f>'2Degree_data'!AI23</f>
        <v>1401.147368642562</v>
      </c>
      <c r="AJ88">
        <f>'2Degree_data'!AJ23</f>
        <v>1410.899670031564</v>
      </c>
      <c r="AK88">
        <f>'2Degree_data'!AK23</f>
        <v>1420.6513417671219</v>
      </c>
      <c r="AL88">
        <f>'2Degree_data'!AL23</f>
        <v>1430.4032875106313</v>
      </c>
      <c r="AM88">
        <f>'2Degree_data'!AM23</f>
        <v>1440.1546140754233</v>
      </c>
      <c r="AN88">
        <f>'2Degree_data'!AN23</f>
        <v>1449.9062108389696</v>
      </c>
      <c r="AO88">
        <f>'2Degree_data'!AO23</f>
        <v>1458.4768471960738</v>
      </c>
      <c r="AP88">
        <f>'2Degree_data'!AP23</f>
        <v>1468.2260712398288</v>
      </c>
      <c r="AQ88">
        <f>'2Degree_data'!AQ23</f>
        <v>1477.9746680730209</v>
      </c>
      <c r="AR88">
        <f>'2Degree_data'!AR23</f>
        <v>1487.7236433466542</v>
      </c>
    </row>
    <row r="89" spans="1:44" x14ac:dyDescent="0.2">
      <c r="A89" t="str">
        <f>'2Degree_data'!A26</f>
        <v>2DEGREE</v>
      </c>
      <c r="B89" t="str">
        <f>'2Degree_data'!B26</f>
        <v xml:space="preserve">Final Energy </v>
      </c>
      <c r="C89" t="str">
        <f>'2Degree_data'!C26</f>
        <v>EJ/yr</v>
      </c>
      <c r="D89">
        <f>'2Degree_data'!D26</f>
        <v>340.2764897354167</v>
      </c>
      <c r="E89">
        <f>'2Degree_data'!E26</f>
        <v>346.28488062775</v>
      </c>
      <c r="F89">
        <f>'2Degree_data'!F26</f>
        <v>352.17510414947907</v>
      </c>
      <c r="G89">
        <f>'2Degree_data'!G26</f>
        <v>357.90462808020294</v>
      </c>
      <c r="H89">
        <f>'2Degree_data'!H26</f>
        <v>363.50819711889324</v>
      </c>
      <c r="I89">
        <f>'2Degree_data'!I26</f>
        <v>369.00526299319546</v>
      </c>
      <c r="J89">
        <f>'2Degree_data'!J26</f>
        <v>374.264827694529</v>
      </c>
      <c r="K89">
        <f>'2Degree_data'!K26</f>
        <v>379.59984360000487</v>
      </c>
      <c r="L89">
        <f>'2Degree_data'!L26</f>
        <v>385.19900506831584</v>
      </c>
      <c r="M89">
        <f>'2Degree_data'!M26</f>
        <v>390.16965355770407</v>
      </c>
      <c r="N89">
        <f>'2Degree_data'!N26</f>
        <v>395.26278822939014</v>
      </c>
      <c r="O89">
        <f>'2Degree_data'!O26</f>
        <v>398.27468086147047</v>
      </c>
      <c r="P89">
        <f>'2Degree_data'!P26</f>
        <v>395.96335577088945</v>
      </c>
      <c r="Q89">
        <f>'2Degree_data'!Q26</f>
        <v>398.93916210745692</v>
      </c>
      <c r="R89">
        <f>'2Degree_data'!R26</f>
        <v>400.36426991330399</v>
      </c>
      <c r="S89">
        <f>'2Degree_data'!S26</f>
        <v>402.26267177967054</v>
      </c>
      <c r="T89">
        <f>'2Degree_data'!T26</f>
        <v>403.65933206016047</v>
      </c>
      <c r="U89">
        <f>'2Degree_data'!U26</f>
        <v>403.44255081396915</v>
      </c>
      <c r="V89">
        <f>'2Degree_data'!V26</f>
        <v>403.2902232065212</v>
      </c>
      <c r="W89">
        <f>'2Degree_data'!W26</f>
        <v>402.85980454414141</v>
      </c>
      <c r="X89">
        <f>'2Degree_data'!X26</f>
        <v>400.33242635368339</v>
      </c>
      <c r="Y89">
        <f>'2Degree_data'!Y26</f>
        <v>402.30311007126619</v>
      </c>
      <c r="Z89">
        <f>'2Degree_data'!Z26</f>
        <v>404.55152350003146</v>
      </c>
      <c r="AA89">
        <f>'2Degree_data'!AA26</f>
        <v>407.01600605677669</v>
      </c>
      <c r="AB89">
        <f>'2Degree_data'!AB26</f>
        <v>408.18933246763481</v>
      </c>
      <c r="AC89">
        <f>'2Degree_data'!AC26</f>
        <v>410.40166305443557</v>
      </c>
      <c r="AD89">
        <f>'2Degree_data'!AD26</f>
        <v>412.20362785255645</v>
      </c>
      <c r="AE89">
        <f>'2Degree_data'!AE26</f>
        <v>413.66527979371978</v>
      </c>
      <c r="AF89">
        <f>'2Degree_data'!AF26</f>
        <v>415.10018491171104</v>
      </c>
      <c r="AG89">
        <f>'2Degree_data'!AG26</f>
        <v>416.48412218351143</v>
      </c>
      <c r="AH89">
        <f>'2Degree_data'!AH26</f>
        <v>417.92900187100611</v>
      </c>
      <c r="AI89">
        <f>'2Degree_data'!AI26</f>
        <v>420.84553776419682</v>
      </c>
      <c r="AJ89">
        <f>'2Degree_data'!AJ26</f>
        <v>423.51642825488335</v>
      </c>
      <c r="AK89">
        <f>'2Degree_data'!AK26</f>
        <v>426.14980746357304</v>
      </c>
      <c r="AL89">
        <f>'2Degree_data'!AL26</f>
        <v>428.64671443408611</v>
      </c>
      <c r="AM89">
        <f>'2Degree_data'!AM26</f>
        <v>430.95105015055441</v>
      </c>
      <c r="AN89">
        <f>'2Degree_data'!AN26</f>
        <v>433.03865959757644</v>
      </c>
      <c r="AO89">
        <f>'2Degree_data'!AO26</f>
        <v>435.29019379221609</v>
      </c>
      <c r="AP89">
        <f>'2Degree_data'!AP26</f>
        <v>437.53465156382413</v>
      </c>
      <c r="AQ89">
        <f>'2Degree_data'!AQ26</f>
        <v>436.20196629760983</v>
      </c>
      <c r="AR89">
        <f>'2Degree_data'!AR26</f>
        <v>435.18937007789208</v>
      </c>
    </row>
    <row r="90" spans="1:44" x14ac:dyDescent="0.2">
      <c r="A90" t="str">
        <f>'2Degree_data'!A27</f>
        <v>2DEGREE</v>
      </c>
      <c r="B90" t="str">
        <f>'2Degree_data'!B27</f>
        <v>Final Energy|Electricity|Industrial</v>
      </c>
      <c r="C90" t="str">
        <f>'2Degree_data'!C27</f>
        <v>EJ/yr</v>
      </c>
      <c r="D90">
        <f>'2Degree_data'!D27</f>
        <v>12.93801036341241</v>
      </c>
      <c r="E90">
        <f>'2Degree_data'!E27</f>
        <v>13.20974719432772</v>
      </c>
      <c r="F90">
        <f>'2Degree_data'!F27</f>
        <v>13.474692437142849</v>
      </c>
      <c r="G90">
        <f>'2Degree_data'!G27</f>
        <v>13.732683271120619</v>
      </c>
      <c r="H90">
        <f>'2Degree_data'!H27</f>
        <v>13.98398884844595</v>
      </c>
      <c r="I90">
        <f>'2Degree_data'!I27</f>
        <v>14.228903230185109</v>
      </c>
      <c r="J90">
        <f>'2Degree_data'!J27</f>
        <v>14.467671075133492</v>
      </c>
      <c r="K90">
        <f>'2Degree_data'!K27</f>
        <v>14.700527425822639</v>
      </c>
      <c r="L90">
        <f>'2Degree_data'!L27</f>
        <v>14.92771351635586</v>
      </c>
      <c r="M90">
        <f>'2Degree_data'!M27</f>
        <v>15.149474273557049</v>
      </c>
      <c r="N90">
        <f>'2Degree_data'!N27</f>
        <v>15.365980050359509</v>
      </c>
      <c r="O90">
        <f>'2Degree_data'!O27</f>
        <v>15.577480293482658</v>
      </c>
      <c r="P90">
        <f>'2Degree_data'!P27</f>
        <v>15.78409961734887</v>
      </c>
      <c r="Q90">
        <f>'2Degree_data'!Q27</f>
        <v>15.986104521746732</v>
      </c>
      <c r="R90">
        <f>'2Degree_data'!R27</f>
        <v>16.183582800260019</v>
      </c>
      <c r="S90">
        <f>'2Degree_data'!S27</f>
        <v>16.3767979015484</v>
      </c>
      <c r="T90">
        <f>'2Degree_data'!T27</f>
        <v>16.565796216309021</v>
      </c>
      <c r="U90">
        <f>'2Degree_data'!U27</f>
        <v>16.750818626140571</v>
      </c>
      <c r="V90">
        <f>'2Degree_data'!V27</f>
        <v>16.93197516129263</v>
      </c>
      <c r="W90">
        <f>'2Degree_data'!W27</f>
        <v>17.109411302038531</v>
      </c>
      <c r="X90">
        <f>'2Degree_data'!X27</f>
        <v>17.28326014483968</v>
      </c>
      <c r="Y90">
        <f>'2Degree_data'!Y27</f>
        <v>17.45367014562429</v>
      </c>
      <c r="Z90">
        <f>'2Degree_data'!Z27</f>
        <v>17.62069854403417</v>
      </c>
      <c r="AA90">
        <f>'2Degree_data'!AA27</f>
        <v>17.78456158501994</v>
      </c>
      <c r="AB90">
        <f>'2Degree_data'!AB27</f>
        <v>17.94526210938913</v>
      </c>
      <c r="AC90">
        <f>'2Degree_data'!AC27</f>
        <v>18.103026532484009</v>
      </c>
      <c r="AD90">
        <f>'2Degree_data'!AD27</f>
        <v>18.257850494695347</v>
      </c>
      <c r="AE90">
        <f>'2Degree_data'!AE27</f>
        <v>18.409897613691399</v>
      </c>
      <c r="AF90">
        <f>'2Degree_data'!AF27</f>
        <v>18.559241329161551</v>
      </c>
      <c r="AG90">
        <f>'2Degree_data'!AG27</f>
        <v>18.705993558555701</v>
      </c>
      <c r="AH90">
        <f>'2Degree_data'!AH27</f>
        <v>18.85021545702411</v>
      </c>
      <c r="AI90">
        <f>'2Degree_data'!AI27</f>
        <v>18.992027774612531</v>
      </c>
      <c r="AJ90">
        <f>'2Degree_data'!AJ27</f>
        <v>19.131457278167389</v>
      </c>
      <c r="AK90">
        <f>'2Degree_data'!AK27</f>
        <v>19.268660912853111</v>
      </c>
      <c r="AL90">
        <f>'2Degree_data'!AL27</f>
        <v>19.403609419468559</v>
      </c>
      <c r="AM90">
        <f>'2Degree_data'!AM27</f>
        <v>19.53651489427061</v>
      </c>
      <c r="AN90">
        <f>'2Degree_data'!AN27</f>
        <v>19.667317393249132</v>
      </c>
      <c r="AO90">
        <f>'2Degree_data'!AO27</f>
        <v>19.796184229930191</v>
      </c>
      <c r="AP90">
        <f>'2Degree_data'!AP27</f>
        <v>19.923094736683929</v>
      </c>
      <c r="AQ90">
        <f>'2Degree_data'!AQ27</f>
        <v>20.048193464625491</v>
      </c>
      <c r="AR90">
        <f>'2Degree_data'!AR27</f>
        <v>20.17146763373454</v>
      </c>
    </row>
    <row r="91" spans="1:44" x14ac:dyDescent="0.2">
      <c r="A91" t="str">
        <f>'2Degree_data'!A28</f>
        <v>2DEGREE</v>
      </c>
      <c r="B91" t="str">
        <f>'2Degree_data'!B28</f>
        <v>Final Energy|Heat|Industrial</v>
      </c>
      <c r="C91" t="str">
        <f>'2Degree_data'!C28</f>
        <v>EJ/yr</v>
      </c>
      <c r="D91">
        <f>'2Degree_data'!D28</f>
        <v>118.40359817200448</v>
      </c>
      <c r="E91">
        <f>'2Degree_data'!E28</f>
        <v>119.82896881622241</v>
      </c>
      <c r="F91">
        <f>'2Degree_data'!F28</f>
        <v>121.22740818733655</v>
      </c>
      <c r="G91">
        <f>'2Degree_data'!G28</f>
        <v>122.59955933248253</v>
      </c>
      <c r="H91">
        <f>'2Degree_data'!H28</f>
        <v>123.94677041224745</v>
      </c>
      <c r="I91">
        <f>'2Degree_data'!I28</f>
        <v>125.26954170061055</v>
      </c>
      <c r="J91">
        <f>'2Degree_data'!J28</f>
        <v>126.56921533299581</v>
      </c>
      <c r="K91">
        <f>'2Degree_data'!K28</f>
        <v>127.8461166521825</v>
      </c>
      <c r="L91">
        <f>'2Degree_data'!L28</f>
        <v>129.10146709996013</v>
      </c>
      <c r="M91">
        <f>'2Degree_data'!M28</f>
        <v>130.33561052614726</v>
      </c>
      <c r="N91">
        <f>'2Degree_data'!N28</f>
        <v>131.54969822903075</v>
      </c>
      <c r="O91">
        <f>'2Degree_data'!O28</f>
        <v>132.14459500368341</v>
      </c>
      <c r="P91">
        <f>'2Degree_data'!P28</f>
        <v>132.72072912038169</v>
      </c>
      <c r="Q91">
        <f>'2Degree_data'!Q28</f>
        <v>133.27827097149643</v>
      </c>
      <c r="R91">
        <f>'2Degree_data'!R28</f>
        <v>133.81821498495336</v>
      </c>
      <c r="S91">
        <f>'2Degree_data'!S28</f>
        <v>134.34097251828649</v>
      </c>
      <c r="T91">
        <f>'2Degree_data'!T28</f>
        <v>134.84681709251018</v>
      </c>
      <c r="U91">
        <f>'2Degree_data'!U28</f>
        <v>135.33635107199015</v>
      </c>
      <c r="V91">
        <f>'2Degree_data'!V28</f>
        <v>135.81041093762946</v>
      </c>
      <c r="W91">
        <f>'2Degree_data'!W28</f>
        <v>136.26896984756647</v>
      </c>
      <c r="X91">
        <f>'2Degree_data'!X28</f>
        <v>136.7129246928335</v>
      </c>
      <c r="Y91">
        <f>'2Degree_data'!Y28</f>
        <v>137.47053049512431</v>
      </c>
      <c r="Z91">
        <f>'2Degree_data'!Z28</f>
        <v>138.21432511069034</v>
      </c>
      <c r="AA91">
        <f>'2Degree_data'!AA28</f>
        <v>138.94439818373891</v>
      </c>
      <c r="AB91">
        <f>'2Degree_data'!AB28</f>
        <v>139.6612874959655</v>
      </c>
      <c r="AC91">
        <f>'2Degree_data'!AC28</f>
        <v>140.36522673930369</v>
      </c>
      <c r="AD91">
        <f>'2Degree_data'!AD28</f>
        <v>141.05675249203995</v>
      </c>
      <c r="AE91">
        <f>'2Degree_data'!AE28</f>
        <v>141.73589587471656</v>
      </c>
      <c r="AF91">
        <f>'2Degree_data'!AF28</f>
        <v>142.40327733279827</v>
      </c>
      <c r="AG91">
        <f>'2Degree_data'!AG28</f>
        <v>143.05894409982352</v>
      </c>
      <c r="AH91">
        <f>'2Degree_data'!AH28</f>
        <v>143.70342429219474</v>
      </c>
      <c r="AI91">
        <f>'2Degree_data'!AI28</f>
        <v>144.39507119575435</v>
      </c>
      <c r="AJ91">
        <f>'2Degree_data'!AJ28</f>
        <v>145.07614870507592</v>
      </c>
      <c r="AK91">
        <f>'2Degree_data'!AK28</f>
        <v>145.74651694008119</v>
      </c>
      <c r="AL91">
        <f>'2Degree_data'!AL28</f>
        <v>146.40677389078442</v>
      </c>
      <c r="AM91">
        <f>'2Degree_data'!AM28</f>
        <v>147.05700851308913</v>
      </c>
      <c r="AN91">
        <f>'2Degree_data'!AN28</f>
        <v>147.69744025232194</v>
      </c>
      <c r="AO91">
        <f>'2Degree_data'!AO28</f>
        <v>148.32822958868869</v>
      </c>
      <c r="AP91">
        <f>'2Degree_data'!AP28</f>
        <v>148.94992145540942</v>
      </c>
      <c r="AQ91">
        <f>'2Degree_data'!AQ28</f>
        <v>149.5622191870126</v>
      </c>
      <c r="AR91">
        <f>'2Degree_data'!AR28</f>
        <v>150.16571941033175</v>
      </c>
    </row>
    <row r="92" spans="1:44" x14ac:dyDescent="0.2">
      <c r="A92" t="str">
        <f>'2Degree_data'!A29</f>
        <v>2DEGREE</v>
      </c>
      <c r="B92" t="str">
        <f>'2Degree_data'!B29</f>
        <v>Final Energy|Electricity|Residential</v>
      </c>
      <c r="C92" t="str">
        <f>'2Degree_data'!C29</f>
        <v>EJ/yr</v>
      </c>
      <c r="D92">
        <f>'2Degree_data'!D29</f>
        <v>47.763470500000025</v>
      </c>
      <c r="E92">
        <f>'2Degree_data'!E29</f>
        <v>49.658723571200014</v>
      </c>
      <c r="F92">
        <f>'2Degree_data'!F29</f>
        <v>51.523701670999998</v>
      </c>
      <c r="G92">
        <f>'2Degree_data'!G29</f>
        <v>53.290078392599987</v>
      </c>
      <c r="H92">
        <f>'2Degree_data'!H29</f>
        <v>54.974379762199959</v>
      </c>
      <c r="I92">
        <f>'2Degree_data'!I29</f>
        <v>56.646675437400042</v>
      </c>
      <c r="J92">
        <f>'2Degree_data'!J29</f>
        <v>58.626262408400024</v>
      </c>
      <c r="K92">
        <f>'2Degree_data'!K29</f>
        <v>60.587466149999933</v>
      </c>
      <c r="L92">
        <f>'2Degree_data'!L29</f>
        <v>62.849715999999972</v>
      </c>
      <c r="M92">
        <f>'2Degree_data'!M29</f>
        <v>64.741275999999957</v>
      </c>
      <c r="N92">
        <f>'2Degree_data'!N29</f>
        <v>66.637391999999991</v>
      </c>
      <c r="O92">
        <f>'2Degree_data'!O29</f>
        <v>68.631802434304518</v>
      </c>
      <c r="P92">
        <f>'2Degree_data'!P29</f>
        <v>69.790250302849557</v>
      </c>
      <c r="Q92">
        <f>'2Degree_data'!Q29</f>
        <v>70.021549207413386</v>
      </c>
      <c r="R92">
        <f>'2Degree_data'!R29</f>
        <v>70.510233124517896</v>
      </c>
      <c r="S92">
        <f>'2Degree_data'!S29</f>
        <v>72.406944694560764</v>
      </c>
      <c r="T92">
        <f>'2Degree_data'!T29</f>
        <v>73.803645114025429</v>
      </c>
      <c r="U92">
        <f>'2Degree_data'!U29</f>
        <v>73.75766037422261</v>
      </c>
      <c r="V92">
        <f>'2Degree_data'!V29</f>
        <v>73.88382670847551</v>
      </c>
      <c r="W92">
        <f>'2Degree_data'!W29</f>
        <v>73.755822351904953</v>
      </c>
      <c r="X92">
        <f>'2Degree_data'!X29</f>
        <v>74.064224843870946</v>
      </c>
      <c r="Y92">
        <f>'2Degree_data'!Y29</f>
        <v>75.108291635870671</v>
      </c>
      <c r="Z92">
        <f>'2Degree_data'!Z29</f>
        <v>76.479841808152358</v>
      </c>
      <c r="AA92">
        <f>'2Degree_data'!AA29</f>
        <v>78.101108888355384</v>
      </c>
      <c r="AB92">
        <f>'2Degree_data'!AB29</f>
        <v>79.168807182280247</v>
      </c>
      <c r="AC92">
        <f>'2Degree_data'!AC29</f>
        <v>80.56119303264785</v>
      </c>
      <c r="AD92">
        <f>'2Degree_data'!AD29</f>
        <v>81.503066115821312</v>
      </c>
      <c r="AE92">
        <f>'2Degree_data'!AE29</f>
        <v>82.137587465311896</v>
      </c>
      <c r="AF92">
        <f>'2Degree_data'!AF29</f>
        <v>82.777629229751369</v>
      </c>
      <c r="AG92">
        <f>'2Degree_data'!AG29</f>
        <v>83.384631235132318</v>
      </c>
      <c r="AH92">
        <f>'2Degree_data'!AH29</f>
        <v>84.098454471787306</v>
      </c>
      <c r="AI92">
        <f>'2Degree_data'!AI29</f>
        <v>86.108642695830198</v>
      </c>
      <c r="AJ92">
        <f>'2Degree_data'!AJ29</f>
        <v>87.8899583196403</v>
      </c>
      <c r="AK92">
        <f>'2Degree_data'!AK29</f>
        <v>89.677978398638814</v>
      </c>
      <c r="AL92">
        <f>'2Degree_data'!AL29</f>
        <v>91.34617324583337</v>
      </c>
      <c r="AM92">
        <f>'2Degree_data'!AM29</f>
        <v>92.851582793194808</v>
      </c>
      <c r="AN92">
        <f>'2Degree_data'!AN29</f>
        <v>94.20003319200552</v>
      </c>
      <c r="AO92">
        <f>'2Degree_data'!AO29</f>
        <v>95.728449723597336</v>
      </c>
      <c r="AP92">
        <f>'2Degree_data'!AP29</f>
        <v>97.278506951731032</v>
      </c>
      <c r="AQ92">
        <f>'2Degree_data'!AQ29</f>
        <v>98.627980375971845</v>
      </c>
      <c r="AR92">
        <f>'2Degree_data'!AR29</f>
        <v>100.24411663382601</v>
      </c>
    </row>
    <row r="93" spans="1:44" x14ac:dyDescent="0.2">
      <c r="A93" t="str">
        <f>'2Degree_data'!A30</f>
        <v>2DEGREE</v>
      </c>
      <c r="B93" t="str">
        <f>'2Degree_data'!B30</f>
        <v>Final Energy|Heat|Residential</v>
      </c>
      <c r="C93" t="str">
        <f>'2Degree_data'!C30</f>
        <v>EJ/yr</v>
      </c>
      <c r="D93">
        <f>'2Degree_data'!D30</f>
        <v>77.894399999999891</v>
      </c>
      <c r="E93">
        <f>'2Degree_data'!E30</f>
        <v>78.726199999999821</v>
      </c>
      <c r="F93">
        <f>'2Degree_data'!F30</f>
        <v>79.557999999999822</v>
      </c>
      <c r="G93">
        <f>'2Degree_data'!G30</f>
        <v>80.389799999999838</v>
      </c>
      <c r="H93">
        <f>'2Degree_data'!H30</f>
        <v>81.221599999999839</v>
      </c>
      <c r="I93">
        <f>'2Degree_data'!I30</f>
        <v>82.053399999999883</v>
      </c>
      <c r="J93">
        <f>'2Degree_data'!J30</f>
        <v>82.885199999999784</v>
      </c>
      <c r="K93">
        <f>'2Degree_data'!K30</f>
        <v>83.7169999999998</v>
      </c>
      <c r="L93">
        <f>'2Degree_data'!L30</f>
        <v>84.548799999999915</v>
      </c>
      <c r="M93">
        <f>'2Degree_data'!M30</f>
        <v>85.380599999999916</v>
      </c>
      <c r="N93">
        <f>'2Degree_data'!N30</f>
        <v>86.212399999999946</v>
      </c>
      <c r="O93">
        <f>'2Degree_data'!O30</f>
        <v>85.29389999999988</v>
      </c>
      <c r="P93">
        <f>'2Degree_data'!P30</f>
        <v>84.375399999999772</v>
      </c>
      <c r="Q93">
        <f>'2Degree_data'!Q30</f>
        <v>83.456899999999933</v>
      </c>
      <c r="R93">
        <f>'2Degree_data'!R30</f>
        <v>82.538399999999854</v>
      </c>
      <c r="S93">
        <f>'2Degree_data'!S30</f>
        <v>81.619899999999916</v>
      </c>
      <c r="T93">
        <f>'2Degree_data'!T30</f>
        <v>80.701499999999896</v>
      </c>
      <c r="U93">
        <f>'2Degree_data'!U30</f>
        <v>79.782999999999817</v>
      </c>
      <c r="V93">
        <f>'2Degree_data'!V30</f>
        <v>78.864499999999836</v>
      </c>
      <c r="W93">
        <f>'2Degree_data'!W30</f>
        <v>77.945999999999898</v>
      </c>
      <c r="X93">
        <f>'2Degree_data'!X30</f>
        <v>77.027499999999904</v>
      </c>
      <c r="Y93">
        <f>'2Degree_data'!Y30</f>
        <v>77.067799999999892</v>
      </c>
      <c r="Z93">
        <f>'2Degree_data'!Z30</f>
        <v>77.108099999999936</v>
      </c>
      <c r="AA93">
        <f>'2Degree_data'!AA30</f>
        <v>77.148399999999896</v>
      </c>
      <c r="AB93">
        <f>'2Degree_data'!AB30</f>
        <v>77.18859999999998</v>
      </c>
      <c r="AC93">
        <f>'2Degree_data'!AC30</f>
        <v>77.228899999999982</v>
      </c>
      <c r="AD93">
        <f>'2Degree_data'!AD30</f>
        <v>77.269199999999927</v>
      </c>
      <c r="AE93">
        <f>'2Degree_data'!AE30</f>
        <v>77.309499999999929</v>
      </c>
      <c r="AF93">
        <f>'2Degree_data'!AF30</f>
        <v>77.349799999999959</v>
      </c>
      <c r="AG93">
        <f>'2Degree_data'!AG30</f>
        <v>77.390099999999975</v>
      </c>
      <c r="AH93">
        <f>'2Degree_data'!AH30</f>
        <v>77.430399999999935</v>
      </c>
      <c r="AI93">
        <f>'2Degree_data'!AI30</f>
        <v>77.641099999999923</v>
      </c>
      <c r="AJ93">
        <f>'2Degree_data'!AJ30</f>
        <v>77.851799999999955</v>
      </c>
      <c r="AK93">
        <f>'2Degree_data'!AK30</f>
        <v>78.062499999999943</v>
      </c>
      <c r="AL93">
        <f>'2Degree_data'!AL30</f>
        <v>78.2730999999999</v>
      </c>
      <c r="AM93">
        <f>'2Degree_data'!AM30</f>
        <v>78.483799999999931</v>
      </c>
      <c r="AN93">
        <f>'2Degree_data'!AN30</f>
        <v>78.694499999999934</v>
      </c>
      <c r="AO93">
        <f>'2Degree_data'!AO30</f>
        <v>78.905199999999908</v>
      </c>
      <c r="AP93">
        <f>'2Degree_data'!AP30</f>
        <v>79.115799999999894</v>
      </c>
      <c r="AQ93">
        <f>'2Degree_data'!AQ30</f>
        <v>79.326499999999882</v>
      </c>
      <c r="AR93">
        <f>'2Degree_data'!AR30</f>
        <v>79.53719999999997</v>
      </c>
    </row>
    <row r="94" spans="1:44" x14ac:dyDescent="0.2">
      <c r="A94" t="str">
        <f>'2Degree_data'!A31</f>
        <v>2DEGREE</v>
      </c>
      <c r="B94" t="str">
        <f>'2Degree_data'!B31</f>
        <v>Final Energy|Transportation</v>
      </c>
      <c r="C94" t="str">
        <f>'2Degree_data'!C31</f>
        <v>EJ/yr</v>
      </c>
      <c r="D94">
        <f>'2Degree_data'!D31</f>
        <v>83.277010699999906</v>
      </c>
      <c r="E94">
        <f>'2Degree_data'!E31</f>
        <v>84.861241046000004</v>
      </c>
      <c r="F94">
        <f>'2Degree_data'!F31</f>
        <v>86.391301853999906</v>
      </c>
      <c r="G94">
        <f>'2Degree_data'!G31</f>
        <v>87.892507084000002</v>
      </c>
      <c r="H94">
        <f>'2Degree_data'!H31</f>
        <v>89.381458096000003</v>
      </c>
      <c r="I94">
        <f>'2Degree_data'!I31</f>
        <v>90.806742624999913</v>
      </c>
      <c r="J94">
        <f>'2Degree_data'!J31</f>
        <v>91.71647887799989</v>
      </c>
      <c r="K94">
        <f>'2Degree_data'!K31</f>
        <v>92.748733372000004</v>
      </c>
      <c r="L94">
        <f>'2Degree_data'!L31</f>
        <v>93.771308451999985</v>
      </c>
      <c r="M94">
        <f>'2Degree_data'!M31</f>
        <v>94.562692757999898</v>
      </c>
      <c r="N94">
        <f>'2Degree_data'!N31</f>
        <v>95.497317949999996</v>
      </c>
      <c r="O94">
        <f>'2Degree_data'!O31</f>
        <v>96.626903130000002</v>
      </c>
      <c r="P94">
        <f>'2Degree_data'!P31</f>
        <v>93.292876730309573</v>
      </c>
      <c r="Q94">
        <f>'2Degree_data'!Q31</f>
        <v>96.196337406800438</v>
      </c>
      <c r="R94">
        <f>'2Degree_data'!R31</f>
        <v>97.31383900357288</v>
      </c>
      <c r="S94">
        <f>'2Degree_data'!S31</f>
        <v>97.518056665274941</v>
      </c>
      <c r="T94">
        <f>'2Degree_data'!T31</f>
        <v>97.741573637315909</v>
      </c>
      <c r="U94">
        <f>'2Degree_data'!U31</f>
        <v>97.814720741615986</v>
      </c>
      <c r="V94">
        <f>'2Degree_data'!V31</f>
        <v>97.799510399123818</v>
      </c>
      <c r="W94">
        <f>'2Degree_data'!W31</f>
        <v>97.779601042631569</v>
      </c>
      <c r="X94">
        <f>'2Degree_data'!X31</f>
        <v>95.244516672139341</v>
      </c>
      <c r="Y94">
        <f>'2Degree_data'!Y31</f>
        <v>95.202817794647061</v>
      </c>
      <c r="Z94">
        <f>'2Degree_data'!Z31</f>
        <v>95.12855803715469</v>
      </c>
      <c r="AA94">
        <f>'2Degree_data'!AA31</f>
        <v>95.03753739966254</v>
      </c>
      <c r="AB94">
        <f>'2Degree_data'!AB31</f>
        <v>94.225375679999985</v>
      </c>
      <c r="AC94">
        <f>'2Degree_data'!AC31</f>
        <v>94.143316749999997</v>
      </c>
      <c r="AD94">
        <f>'2Degree_data'!AD31</f>
        <v>94.116758749999889</v>
      </c>
      <c r="AE94">
        <f>'2Degree_data'!AE31</f>
        <v>94.072398839999991</v>
      </c>
      <c r="AF94">
        <f>'2Degree_data'!AF31</f>
        <v>94.010237019999892</v>
      </c>
      <c r="AG94">
        <f>'2Degree_data'!AG31</f>
        <v>93.944453289999984</v>
      </c>
      <c r="AH94">
        <f>'2Degree_data'!AH31</f>
        <v>93.846507650000007</v>
      </c>
      <c r="AI94">
        <f>'2Degree_data'!AI31</f>
        <v>93.708696097999805</v>
      </c>
      <c r="AJ94">
        <f>'2Degree_data'!AJ31</f>
        <v>93.567063951999799</v>
      </c>
      <c r="AK94">
        <f>'2Degree_data'!AK31</f>
        <v>93.394151211999983</v>
      </c>
      <c r="AL94">
        <f>'2Degree_data'!AL31</f>
        <v>93.217057877999878</v>
      </c>
      <c r="AM94">
        <f>'2Degree_data'!AM31</f>
        <v>93.022143949999986</v>
      </c>
      <c r="AN94">
        <f>'2Degree_data'!AN31</f>
        <v>92.779368759999883</v>
      </c>
      <c r="AO94">
        <f>'2Degree_data'!AO31</f>
        <v>92.53213024999998</v>
      </c>
      <c r="AP94">
        <f>'2Degree_data'!AP31</f>
        <v>92.267328419999785</v>
      </c>
      <c r="AQ94">
        <f>'2Degree_data'!AQ31</f>
        <v>88.637073269999988</v>
      </c>
      <c r="AR94">
        <f>'2Degree_data'!AR31</f>
        <v>85.070866399999787</v>
      </c>
    </row>
    <row r="95" spans="1:44" x14ac:dyDescent="0.2">
      <c r="A95" t="str">
        <f>'2Degree_data'!A34</f>
        <v>2DEGREE</v>
      </c>
      <c r="B95" t="str">
        <f>'2Degree_data'!B34</f>
        <v>Food Demand</v>
      </c>
      <c r="C95" t="str">
        <f>'2Degree_data'!C34</f>
        <v>kcal/cap/day</v>
      </c>
      <c r="D95">
        <f>'2Degree_data'!D34</f>
        <v>2856.3201850944711</v>
      </c>
      <c r="E95">
        <f>'2Degree_data'!E34</f>
        <v>2867.5667417364225</v>
      </c>
      <c r="F95">
        <f>'2Degree_data'!F34</f>
        <v>2878.8546235695385</v>
      </c>
      <c r="G95">
        <f>'2Degree_data'!G34</f>
        <v>2890.0902420072202</v>
      </c>
      <c r="H95">
        <f>'2Degree_data'!H34</f>
        <v>2901.366554683596</v>
      </c>
      <c r="I95">
        <f>'2Degree_data'!I34</f>
        <v>2912.5919157585263</v>
      </c>
      <c r="J95">
        <f>'2Degree_data'!J34</f>
        <v>2923.857351939399</v>
      </c>
      <c r="K95">
        <f>'2Degree_data'!K34</f>
        <v>2935.1616527540828</v>
      </c>
      <c r="L95">
        <f>'2Degree_data'!L34</f>
        <v>2946.4159676525992</v>
      </c>
      <c r="M95">
        <f>'2Degree_data'!M34</f>
        <v>2957.7085995521347</v>
      </c>
      <c r="N95">
        <f>'2Degree_data'!N34</f>
        <v>2968.9524506611479</v>
      </c>
      <c r="O95">
        <f>'2Degree_data'!O34</f>
        <v>2973.2788979422326</v>
      </c>
      <c r="P95">
        <f>'2Degree_data'!P34</f>
        <v>2977.532609205774</v>
      </c>
      <c r="Q95">
        <f>'2Degree_data'!Q34</f>
        <v>2981.8830520822089</v>
      </c>
      <c r="R95">
        <f>'2Degree_data'!R34</f>
        <v>2986.1615648143638</v>
      </c>
      <c r="S95">
        <f>'2Degree_data'!S34</f>
        <v>2990.5348162093296</v>
      </c>
      <c r="T95">
        <f>'2Degree_data'!T34</f>
        <v>2994.7551572028124</v>
      </c>
      <c r="U95">
        <f>'2Degree_data'!U34</f>
        <v>2999.0696468939491</v>
      </c>
      <c r="V95">
        <f>'2Degree_data'!V34</f>
        <v>3003.3150843083304</v>
      </c>
      <c r="W95">
        <f>'2Degree_data'!W34</f>
        <v>3007.6527770846656</v>
      </c>
      <c r="X95">
        <f>'2Degree_data'!X34</f>
        <v>3011.9221398291975</v>
      </c>
      <c r="Y95">
        <f>'2Degree_data'!Y34</f>
        <v>3012.4962740211085</v>
      </c>
      <c r="Z95">
        <f>'2Degree_data'!Z34</f>
        <v>3012.9849928944454</v>
      </c>
      <c r="AA95">
        <f>'2Degree_data'!AA34</f>
        <v>3013.5453362174553</v>
      </c>
      <c r="AB95">
        <f>'2Degree_data'!AB34</f>
        <v>3014.0987330903863</v>
      </c>
      <c r="AC95">
        <f>'2Degree_data'!AC34</f>
        <v>3014.6453118877721</v>
      </c>
      <c r="AD95">
        <f>'2Degree_data'!AD34</f>
        <v>3015.1851978403797</v>
      </c>
      <c r="AE95">
        <f>'2Degree_data'!AE34</f>
        <v>3015.7185131307433</v>
      </c>
      <c r="AF95">
        <f>'2Degree_data'!AF34</f>
        <v>3016.1700066519329</v>
      </c>
      <c r="AG95">
        <f>'2Degree_data'!AG34</f>
        <v>3016.7659057636115</v>
      </c>
      <c r="AH95">
        <f>'2Degree_data'!AH34</f>
        <v>3017.2802130431955</v>
      </c>
      <c r="AI95">
        <f>'2Degree_data'!AI34</f>
        <v>3018.4566462882512</v>
      </c>
      <c r="AJ95">
        <f>'2Degree_data'!AJ34</f>
        <v>3019.6229394120746</v>
      </c>
      <c r="AK95">
        <f>'2Degree_data'!AK34</f>
        <v>3020.8527337524033</v>
      </c>
      <c r="AL95">
        <f>'2Degree_data'!AL34</f>
        <v>3022.0720186172498</v>
      </c>
      <c r="AM95">
        <f>'2Degree_data'!AM34</f>
        <v>3023.2809281499572</v>
      </c>
      <c r="AN95">
        <f>'2Degree_data'!AN34</f>
        <v>3024.4795942205928</v>
      </c>
      <c r="AO95">
        <f>'2Degree_data'!AO34</f>
        <v>3025.7404167683458</v>
      </c>
      <c r="AP95">
        <f>'2Degree_data'!AP34</f>
        <v>3026.8467123761629</v>
      </c>
      <c r="AQ95">
        <f>'2Degree_data'!AQ34</f>
        <v>3028.0870828718225</v>
      </c>
      <c r="AR95">
        <f>'2Degree_data'!AR34</f>
        <v>3029.3171184685521</v>
      </c>
    </row>
    <row r="96" spans="1:44" x14ac:dyDescent="0.2">
      <c r="A96" t="str">
        <f>'2Degree_data'!A35</f>
        <v>2DEGREE</v>
      </c>
      <c r="B96" t="str">
        <f>'2Degree_data'!B35</f>
        <v>Food Demand|Crops</v>
      </c>
      <c r="C96" t="str">
        <f>'2Degree_data'!C35</f>
        <v>kcal/cap/day</v>
      </c>
      <c r="D96">
        <f>'2Degree_data'!D35</f>
        <v>2405.4225637268787</v>
      </c>
      <c r="E96">
        <f>'2Degree_data'!E35</f>
        <v>2416.410449563055</v>
      </c>
      <c r="F96">
        <f>'2Degree_data'!F35</f>
        <v>2427.351879073035</v>
      </c>
      <c r="G96">
        <f>'2Degree_data'!G35</f>
        <v>2438.3406023338757</v>
      </c>
      <c r="H96">
        <f>'2Degree_data'!H35</f>
        <v>2449.2838164950012</v>
      </c>
      <c r="I96">
        <f>'2Degree_data'!I35</f>
        <v>2460.2733158188853</v>
      </c>
      <c r="J96">
        <f>'2Degree_data'!J35</f>
        <v>2471.2182159816443</v>
      </c>
      <c r="K96">
        <f>'2Degree_data'!K35</f>
        <v>2482.2084353248665</v>
      </c>
      <c r="L96">
        <f>'2Degree_data'!L35</f>
        <v>2493.1549302817612</v>
      </c>
      <c r="M96">
        <f>'2Degree_data'!M35</f>
        <v>2504.1458183727127</v>
      </c>
      <c r="N96">
        <f>'2Degree_data'!N35</f>
        <v>2515.0938236570328</v>
      </c>
      <c r="O96">
        <f>'2Degree_data'!O35</f>
        <v>2520.1988978942854</v>
      </c>
      <c r="P96">
        <f>'2Degree_data'!P35</f>
        <v>2525.2181458761474</v>
      </c>
      <c r="Q96">
        <f>'2Degree_data'!Q35</f>
        <v>2530.321362589948</v>
      </c>
      <c r="R96">
        <f>'2Degree_data'!R35</f>
        <v>2535.3402028103797</v>
      </c>
      <c r="S96">
        <f>'2Degree_data'!S35</f>
        <v>2540.4416414951565</v>
      </c>
      <c r="T96">
        <f>'2Degree_data'!T35</f>
        <v>2545.460104994685</v>
      </c>
      <c r="U96">
        <f>'2Degree_data'!U35</f>
        <v>2550.5598404055368</v>
      </c>
      <c r="V96">
        <f>'2Degree_data'!V35</f>
        <v>2555.5779558876875</v>
      </c>
      <c r="W96">
        <f>'2Degree_data'!W35</f>
        <v>2560.6760583975597</v>
      </c>
      <c r="X96">
        <f>'2Degree_data'!X35</f>
        <v>2565.6938524290322</v>
      </c>
      <c r="Y96">
        <f>'2Degree_data'!Y35</f>
        <v>2567.0400238369416</v>
      </c>
      <c r="Z96">
        <f>'2Degree_data'!Z35</f>
        <v>2568.3692975840518</v>
      </c>
      <c r="AA96">
        <f>'2Degree_data'!AA35</f>
        <v>2569.6819898448848</v>
      </c>
      <c r="AB96">
        <f>'2Degree_data'!AB35</f>
        <v>2571.0556479865722</v>
      </c>
      <c r="AC96">
        <f>'2Degree_data'!AC35</f>
        <v>2572.4123820987952</v>
      </c>
      <c r="AD96">
        <f>'2Degree_data'!AD35</f>
        <v>2573.7525030330798</v>
      </c>
      <c r="AE96">
        <f>'2Degree_data'!AE35</f>
        <v>2575.0763140745389</v>
      </c>
      <c r="AF96">
        <f>'2Degree_data'!AF35</f>
        <v>2576.3841111706934</v>
      </c>
      <c r="AG96">
        <f>'2Degree_data'!AG35</f>
        <v>2577.7511003544519</v>
      </c>
      <c r="AH96">
        <f>'2Degree_data'!AH35</f>
        <v>2579.1017509191847</v>
      </c>
      <c r="AI96">
        <f>'2Degree_data'!AI35</f>
        <v>2580.9142687797321</v>
      </c>
      <c r="AJ96">
        <f>'2Degree_data'!AJ35</f>
        <v>2582.7111638661718</v>
      </c>
      <c r="AK96">
        <f>'2Degree_data'!AK35</f>
        <v>2584.5661480976319</v>
      </c>
      <c r="AL96">
        <f>'2Degree_data'!AL35</f>
        <v>2586.4052801571788</v>
      </c>
      <c r="AM96">
        <f>'2Degree_data'!AM35</f>
        <v>2588.2287623825364</v>
      </c>
      <c r="AN96">
        <f>'2Degree_data'!AN35</f>
        <v>2590.0367936824869</v>
      </c>
      <c r="AO96">
        <f>'2Degree_data'!AO35</f>
        <v>2591.9018399036486</v>
      </c>
      <c r="AP96">
        <f>'2Degree_data'!AP35</f>
        <v>2593.6792491115903</v>
      </c>
      <c r="AQ96">
        <f>'2Degree_data'!AQ35</f>
        <v>2595.5134524129007</v>
      </c>
      <c r="AR96">
        <f>'2Degree_data'!AR35</f>
        <v>2597.3323729371682</v>
      </c>
    </row>
    <row r="97" spans="1:44" x14ac:dyDescent="0.2">
      <c r="A97" t="str">
        <f>'2Degree_data'!A36</f>
        <v>2DEGREE</v>
      </c>
      <c r="B97" t="str">
        <f>'2Degree_data'!B36</f>
        <v>Food Demand|Livestock</v>
      </c>
      <c r="C97" t="str">
        <f>'2Degree_data'!C36</f>
        <v>kcal/cap/day</v>
      </c>
      <c r="D97">
        <f>'2Degree_data'!D36</f>
        <v>450.89762136759254</v>
      </c>
      <c r="E97">
        <f>'2Degree_data'!E36</f>
        <v>451.15629217336738</v>
      </c>
      <c r="F97">
        <f>'2Degree_data'!F36</f>
        <v>451.5027444965034</v>
      </c>
      <c r="G97">
        <f>'2Degree_data'!G36</f>
        <v>451.74963967334469</v>
      </c>
      <c r="H97">
        <f>'2Degree_data'!H36</f>
        <v>452.08273818859482</v>
      </c>
      <c r="I97">
        <f>'2Degree_data'!I36</f>
        <v>452.31859993964082</v>
      </c>
      <c r="J97">
        <f>'2Degree_data'!J36</f>
        <v>452.63913595775477</v>
      </c>
      <c r="K97">
        <f>'2Degree_data'!K36</f>
        <v>452.95321742921618</v>
      </c>
      <c r="L97">
        <f>'2Degree_data'!L36</f>
        <v>453.26103737083821</v>
      </c>
      <c r="M97">
        <f>'2Degree_data'!M36</f>
        <v>453.56278117942219</v>
      </c>
      <c r="N97">
        <f>'2Degree_data'!N36</f>
        <v>453.85862700411514</v>
      </c>
      <c r="O97">
        <f>'2Degree_data'!O36</f>
        <v>453.08000004794712</v>
      </c>
      <c r="P97">
        <f>'2Degree_data'!P36</f>
        <v>452.31446332962639</v>
      </c>
      <c r="Q97">
        <f>'2Degree_data'!Q36</f>
        <v>451.56168949226094</v>
      </c>
      <c r="R97">
        <f>'2Degree_data'!R36</f>
        <v>450.82136200398429</v>
      </c>
      <c r="S97">
        <f>'2Degree_data'!S36</f>
        <v>450.09317471417313</v>
      </c>
      <c r="T97">
        <f>'2Degree_data'!T36</f>
        <v>449.29505220812729</v>
      </c>
      <c r="U97">
        <f>'2Degree_data'!U36</f>
        <v>448.50980648841244</v>
      </c>
      <c r="V97">
        <f>'2Degree_data'!V36</f>
        <v>447.73712842064276</v>
      </c>
      <c r="W97">
        <f>'2Degree_data'!W36</f>
        <v>446.97671868710574</v>
      </c>
      <c r="X97">
        <f>'2Degree_data'!X36</f>
        <v>446.22828740016553</v>
      </c>
      <c r="Y97">
        <f>'2Degree_data'!Y36</f>
        <v>445.45625018416672</v>
      </c>
      <c r="Z97">
        <f>'2Degree_data'!Z36</f>
        <v>444.61569531039385</v>
      </c>
      <c r="AA97">
        <f>'2Degree_data'!AA36</f>
        <v>443.86334637257045</v>
      </c>
      <c r="AB97">
        <f>'2Degree_data'!AB36</f>
        <v>443.04308510381406</v>
      </c>
      <c r="AC97">
        <f>'2Degree_data'!AC36</f>
        <v>442.23292978897689</v>
      </c>
      <c r="AD97">
        <f>'2Degree_data'!AD36</f>
        <v>441.4326948072997</v>
      </c>
      <c r="AE97">
        <f>'2Degree_data'!AE36</f>
        <v>440.64219905620456</v>
      </c>
      <c r="AF97">
        <f>'2Degree_data'!AF36</f>
        <v>439.78589548123966</v>
      </c>
      <c r="AG97">
        <f>'2Degree_data'!AG36</f>
        <v>439.01480540915958</v>
      </c>
      <c r="AH97">
        <f>'2Degree_data'!AH36</f>
        <v>438.17846212401105</v>
      </c>
      <c r="AI97">
        <f>'2Degree_data'!AI36</f>
        <v>437.542377508519</v>
      </c>
      <c r="AJ97">
        <f>'2Degree_data'!AJ36</f>
        <v>436.91177554590297</v>
      </c>
      <c r="AK97">
        <f>'2Degree_data'!AK36</f>
        <v>436.28658565477161</v>
      </c>
      <c r="AL97">
        <f>'2Degree_data'!AL36</f>
        <v>435.66673846007086</v>
      </c>
      <c r="AM97">
        <f>'2Degree_data'!AM36</f>
        <v>435.05216576742089</v>
      </c>
      <c r="AN97">
        <f>'2Degree_data'!AN36</f>
        <v>434.44280053810604</v>
      </c>
      <c r="AO97">
        <f>'2Degree_data'!AO36</f>
        <v>433.83857686469713</v>
      </c>
      <c r="AP97">
        <f>'2Degree_data'!AP36</f>
        <v>433.16746326457246</v>
      </c>
      <c r="AQ97">
        <f>'2Degree_data'!AQ36</f>
        <v>432.57363045892163</v>
      </c>
      <c r="AR97">
        <f>'2Degree_data'!AR36</f>
        <v>431.98474553138396</v>
      </c>
    </row>
    <row r="98" spans="1:44" x14ac:dyDescent="0.2">
      <c r="A98" t="str">
        <f>'2Degree_data'!A39</f>
        <v>2DEGREE</v>
      </c>
      <c r="B98" t="str">
        <f>'2Degree_data'!B39</f>
        <v>Forestry Production|for PAPPLANT</v>
      </c>
      <c r="C98" t="str">
        <f>'2Degree_data'!C39</f>
        <v>EJ/yr</v>
      </c>
      <c r="D98">
        <f>'2Degree_data'!D39</f>
        <v>537.57000000000005</v>
      </c>
      <c r="E98">
        <f>'2Degree_data'!E39</f>
        <v>537.57000000000005</v>
      </c>
      <c r="F98">
        <f>'2Degree_data'!F39</f>
        <v>537.56999999999903</v>
      </c>
      <c r="G98">
        <f>'2Degree_data'!G39</f>
        <v>536.375287809111</v>
      </c>
      <c r="H98">
        <f>'2Degree_data'!H39</f>
        <v>492.96224480473597</v>
      </c>
      <c r="I98">
        <f>'2Degree_data'!I39</f>
        <v>426.739414374327</v>
      </c>
      <c r="J98">
        <f>'2Degree_data'!J39</f>
        <v>406.32767999999999</v>
      </c>
      <c r="K98">
        <f>'2Degree_data'!K39</f>
        <v>406.32767999999999</v>
      </c>
      <c r="L98">
        <f>'2Degree_data'!L39</f>
        <v>406.32767999999999</v>
      </c>
      <c r="M98">
        <f>'2Degree_data'!M39</f>
        <v>406.32767999999999</v>
      </c>
      <c r="N98">
        <f>'2Degree_data'!N39</f>
        <v>406.32767999999902</v>
      </c>
      <c r="O98">
        <f>'2Degree_data'!O39</f>
        <v>406.32767999999999</v>
      </c>
      <c r="P98">
        <f>'2Degree_data'!P39</f>
        <v>391.68334425675999</v>
      </c>
      <c r="Q98">
        <f>'2Degree_data'!Q39</f>
        <v>377.10065542508602</v>
      </c>
      <c r="R98">
        <f>'2Degree_data'!R39</f>
        <v>362.89698609688497</v>
      </c>
      <c r="S98">
        <f>'2Degree_data'!S39</f>
        <v>348.89547115307602</v>
      </c>
      <c r="T98">
        <f>'2Degree_data'!T39</f>
        <v>346.111508196974</v>
      </c>
      <c r="U98">
        <f>'2Degree_data'!U39</f>
        <v>343.94370531991001</v>
      </c>
      <c r="V98">
        <f>'2Degree_data'!V39</f>
        <v>323.59439427092798</v>
      </c>
      <c r="W98">
        <f>'2Degree_data'!W39</f>
        <v>309.57965625424799</v>
      </c>
      <c r="X98">
        <f>'2Degree_data'!X39</f>
        <v>294.26491724244198</v>
      </c>
      <c r="Y98">
        <f>'2Degree_data'!Y39</f>
        <v>362.82366965208598</v>
      </c>
      <c r="Z98">
        <f>'2Degree_data'!Z39</f>
        <v>383.96835206939301</v>
      </c>
      <c r="AA98">
        <f>'2Degree_data'!AA39</f>
        <v>380.32878649552498</v>
      </c>
      <c r="AB98">
        <f>'2Degree_data'!AB39</f>
        <v>376.953625539482</v>
      </c>
      <c r="AC98">
        <f>'2Degree_data'!AC39</f>
        <v>373.82463353602901</v>
      </c>
      <c r="AD98">
        <f>'2Degree_data'!AD39</f>
        <v>370.50896915902899</v>
      </c>
      <c r="AE98">
        <f>'2Degree_data'!AE39</f>
        <v>367.316569739155</v>
      </c>
      <c r="AF98">
        <f>'2Degree_data'!AF39</f>
        <v>364.41152223112402</v>
      </c>
      <c r="AG98">
        <f>'2Degree_data'!AG39</f>
        <v>361.630594483859</v>
      </c>
      <c r="AH98">
        <f>'2Degree_data'!AH39</f>
        <v>358.85799731994598</v>
      </c>
      <c r="AI98">
        <f>'2Degree_data'!AI39</f>
        <v>358.32100007891501</v>
      </c>
      <c r="AJ98">
        <f>'2Degree_data'!AJ39</f>
        <v>328.00689426179002</v>
      </c>
      <c r="AK98">
        <f>'2Degree_data'!AK39</f>
        <v>322.94197861311397</v>
      </c>
      <c r="AL98">
        <f>'2Degree_data'!AL39</f>
        <v>317.864119911552</v>
      </c>
      <c r="AM98">
        <f>'2Degree_data'!AM39</f>
        <v>312.80511835284699</v>
      </c>
      <c r="AN98">
        <f>'2Degree_data'!AN39</f>
        <v>307.71543147134503</v>
      </c>
      <c r="AO98">
        <f>'2Degree_data'!AO39</f>
        <v>302.63165867981201</v>
      </c>
      <c r="AP98">
        <f>'2Degree_data'!AP39</f>
        <v>297.56082894116702</v>
      </c>
      <c r="AQ98">
        <f>'2Degree_data'!AQ39</f>
        <v>292.47705614963502</v>
      </c>
      <c r="AR98">
        <f>'2Degree_data'!AR39</f>
        <v>287.41214050095999</v>
      </c>
    </row>
    <row r="99" spans="1:44" x14ac:dyDescent="0.2">
      <c r="A99" t="str">
        <f>'2Degree_data'!A42</f>
        <v>2DEGREE</v>
      </c>
      <c r="B99" t="str">
        <f>'2Degree_data'!B42</f>
        <v>Land Cover</v>
      </c>
      <c r="C99" t="str">
        <f>'2Degree_data'!C42</f>
        <v>million ha</v>
      </c>
      <c r="D99">
        <f>'2Degree_data'!D42</f>
        <v>13008</v>
      </c>
      <c r="E99">
        <f>'2Degree_data'!E42</f>
        <v>13007.9999999999</v>
      </c>
      <c r="F99">
        <f>'2Degree_data'!F42</f>
        <v>13007.9999999999</v>
      </c>
      <c r="G99">
        <f>'2Degree_data'!G42</f>
        <v>13009</v>
      </c>
      <c r="H99">
        <f>'2Degree_data'!H42</f>
        <v>13009</v>
      </c>
      <c r="I99">
        <f>'2Degree_data'!I42</f>
        <v>13009</v>
      </c>
      <c r="J99">
        <f>'2Degree_data'!J42</f>
        <v>13008.9999999999</v>
      </c>
      <c r="K99">
        <f>'2Degree_data'!K42</f>
        <v>13009</v>
      </c>
      <c r="L99">
        <f>'2Degree_data'!L42</f>
        <v>13009</v>
      </c>
      <c r="M99">
        <f>'2Degree_data'!M42</f>
        <v>13009</v>
      </c>
      <c r="N99">
        <f>'2Degree_data'!N42</f>
        <v>13009</v>
      </c>
      <c r="O99">
        <f>'2Degree_data'!O42</f>
        <v>13009</v>
      </c>
      <c r="P99">
        <f>'2Degree_data'!P42</f>
        <v>13009</v>
      </c>
      <c r="Q99">
        <f>'2Degree_data'!Q42</f>
        <v>13009</v>
      </c>
      <c r="R99">
        <f>'2Degree_data'!R42</f>
        <v>13009</v>
      </c>
      <c r="S99">
        <f>'2Degree_data'!S42</f>
        <v>13009</v>
      </c>
      <c r="T99">
        <f>'2Degree_data'!T42</f>
        <v>13009</v>
      </c>
      <c r="U99">
        <f>'2Degree_data'!U42</f>
        <v>13009</v>
      </c>
      <c r="V99">
        <f>'2Degree_data'!V42</f>
        <v>13008</v>
      </c>
      <c r="W99">
        <f>'2Degree_data'!W42</f>
        <v>13008</v>
      </c>
      <c r="X99">
        <f>'2Degree_data'!X42</f>
        <v>13007.9999999999</v>
      </c>
      <c r="Y99">
        <f>'2Degree_data'!Y42</f>
        <v>13009</v>
      </c>
      <c r="Z99">
        <f>'2Degree_data'!Z42</f>
        <v>13009</v>
      </c>
      <c r="AA99">
        <f>'2Degree_data'!AA42</f>
        <v>13009</v>
      </c>
      <c r="AB99">
        <f>'2Degree_data'!AB42</f>
        <v>13009</v>
      </c>
      <c r="AC99">
        <f>'2Degree_data'!AC42</f>
        <v>13009</v>
      </c>
      <c r="AD99">
        <f>'2Degree_data'!AD42</f>
        <v>13009</v>
      </c>
      <c r="AE99">
        <f>'2Degree_data'!AE42</f>
        <v>13009</v>
      </c>
      <c r="AF99">
        <f>'2Degree_data'!AF42</f>
        <v>13009</v>
      </c>
      <c r="AG99">
        <f>'2Degree_data'!AG42</f>
        <v>13009</v>
      </c>
      <c r="AH99">
        <f>'2Degree_data'!AH42</f>
        <v>13009</v>
      </c>
      <c r="AI99">
        <f>'2Degree_data'!AI42</f>
        <v>13009</v>
      </c>
      <c r="AJ99">
        <f>'2Degree_data'!AJ42</f>
        <v>13009</v>
      </c>
      <c r="AK99">
        <f>'2Degree_data'!AK42</f>
        <v>13009</v>
      </c>
      <c r="AL99">
        <f>'2Degree_data'!AL42</f>
        <v>13009</v>
      </c>
      <c r="AM99">
        <f>'2Degree_data'!AM42</f>
        <v>13008.9999999999</v>
      </c>
      <c r="AN99">
        <f>'2Degree_data'!AN42</f>
        <v>13009</v>
      </c>
      <c r="AO99">
        <f>'2Degree_data'!AO42</f>
        <v>13009</v>
      </c>
      <c r="AP99">
        <f>'2Degree_data'!AP42</f>
        <v>13009</v>
      </c>
      <c r="AQ99">
        <f>'2Degree_data'!AQ42</f>
        <v>13009</v>
      </c>
      <c r="AR99">
        <f>'2Degree_data'!AR42</f>
        <v>13009</v>
      </c>
    </row>
    <row r="100" spans="1:44" x14ac:dyDescent="0.2">
      <c r="A100" t="str">
        <f>'2Degree_data'!A43</f>
        <v>2DEGREE</v>
      </c>
      <c r="B100" t="str">
        <f>'2Degree_data'!B43</f>
        <v>Land Cover|Cropland</v>
      </c>
      <c r="C100" t="str">
        <f>'2Degree_data'!C43</f>
        <v>million ha</v>
      </c>
      <c r="D100">
        <f>'2Degree_data'!D43</f>
        <v>1847.2700216707499</v>
      </c>
      <c r="E100">
        <f>'2Degree_data'!E43</f>
        <v>1869.7588241212</v>
      </c>
      <c r="F100">
        <f>'2Degree_data'!F43</f>
        <v>1892.3666149444</v>
      </c>
      <c r="G100">
        <f>'2Degree_data'!G43</f>
        <v>1915.033899953979</v>
      </c>
      <c r="H100">
        <f>'2Degree_data'!H43</f>
        <v>1937.93916170906</v>
      </c>
      <c r="I100">
        <f>'2Degree_data'!I43</f>
        <v>1964.1174839733399</v>
      </c>
      <c r="J100">
        <f>'2Degree_data'!J43</f>
        <v>1992.676356593819</v>
      </c>
      <c r="K100">
        <f>'2Degree_data'!K43</f>
        <v>2021.413711773439</v>
      </c>
      <c r="L100">
        <f>'2Degree_data'!L43</f>
        <v>2050.2700553258101</v>
      </c>
      <c r="M100">
        <f>'2Degree_data'!M43</f>
        <v>2079.3390663065202</v>
      </c>
      <c r="N100">
        <f>'2Degree_data'!N43</f>
        <v>2108.4333866043899</v>
      </c>
      <c r="O100">
        <f>'2Degree_data'!O43</f>
        <v>2122.2282059518288</v>
      </c>
      <c r="P100">
        <f>'2Degree_data'!P43</f>
        <v>2135.6893831029802</v>
      </c>
      <c r="Q100">
        <f>'2Degree_data'!Q43</f>
        <v>2148.8703149298999</v>
      </c>
      <c r="R100">
        <f>'2Degree_data'!R43</f>
        <v>2161.7464043545988</v>
      </c>
      <c r="S100">
        <f>'2Degree_data'!S43</f>
        <v>2174.2163403331601</v>
      </c>
      <c r="T100">
        <f>'2Degree_data'!T43</f>
        <v>2186.951410790999</v>
      </c>
      <c r="U100">
        <f>'2Degree_data'!U43</f>
        <v>2199.2447951635199</v>
      </c>
      <c r="V100">
        <f>'2Degree_data'!V43</f>
        <v>2211.2558664963199</v>
      </c>
      <c r="W100">
        <f>'2Degree_data'!W43</f>
        <v>2222.8455712776299</v>
      </c>
      <c r="X100">
        <f>'2Degree_data'!X43</f>
        <v>2234.0523353809099</v>
      </c>
      <c r="Y100">
        <f>'2Degree_data'!Y43</f>
        <v>2237.8741488186997</v>
      </c>
      <c r="Z100">
        <f>'2Degree_data'!Z43</f>
        <v>2241.2081778284892</v>
      </c>
      <c r="AA100">
        <f>'2Degree_data'!AA43</f>
        <v>2244.1237122542389</v>
      </c>
      <c r="AB100">
        <f>'2Degree_data'!AB43</f>
        <v>2246.3482910675702</v>
      </c>
      <c r="AC100">
        <f>'2Degree_data'!AC43</f>
        <v>2247.9740135878501</v>
      </c>
      <c r="AD100">
        <f>'2Degree_data'!AD43</f>
        <v>2249.2536833829499</v>
      </c>
      <c r="AE100">
        <f>'2Degree_data'!AE43</f>
        <v>2249.9108028895489</v>
      </c>
      <c r="AF100">
        <f>'2Degree_data'!AF43</f>
        <v>2249.7610713593799</v>
      </c>
      <c r="AG100">
        <f>'2Degree_data'!AG43</f>
        <v>2248.9844723505989</v>
      </c>
      <c r="AH100">
        <f>'2Degree_data'!AH43</f>
        <v>2247.521378443249</v>
      </c>
      <c r="AI100">
        <f>'2Degree_data'!AI43</f>
        <v>2241.2115882872699</v>
      </c>
      <c r="AJ100">
        <f>'2Degree_data'!AJ43</f>
        <v>2234.1414336398902</v>
      </c>
      <c r="AK100">
        <f>'2Degree_data'!AK43</f>
        <v>2226.2964964642301</v>
      </c>
      <c r="AL100">
        <f>'2Degree_data'!AL43</f>
        <v>2217.4223950402702</v>
      </c>
      <c r="AM100">
        <f>'2Degree_data'!AM43</f>
        <v>2207.6285033527888</v>
      </c>
      <c r="AN100">
        <f>'2Degree_data'!AN43</f>
        <v>2197.1751781445328</v>
      </c>
      <c r="AO100">
        <f>'2Degree_data'!AO43</f>
        <v>2185.6482903963238</v>
      </c>
      <c r="AP100">
        <f>'2Degree_data'!AP43</f>
        <v>2173.0224452260341</v>
      </c>
      <c r="AQ100">
        <f>'2Degree_data'!AQ43</f>
        <v>2159.3127741026783</v>
      </c>
      <c r="AR100">
        <f>'2Degree_data'!AR43</f>
        <v>2144.3355124463542</v>
      </c>
    </row>
    <row r="101" spans="1:44" x14ac:dyDescent="0.2">
      <c r="A101" t="str">
        <f>'2Degree_data'!A44</f>
        <v>2DEGREE</v>
      </c>
      <c r="B101" t="str">
        <f>'2Degree_data'!B44</f>
        <v>Land Cover|Cropland|Rainfed</v>
      </c>
      <c r="C101" t="str">
        <f>'2Degree_data'!C44</f>
        <v>million ha</v>
      </c>
      <c r="D101">
        <f>'2Degree_data'!D44</f>
        <v>1479.4700216707499</v>
      </c>
      <c r="E101">
        <f>'2Degree_data'!E44</f>
        <v>1501.9588241212</v>
      </c>
      <c r="F101">
        <f>'2Degree_data'!F44</f>
        <v>1524.5666149444</v>
      </c>
      <c r="G101">
        <f>'2Degree_data'!G44</f>
        <v>1547.23389995398</v>
      </c>
      <c r="H101">
        <f>'2Degree_data'!H44</f>
        <v>1570.1391617090601</v>
      </c>
      <c r="I101">
        <f>'2Degree_data'!I44</f>
        <v>1596.3174839733399</v>
      </c>
      <c r="J101">
        <f>'2Degree_data'!J44</f>
        <v>1624.87635659382</v>
      </c>
      <c r="K101">
        <f>'2Degree_data'!K44</f>
        <v>1653.6137117734399</v>
      </c>
      <c r="L101">
        <f>'2Degree_data'!L44</f>
        <v>1682.4700553258101</v>
      </c>
      <c r="M101">
        <f>'2Degree_data'!M44</f>
        <v>1711.53906630652</v>
      </c>
      <c r="N101">
        <f>'2Degree_data'!N44</f>
        <v>1740.6333866043899</v>
      </c>
      <c r="O101">
        <f>'2Degree_data'!O44</f>
        <v>1736.0382059518299</v>
      </c>
      <c r="P101">
        <f>'2Degree_data'!P44</f>
        <v>1730.18988310298</v>
      </c>
      <c r="Q101">
        <f>'2Degree_data'!Q44</f>
        <v>1723.0958399299</v>
      </c>
      <c r="R101">
        <f>'2Degree_data'!R44</f>
        <v>1714.6832055545999</v>
      </c>
      <c r="S101">
        <f>'2Degree_data'!S44</f>
        <v>1704.7999816331601</v>
      </c>
      <c r="T101">
        <f>'2Degree_data'!T44</f>
        <v>1694.064234191</v>
      </c>
      <c r="U101">
        <f>'2Degree_data'!U44</f>
        <v>1681.7132596635199</v>
      </c>
      <c r="V101">
        <f>'2Degree_data'!V44</f>
        <v>1667.8477542963201</v>
      </c>
      <c r="W101">
        <f>'2Degree_data'!W44</f>
        <v>1652.26705347763</v>
      </c>
      <c r="X101">
        <f>'2Degree_data'!X44</f>
        <v>1634.9448916809099</v>
      </c>
      <c r="Y101">
        <f>'2Degree_data'!Y44</f>
        <v>1608.8113329186999</v>
      </c>
      <c r="Z101">
        <f>'2Degree_data'!Z44</f>
        <v>1580.69222112849</v>
      </c>
      <c r="AA101">
        <f>'2Degree_data'!AA44</f>
        <v>1550.58195775424</v>
      </c>
      <c r="AB101">
        <f>'2Degree_data'!AB44</f>
        <v>1518.12944876757</v>
      </c>
      <c r="AC101">
        <f>'2Degree_data'!AC44</f>
        <v>1483.34422918785</v>
      </c>
      <c r="AD101">
        <f>'2Degree_data'!AD44</f>
        <v>1446.3924097829499</v>
      </c>
      <c r="AE101">
        <f>'2Degree_data'!AE44</f>
        <v>1406.90646558955</v>
      </c>
      <c r="AF101">
        <f>'2Degree_data'!AF44</f>
        <v>1364.60651715938</v>
      </c>
      <c r="AG101">
        <f>'2Degree_data'!AG44</f>
        <v>1319.5721904505999</v>
      </c>
      <c r="AH101">
        <f>'2Degree_data'!AH44</f>
        <v>1271.63848244325</v>
      </c>
      <c r="AI101">
        <f>'2Degree_data'!AI44</f>
        <v>1216.53454728727</v>
      </c>
      <c r="AJ101">
        <f>'2Degree_data'!AJ44</f>
        <v>1158.23054063989</v>
      </c>
      <c r="AK101">
        <f>'2Degree_data'!AK44</f>
        <v>1096.5900594642301</v>
      </c>
      <c r="AL101">
        <f>'2Degree_data'!AL44</f>
        <v>1031.2306360402799</v>
      </c>
      <c r="AM101">
        <f>'2Degree_data'!AM44</f>
        <v>962.12715635278903</v>
      </c>
      <c r="AN101">
        <f>'2Degree_data'!AN44</f>
        <v>889.39876314453295</v>
      </c>
      <c r="AO101">
        <f>'2Degree_data'!AO44</f>
        <v>812.48305539632395</v>
      </c>
      <c r="AP101">
        <f>'2Degree_data'!AP44</f>
        <v>731.19894822603396</v>
      </c>
      <c r="AQ101">
        <f>'2Degree_data'!AQ44</f>
        <v>645.39810210267797</v>
      </c>
      <c r="AR101">
        <f>'2Degree_data'!AR44</f>
        <v>554.72510644636395</v>
      </c>
    </row>
    <row r="102" spans="1:44" x14ac:dyDescent="0.2">
      <c r="A102" t="str">
        <f>'2Degree_data'!A45</f>
        <v>2DEGREE</v>
      </c>
      <c r="B102" t="str">
        <f>'2Degree_data'!B45</f>
        <v>Land Cover|Cropland|Irrigated</v>
      </c>
      <c r="C102" t="str">
        <f>'2Degree_data'!C45</f>
        <v>million ha</v>
      </c>
      <c r="D102">
        <f>'2Degree_data'!D45</f>
        <v>367.8</v>
      </c>
      <c r="E102">
        <f>'2Degree_data'!E45</f>
        <v>367.8</v>
      </c>
      <c r="F102">
        <f>'2Degree_data'!F45</f>
        <v>367.8</v>
      </c>
      <c r="G102">
        <f>'2Degree_data'!G45</f>
        <v>367.79999999999899</v>
      </c>
      <c r="H102">
        <f>'2Degree_data'!H45</f>
        <v>367.8</v>
      </c>
      <c r="I102">
        <f>'2Degree_data'!I45</f>
        <v>367.8</v>
      </c>
      <c r="J102">
        <f>'2Degree_data'!J45</f>
        <v>367.79999999999899</v>
      </c>
      <c r="K102">
        <f>'2Degree_data'!K45</f>
        <v>367.79999999999899</v>
      </c>
      <c r="L102">
        <f>'2Degree_data'!L45</f>
        <v>367.8</v>
      </c>
      <c r="M102">
        <f>'2Degree_data'!M45</f>
        <v>367.8</v>
      </c>
      <c r="N102">
        <f>'2Degree_data'!N45</f>
        <v>367.8</v>
      </c>
      <c r="O102">
        <f>'2Degree_data'!O45</f>
        <v>386.18999999999897</v>
      </c>
      <c r="P102">
        <f>'2Degree_data'!P45</f>
        <v>405.49950000000001</v>
      </c>
      <c r="Q102">
        <f>'2Degree_data'!Q45</f>
        <v>425.774475</v>
      </c>
      <c r="R102">
        <f>'2Degree_data'!R45</f>
        <v>447.06319879999899</v>
      </c>
      <c r="S102">
        <f>'2Degree_data'!S45</f>
        <v>469.41635869999999</v>
      </c>
      <c r="T102">
        <f>'2Degree_data'!T45</f>
        <v>492.88717659999901</v>
      </c>
      <c r="U102">
        <f>'2Degree_data'!U45</f>
        <v>517.53153550000002</v>
      </c>
      <c r="V102">
        <f>'2Degree_data'!V45</f>
        <v>543.40811220000001</v>
      </c>
      <c r="W102">
        <f>'2Degree_data'!W45</f>
        <v>570.57851779999999</v>
      </c>
      <c r="X102">
        <f>'2Degree_data'!X45</f>
        <v>599.10744369999998</v>
      </c>
      <c r="Y102">
        <f>'2Degree_data'!Y45</f>
        <v>629.06281590000003</v>
      </c>
      <c r="Z102">
        <f>'2Degree_data'!Z45</f>
        <v>660.51595669999904</v>
      </c>
      <c r="AA102">
        <f>'2Degree_data'!AA45</f>
        <v>693.541754499999</v>
      </c>
      <c r="AB102">
        <f>'2Degree_data'!AB45</f>
        <v>728.21884230000001</v>
      </c>
      <c r="AC102">
        <f>'2Degree_data'!AC45</f>
        <v>764.62978439999995</v>
      </c>
      <c r="AD102">
        <f>'2Degree_data'!AD45</f>
        <v>802.8612736</v>
      </c>
      <c r="AE102">
        <f>'2Degree_data'!AE45</f>
        <v>843.00433729999895</v>
      </c>
      <c r="AF102">
        <f>'2Degree_data'!AF45</f>
        <v>885.15455420000001</v>
      </c>
      <c r="AG102">
        <f>'2Degree_data'!AG45</f>
        <v>929.41228189999902</v>
      </c>
      <c r="AH102">
        <f>'2Degree_data'!AH45</f>
        <v>975.88289599999905</v>
      </c>
      <c r="AI102">
        <f>'2Degree_data'!AI45</f>
        <v>1024.6770409999999</v>
      </c>
      <c r="AJ102">
        <f>'2Degree_data'!AJ45</f>
        <v>1075.910893</v>
      </c>
      <c r="AK102">
        <f>'2Degree_data'!AK45</f>
        <v>1129.7064370000001</v>
      </c>
      <c r="AL102">
        <f>'2Degree_data'!AL45</f>
        <v>1186.19175899999</v>
      </c>
      <c r="AM102">
        <f>'2Degree_data'!AM45</f>
        <v>1245.5013469999999</v>
      </c>
      <c r="AN102">
        <f>'2Degree_data'!AN45</f>
        <v>1307.776415</v>
      </c>
      <c r="AO102">
        <f>'2Degree_data'!AO45</f>
        <v>1373.1652349999999</v>
      </c>
      <c r="AP102">
        <f>'2Degree_data'!AP45</f>
        <v>1441.8234970000001</v>
      </c>
      <c r="AQ102">
        <f>'2Degree_data'!AQ45</f>
        <v>1513.9146720000001</v>
      </c>
      <c r="AR102">
        <f>'2Degree_data'!AR45</f>
        <v>1589.61040599999</v>
      </c>
    </row>
    <row r="103" spans="1:44" x14ac:dyDescent="0.2">
      <c r="A103" t="str">
        <f>'2Degree_data'!A46</f>
        <v>2DEGREE</v>
      </c>
      <c r="B103" t="str">
        <f>'2Degree_data'!B46</f>
        <v>Land Cover|Forest</v>
      </c>
      <c r="C103" t="str">
        <f>'2Degree_data'!C46</f>
        <v>million ha</v>
      </c>
      <c r="D103">
        <f>'2Degree_data'!D46</f>
        <v>4000</v>
      </c>
      <c r="E103">
        <f>'2Degree_data'!E46</f>
        <v>4000</v>
      </c>
      <c r="F103">
        <f>'2Degree_data'!F46</f>
        <v>4000</v>
      </c>
      <c r="G103">
        <f>'2Degree_data'!G46</f>
        <v>3993.9661000460101</v>
      </c>
      <c r="H103">
        <f>'2Degree_data'!H46</f>
        <v>3971.06083829093</v>
      </c>
      <c r="I103">
        <f>'2Degree_data'!I46</f>
        <v>3922.7762896285799</v>
      </c>
      <c r="J103">
        <f>'2Degree_data'!J46</f>
        <v>3859.4186697629998</v>
      </c>
      <c r="K103">
        <f>'2Degree_data'!K46</f>
        <v>3795.8825673382798</v>
      </c>
      <c r="L103">
        <f>'2Degree_data'!L46</f>
        <v>3732.2274765408201</v>
      </c>
      <c r="M103">
        <f>'2Degree_data'!M46</f>
        <v>3667.7152970697298</v>
      </c>
      <c r="N103">
        <f>'2Degree_data'!N46</f>
        <v>3603.8222295267501</v>
      </c>
      <c r="O103">
        <f>'2Degree_data'!O46</f>
        <v>3568.1170878398102</v>
      </c>
      <c r="P103">
        <f>'2Degree_data'!P46</f>
        <v>3533.39000959443</v>
      </c>
      <c r="Q103">
        <f>'2Degree_data'!Q46</f>
        <v>3498.2987554279998</v>
      </c>
      <c r="R103">
        <f>'2Degree_data'!R46</f>
        <v>3464.1567649090698</v>
      </c>
      <c r="S103">
        <f>'2Degree_data'!S46</f>
        <v>3430.42092783629</v>
      </c>
      <c r="T103">
        <f>'2Degree_data'!T46</f>
        <v>3395.7755350389398</v>
      </c>
      <c r="U103">
        <f>'2Degree_data'!U46</f>
        <v>3361.5718283269198</v>
      </c>
      <c r="V103">
        <f>'2Degree_data'!V46</f>
        <v>3217.9214111037099</v>
      </c>
      <c r="W103">
        <f>'2Degree_data'!W46</f>
        <v>3112.1368846709402</v>
      </c>
      <c r="X103">
        <f>'2Degree_data'!X46</f>
        <v>2997.6717779219698</v>
      </c>
      <c r="Y103">
        <f>'2Degree_data'!Y46</f>
        <v>3242.3898190117902</v>
      </c>
      <c r="Z103">
        <f>'2Degree_data'!Z46</f>
        <v>3224.2341013605701</v>
      </c>
      <c r="AA103">
        <f>'2Degree_data'!AA46</f>
        <v>3205.8524570481</v>
      </c>
      <c r="AB103">
        <f>'2Degree_data'!AB46</f>
        <v>3188.8061895933402</v>
      </c>
      <c r="AC103">
        <f>'2Degree_data'!AC46</f>
        <v>3173.0031996769098</v>
      </c>
      <c r="AD103">
        <f>'2Degree_data'!AD46</f>
        <v>3156.25741999509</v>
      </c>
      <c r="AE103">
        <f>'2Degree_data'!AE46</f>
        <v>3140.1341906017901</v>
      </c>
      <c r="AF103">
        <f>'2Degree_data'!AF46</f>
        <v>3125.4622334905198</v>
      </c>
      <c r="AG103">
        <f>'2Degree_data'!AG46</f>
        <v>3111.4171438578701</v>
      </c>
      <c r="AH103">
        <f>'2Degree_data'!AH46</f>
        <v>3097.41412787851</v>
      </c>
      <c r="AI103">
        <f>'2Degree_data'!AI46</f>
        <v>3094.70202060058</v>
      </c>
      <c r="AJ103">
        <f>'2Degree_data'!AJ46</f>
        <v>3092.1058565687699</v>
      </c>
      <c r="AK103">
        <f>'2Degree_data'!AK46</f>
        <v>3090.2844750652298</v>
      </c>
      <c r="AL103">
        <f>'2Degree_data'!AL46</f>
        <v>3090.1366790552702</v>
      </c>
      <c r="AM103">
        <f>'2Degree_data'!AM46</f>
        <v>3090.9086733088502</v>
      </c>
      <c r="AN103">
        <f>'2Degree_data'!AN46</f>
        <v>3091.0512585926299</v>
      </c>
      <c r="AO103">
        <f>'2Degree_data'!AO46</f>
        <v>3092.2674064163598</v>
      </c>
      <c r="AP103">
        <f>'2Degree_data'!AP46</f>
        <v>3095.2269329074602</v>
      </c>
      <c r="AQ103">
        <f>'2Degree_data'!AQ46</f>
        <v>3098.62586410634</v>
      </c>
      <c r="AR103">
        <f>'2Degree_data'!AR46</f>
        <v>3103.9368070834598</v>
      </c>
    </row>
    <row r="104" spans="1:44" x14ac:dyDescent="0.2">
      <c r="A104" t="str">
        <f>'2Degree_data'!A47</f>
        <v>2DEGREE</v>
      </c>
      <c r="B104" t="str">
        <f>'2Degree_data'!B47</f>
        <v>Land Cover|Forest|Forestry</v>
      </c>
      <c r="C104" t="str">
        <f>'2Degree_data'!C47</f>
        <v>million ha</v>
      </c>
      <c r="D104">
        <f>'2Degree_data'!D47</f>
        <v>2715</v>
      </c>
      <c r="E104">
        <f>'2Degree_data'!E47</f>
        <v>2715</v>
      </c>
      <c r="F104">
        <f>'2Degree_data'!F47</f>
        <v>2714.99999999999</v>
      </c>
      <c r="G104">
        <f>'2Degree_data'!G47</f>
        <v>2708.9661000460101</v>
      </c>
      <c r="H104">
        <f>'2Degree_data'!H47</f>
        <v>2489.7083070946201</v>
      </c>
      <c r="I104">
        <f>'2Degree_data'!I47</f>
        <v>2155.2495675471</v>
      </c>
      <c r="J104">
        <f>'2Degree_data'!J47</f>
        <v>2052.16</v>
      </c>
      <c r="K104">
        <f>'2Degree_data'!K47</f>
        <v>2052.16</v>
      </c>
      <c r="L104">
        <f>'2Degree_data'!L47</f>
        <v>2052.16</v>
      </c>
      <c r="M104">
        <f>'2Degree_data'!M47</f>
        <v>2052.16</v>
      </c>
      <c r="N104">
        <f>'2Degree_data'!N47</f>
        <v>2052.16</v>
      </c>
      <c r="O104">
        <f>'2Degree_data'!O47</f>
        <v>2052.16</v>
      </c>
      <c r="P104">
        <f>'2Degree_data'!P47</f>
        <v>1978.1987083674701</v>
      </c>
      <c r="Q104">
        <f>'2Degree_data'!Q47</f>
        <v>1904.54876477316</v>
      </c>
      <c r="R104">
        <f>'2Degree_data'!R47</f>
        <v>1832.8130610953699</v>
      </c>
      <c r="S104">
        <f>'2Degree_data'!S47</f>
        <v>1762.09833915694</v>
      </c>
      <c r="T104">
        <f>'2Degree_data'!T47</f>
        <v>1748.0379201867399</v>
      </c>
      <c r="U104">
        <f>'2Degree_data'!U47</f>
        <v>1737.0894208076299</v>
      </c>
      <c r="V104">
        <f>'2Degree_data'!V47</f>
        <v>1634.3151225804399</v>
      </c>
      <c r="W104">
        <f>'2Degree_data'!W47</f>
        <v>1563.5336174457</v>
      </c>
      <c r="X104">
        <f>'2Degree_data'!X47</f>
        <v>1486.1864507194</v>
      </c>
      <c r="Y104">
        <f>'2Degree_data'!Y47</f>
        <v>1832.4427760206299</v>
      </c>
      <c r="Z104">
        <f>'2Degree_data'!Z47</f>
        <v>1939.2341013605701</v>
      </c>
      <c r="AA104">
        <f>'2Degree_data'!AA47</f>
        <v>1920.8524570481</v>
      </c>
      <c r="AB104">
        <f>'2Degree_data'!AB47</f>
        <v>1903.8061895933399</v>
      </c>
      <c r="AC104">
        <f>'2Degree_data'!AC47</f>
        <v>1888.0031996769101</v>
      </c>
      <c r="AD104">
        <f>'2Degree_data'!AD47</f>
        <v>1871.2574199951</v>
      </c>
      <c r="AE104">
        <f>'2Degree_data'!AE47</f>
        <v>1855.1341906017899</v>
      </c>
      <c r="AF104">
        <f>'2Degree_data'!AF47</f>
        <v>1840.46223349052</v>
      </c>
      <c r="AG104">
        <f>'2Degree_data'!AG47</f>
        <v>1826.4171438578701</v>
      </c>
      <c r="AH104">
        <f>'2Degree_data'!AH47</f>
        <v>1812.41412787851</v>
      </c>
      <c r="AI104">
        <f>'2Degree_data'!AI47</f>
        <v>1809.70202060058</v>
      </c>
      <c r="AJ104">
        <f>'2Degree_data'!AJ47</f>
        <v>1656.6004760696401</v>
      </c>
      <c r="AK104">
        <f>'2Degree_data'!AK47</f>
        <v>1631.02009400563</v>
      </c>
      <c r="AL104">
        <f>'2Degree_data'!AL47</f>
        <v>1605.3743429876299</v>
      </c>
      <c r="AM104">
        <f>'2Degree_data'!AM47</f>
        <v>1579.82383006488</v>
      </c>
      <c r="AN104">
        <f>'2Degree_data'!AN47</f>
        <v>1554.11834076436</v>
      </c>
      <c r="AO104">
        <f>'2Degree_data'!AO47</f>
        <v>1528.44272060511</v>
      </c>
      <c r="AP104">
        <f>'2Degree_data'!AP47</f>
        <v>1502.83246939983</v>
      </c>
      <c r="AQ104">
        <f>'2Degree_data'!AQ47</f>
        <v>1477.15684924058</v>
      </c>
      <c r="AR104">
        <f>'2Degree_data'!AR47</f>
        <v>1451.5764671765601</v>
      </c>
    </row>
    <row r="105" spans="1:44" x14ac:dyDescent="0.2">
      <c r="A105" t="str">
        <f>'2Degree_data'!A48</f>
        <v>2DEGREE</v>
      </c>
      <c r="B105" t="str">
        <f>'2Degree_data'!B48</f>
        <v>Land Cover|Other Land</v>
      </c>
      <c r="C105" t="str">
        <f>'2Degree_data'!C48</f>
        <v>million ha</v>
      </c>
      <c r="D105">
        <f>'2Degree_data'!D48</f>
        <v>3899.99999999999</v>
      </c>
      <c r="E105">
        <f>'2Degree_data'!E48</f>
        <v>3899.99999999999</v>
      </c>
      <c r="F105">
        <f>'2Degree_data'!F48</f>
        <v>3899.99999999999</v>
      </c>
      <c r="G105">
        <f>'2Degree_data'!G48</f>
        <v>3900</v>
      </c>
      <c r="H105">
        <f>'2Degree_data'!H48</f>
        <v>3899.99999999999</v>
      </c>
      <c r="I105">
        <f>'2Degree_data'!I48</f>
        <v>3899.99999999999</v>
      </c>
      <c r="J105">
        <f>'2Degree_data'!J48</f>
        <v>3899.99999999999</v>
      </c>
      <c r="K105">
        <f>'2Degree_data'!K48</f>
        <v>3899.99999999999</v>
      </c>
      <c r="L105">
        <f>'2Degree_data'!L48</f>
        <v>3900</v>
      </c>
      <c r="M105">
        <f>'2Degree_data'!M48</f>
        <v>3899.99999999999</v>
      </c>
      <c r="N105">
        <f>'2Degree_data'!N48</f>
        <v>3899.99999999999</v>
      </c>
      <c r="O105">
        <f>'2Degree_data'!O48</f>
        <v>3900</v>
      </c>
      <c r="P105">
        <f>'2Degree_data'!P48</f>
        <v>3900</v>
      </c>
      <c r="Q105">
        <f>'2Degree_data'!Q48</f>
        <v>3900</v>
      </c>
      <c r="R105">
        <f>'2Degree_data'!R48</f>
        <v>3900</v>
      </c>
      <c r="S105">
        <f>'2Degree_data'!S48</f>
        <v>3900</v>
      </c>
      <c r="T105">
        <f>'2Degree_data'!T48</f>
        <v>3900</v>
      </c>
      <c r="U105">
        <f>'2Degree_data'!U48</f>
        <v>3900</v>
      </c>
      <c r="V105">
        <f>'2Degree_data'!V48</f>
        <v>3900</v>
      </c>
      <c r="W105">
        <f>'2Degree_data'!W48</f>
        <v>3900</v>
      </c>
      <c r="X105">
        <f>'2Degree_data'!X48</f>
        <v>3900</v>
      </c>
      <c r="Y105">
        <f>'2Degree_data'!Y48</f>
        <v>3900</v>
      </c>
      <c r="Z105">
        <f>'2Degree_data'!Z48</f>
        <v>3900</v>
      </c>
      <c r="AA105">
        <f>'2Degree_data'!AA48</f>
        <v>3900</v>
      </c>
      <c r="AB105">
        <f>'2Degree_data'!AB48</f>
        <v>3900</v>
      </c>
      <c r="AC105">
        <f>'2Degree_data'!AC48</f>
        <v>3900</v>
      </c>
      <c r="AD105">
        <f>'2Degree_data'!AD48</f>
        <v>3900</v>
      </c>
      <c r="AE105">
        <f>'2Degree_data'!AE48</f>
        <v>3900</v>
      </c>
      <c r="AF105">
        <f>'2Degree_data'!AF48</f>
        <v>3900</v>
      </c>
      <c r="AG105">
        <f>'2Degree_data'!AG48</f>
        <v>3900</v>
      </c>
      <c r="AH105">
        <f>'2Degree_data'!AH48</f>
        <v>3900</v>
      </c>
      <c r="AI105">
        <f>'2Degree_data'!AI48</f>
        <v>3900</v>
      </c>
      <c r="AJ105">
        <f>'2Degree_data'!AJ48</f>
        <v>3900</v>
      </c>
      <c r="AK105">
        <f>'2Degree_data'!AK48</f>
        <v>3900</v>
      </c>
      <c r="AL105">
        <f>'2Degree_data'!AL48</f>
        <v>3900</v>
      </c>
      <c r="AM105">
        <f>'2Degree_data'!AM48</f>
        <v>3900</v>
      </c>
      <c r="AN105">
        <f>'2Degree_data'!AN48</f>
        <v>3900</v>
      </c>
      <c r="AO105">
        <f>'2Degree_data'!AO48</f>
        <v>3900</v>
      </c>
      <c r="AP105">
        <f>'2Degree_data'!AP48</f>
        <v>3900</v>
      </c>
      <c r="AQ105">
        <f>'2Degree_data'!AQ48</f>
        <v>3900</v>
      </c>
      <c r="AR105">
        <f>'2Degree_data'!AR48</f>
        <v>3900</v>
      </c>
    </row>
    <row r="106" spans="1:44" x14ac:dyDescent="0.2">
      <c r="A106" t="str">
        <f>'2Degree_data'!A49</f>
        <v>2DEGREE</v>
      </c>
      <c r="B106" t="str">
        <f>'2Degree_data'!B49</f>
        <v>Land Cover|Pasture</v>
      </c>
      <c r="C106" t="str">
        <f>'2Degree_data'!C49</f>
        <v>million ha</v>
      </c>
      <c r="D106">
        <f>'2Degree_data'!D49</f>
        <v>3200</v>
      </c>
      <c r="E106">
        <f>'2Degree_data'!E49</f>
        <v>3200</v>
      </c>
      <c r="F106">
        <f>'2Degree_data'!F49</f>
        <v>3200</v>
      </c>
      <c r="G106">
        <f>'2Degree_data'!G49</f>
        <v>3200</v>
      </c>
      <c r="H106">
        <f>'2Degree_data'!H49</f>
        <v>3200</v>
      </c>
      <c r="I106">
        <f>'2Degree_data'!I49</f>
        <v>3222.1062263980698</v>
      </c>
      <c r="J106">
        <f>'2Degree_data'!J49</f>
        <v>3256.9049736431698</v>
      </c>
      <c r="K106">
        <f>'2Degree_data'!K49</f>
        <v>3291.7037208882698</v>
      </c>
      <c r="L106">
        <f>'2Degree_data'!L49</f>
        <v>3326.5024681333698</v>
      </c>
      <c r="M106">
        <f>'2Degree_data'!M49</f>
        <v>3361.94563662374</v>
      </c>
      <c r="N106">
        <f>'2Degree_data'!N49</f>
        <v>3396.74438386884</v>
      </c>
      <c r="O106">
        <f>'2Degree_data'!O49</f>
        <v>3418.65470620835</v>
      </c>
      <c r="P106">
        <f>'2Degree_data'!P49</f>
        <v>3439.9206073025798</v>
      </c>
      <c r="Q106">
        <f>'2Degree_data'!Q49</f>
        <v>3461.8309296420798</v>
      </c>
      <c r="R106">
        <f>'2Degree_data'!R49</f>
        <v>3483.09683073631</v>
      </c>
      <c r="S106">
        <f>'2Degree_data'!S49</f>
        <v>3504.3627318305398</v>
      </c>
      <c r="T106">
        <f>'2Degree_data'!T49</f>
        <v>3526.2730541700398</v>
      </c>
      <c r="U106">
        <f>'2Degree_data'!U49</f>
        <v>3548.1833765095498</v>
      </c>
      <c r="V106">
        <f>'2Degree_data'!V49</f>
        <v>3570.0936988490598</v>
      </c>
      <c r="W106">
        <f>'2Degree_data'!W49</f>
        <v>3592.0040211885698</v>
      </c>
      <c r="X106">
        <f>'2Degree_data'!X49</f>
        <v>3613.9143435280698</v>
      </c>
      <c r="Y106">
        <f>'2Degree_data'!Y49</f>
        <v>3628.7360321695</v>
      </c>
      <c r="Z106">
        <f>'2Degree_data'!Z49</f>
        <v>3643.5577208109298</v>
      </c>
      <c r="AA106">
        <f>'2Degree_data'!AA49</f>
        <v>3659.0238306976498</v>
      </c>
      <c r="AB106">
        <f>'2Degree_data'!AB49</f>
        <v>3673.8455193390801</v>
      </c>
      <c r="AC106">
        <f>'2Degree_data'!AC49</f>
        <v>3688.0227867352301</v>
      </c>
      <c r="AD106">
        <f>'2Degree_data'!AD49</f>
        <v>3703.4888966219401</v>
      </c>
      <c r="AE106">
        <f>'2Degree_data'!AE49</f>
        <v>3718.9550065086501</v>
      </c>
      <c r="AF106">
        <f>'2Degree_data'!AF49</f>
        <v>3733.7766951500798</v>
      </c>
      <c r="AG106">
        <f>'2Degree_data'!AG49</f>
        <v>3748.5983837915101</v>
      </c>
      <c r="AH106">
        <f>'2Degree_data'!AH49</f>
        <v>3764.0644936782201</v>
      </c>
      <c r="AI106">
        <f>'2Degree_data'!AI49</f>
        <v>3773.0863911121401</v>
      </c>
      <c r="AJ106">
        <f>'2Degree_data'!AJ49</f>
        <v>3782.7527097913298</v>
      </c>
      <c r="AK106">
        <f>'2Degree_data'!AK49</f>
        <v>3792.4190284705301</v>
      </c>
      <c r="AL106">
        <f>'2Degree_data'!AL49</f>
        <v>3801.4409259044401</v>
      </c>
      <c r="AM106">
        <f>'2Degree_data'!AM49</f>
        <v>3810.4628233383601</v>
      </c>
      <c r="AN106">
        <f>'2Degree_data'!AN49</f>
        <v>3820.7735632628301</v>
      </c>
      <c r="AO106">
        <f>'2Degree_data'!AO49</f>
        <v>3831.0843031873001</v>
      </c>
      <c r="AP106">
        <f>'2Degree_data'!AP49</f>
        <v>3840.7506218664998</v>
      </c>
      <c r="AQ106">
        <f>'2Degree_data'!AQ49</f>
        <v>3851.0613617909698</v>
      </c>
      <c r="AR106">
        <f>'2Degree_data'!AR49</f>
        <v>3860.7276804701601</v>
      </c>
    </row>
    <row r="107" spans="1:44" x14ac:dyDescent="0.2">
      <c r="A107" t="str">
        <f>'2Degree_data'!A50</f>
        <v>2DEGREE</v>
      </c>
      <c r="B107" t="str">
        <f>'2Degree_data'!B50</f>
        <v>Land Cover|Cropland+Livestock+Forest</v>
      </c>
      <c r="C107" t="str">
        <f>'2Degree_data'!C50</f>
        <v>million ha</v>
      </c>
      <c r="D107">
        <f>'2Degree_data'!D50</f>
        <v>7762.2700216707499</v>
      </c>
      <c r="E107">
        <f>'2Degree_data'!E50</f>
        <v>7784.7588241211997</v>
      </c>
      <c r="F107">
        <f>'2Degree_data'!F50</f>
        <v>7807.3666149443898</v>
      </c>
      <c r="G107">
        <f>'2Degree_data'!G50</f>
        <v>7823.9999999999891</v>
      </c>
      <c r="H107">
        <f>'2Degree_data'!H50</f>
        <v>7627.6474688036797</v>
      </c>
      <c r="I107">
        <f>'2Degree_data'!I50</f>
        <v>7341.4732779185088</v>
      </c>
      <c r="J107">
        <f>'2Degree_data'!J50</f>
        <v>7301.7413302369887</v>
      </c>
      <c r="K107">
        <f>'2Degree_data'!K50</f>
        <v>7365.2774326617091</v>
      </c>
      <c r="L107">
        <f>'2Degree_data'!L50</f>
        <v>7428.9325234591797</v>
      </c>
      <c r="M107">
        <f>'2Degree_data'!M50</f>
        <v>7493.4447029302601</v>
      </c>
      <c r="N107">
        <f>'2Degree_data'!N50</f>
        <v>7557.3377704732302</v>
      </c>
      <c r="O107">
        <f>'2Degree_data'!O50</f>
        <v>7593.0429121601792</v>
      </c>
      <c r="P107">
        <f>'2Degree_data'!P50</f>
        <v>7553.8086987730303</v>
      </c>
      <c r="Q107">
        <f>'2Degree_data'!Q50</f>
        <v>7515.2500093451399</v>
      </c>
      <c r="R107">
        <f>'2Degree_data'!R50</f>
        <v>7477.6562961862783</v>
      </c>
      <c r="S107">
        <f>'2Degree_data'!S50</f>
        <v>7440.6774113206402</v>
      </c>
      <c r="T107">
        <f>'2Degree_data'!T50</f>
        <v>7461.2623851477783</v>
      </c>
      <c r="U107">
        <f>'2Degree_data'!U50</f>
        <v>7484.5175924806999</v>
      </c>
      <c r="V107">
        <f>'2Degree_data'!V50</f>
        <v>7415.6646879258196</v>
      </c>
      <c r="W107">
        <f>'2Degree_data'!W50</f>
        <v>7378.3832099118999</v>
      </c>
      <c r="X107">
        <f>'2Degree_data'!X50</f>
        <v>7334.1531296283792</v>
      </c>
      <c r="Y107">
        <f>'2Degree_data'!Y50</f>
        <v>7699.0529570088293</v>
      </c>
      <c r="Z107">
        <f>'2Degree_data'!Z50</f>
        <v>7823.9999999999891</v>
      </c>
      <c r="AA107">
        <f>'2Degree_data'!AA50</f>
        <v>7823.9999999999891</v>
      </c>
      <c r="AB107">
        <f>'2Degree_data'!AB50</f>
        <v>7823.99999999999</v>
      </c>
      <c r="AC107">
        <f>'2Degree_data'!AC50</f>
        <v>7823.9999999999909</v>
      </c>
      <c r="AD107">
        <f>'2Degree_data'!AD50</f>
        <v>7823.9999999999909</v>
      </c>
      <c r="AE107">
        <f>'2Degree_data'!AE50</f>
        <v>7823.9999999999891</v>
      </c>
      <c r="AF107">
        <f>'2Degree_data'!AF50</f>
        <v>7823.99999999998</v>
      </c>
      <c r="AG107">
        <f>'2Degree_data'!AG50</f>
        <v>7823.9999999999791</v>
      </c>
      <c r="AH107">
        <f>'2Degree_data'!AH50</f>
        <v>7823.9999999999791</v>
      </c>
      <c r="AI107">
        <f>'2Degree_data'!AI50</f>
        <v>7823.99999999999</v>
      </c>
      <c r="AJ107">
        <f>'2Degree_data'!AJ50</f>
        <v>7673.4946195008597</v>
      </c>
      <c r="AK107">
        <f>'2Degree_data'!AK50</f>
        <v>7649.7356189403899</v>
      </c>
      <c r="AL107">
        <f>'2Degree_data'!AL50</f>
        <v>7624.2376639323402</v>
      </c>
      <c r="AM107">
        <f>'2Degree_data'!AM50</f>
        <v>7597.9151567560293</v>
      </c>
      <c r="AN107">
        <f>'2Degree_data'!AN50</f>
        <v>7572.0670821717231</v>
      </c>
      <c r="AO107">
        <f>'2Degree_data'!AO50</f>
        <v>7545.1753141887339</v>
      </c>
      <c r="AP107">
        <f>'2Degree_data'!AP50</f>
        <v>7516.6055364923632</v>
      </c>
      <c r="AQ107">
        <f>'2Degree_data'!AQ50</f>
        <v>7487.5309851342281</v>
      </c>
      <c r="AR107">
        <f>'2Degree_data'!AR50</f>
        <v>7456.6396600930748</v>
      </c>
    </row>
    <row r="108" spans="1:44" x14ac:dyDescent="0.2">
      <c r="A108" t="str">
        <f>'2Degree_data'!A53</f>
        <v>2DEGREE</v>
      </c>
      <c r="B108" t="str">
        <f>'2Degree_data'!B53</f>
        <v>Primary Energy</v>
      </c>
      <c r="C108" t="str">
        <f>'2Degree_data'!C53</f>
        <v>EJ/yr</v>
      </c>
      <c r="D108">
        <f>'2Degree_data'!D53</f>
        <v>490.83685685172759</v>
      </c>
      <c r="E108">
        <f>'2Degree_data'!E53</f>
        <v>498.78225031665511</v>
      </c>
      <c r="F108">
        <f>'2Degree_data'!F53</f>
        <v>498.41046167145737</v>
      </c>
      <c r="G108">
        <f>'2Degree_data'!G53</f>
        <v>491.53939693189176</v>
      </c>
      <c r="H108">
        <f>'2Degree_data'!H53</f>
        <v>490.44109861386914</v>
      </c>
      <c r="I108">
        <f>'2Degree_data'!I53</f>
        <v>494.65773376863757</v>
      </c>
      <c r="J108">
        <f>'2Degree_data'!J53</f>
        <v>488.12035389679494</v>
      </c>
      <c r="K108">
        <f>'2Degree_data'!K53</f>
        <v>487.94257448022375</v>
      </c>
      <c r="L108">
        <f>'2Degree_data'!L53</f>
        <v>492.5255774645828</v>
      </c>
      <c r="M108">
        <f>'2Degree_data'!M53</f>
        <v>497.59110677569464</v>
      </c>
      <c r="N108">
        <f>'2Degree_data'!N53</f>
        <v>497.91857297622414</v>
      </c>
      <c r="O108">
        <f>'2Degree_data'!O53</f>
        <v>497.31106500879196</v>
      </c>
      <c r="P108">
        <f>'2Degree_data'!P53</f>
        <v>497.95182392448714</v>
      </c>
      <c r="Q108">
        <f>'2Degree_data'!Q53</f>
        <v>486.14590656102109</v>
      </c>
      <c r="R108">
        <f>'2Degree_data'!R53</f>
        <v>476.77240625680679</v>
      </c>
      <c r="S108">
        <f>'2Degree_data'!S53</f>
        <v>464.7338610625701</v>
      </c>
      <c r="T108">
        <f>'2Degree_data'!T53</f>
        <v>458.90365978769898</v>
      </c>
      <c r="U108">
        <f>'2Degree_data'!U53</f>
        <v>453.20781728117447</v>
      </c>
      <c r="V108">
        <f>'2Degree_data'!V53</f>
        <v>448.16343819949788</v>
      </c>
      <c r="W108">
        <f>'2Degree_data'!W53</f>
        <v>443.9287707606257</v>
      </c>
      <c r="X108">
        <f>'2Degree_data'!X53</f>
        <v>439.49658537057911</v>
      </c>
      <c r="Y108">
        <f>'2Degree_data'!Y53</f>
        <v>438.70085565914144</v>
      </c>
      <c r="Z108">
        <f>'2Degree_data'!Z53</f>
        <v>438.47492395295609</v>
      </c>
      <c r="AA108">
        <f>'2Degree_data'!AA53</f>
        <v>434.72707580290648</v>
      </c>
      <c r="AB108">
        <f>'2Degree_data'!AB53</f>
        <v>432.46614904441543</v>
      </c>
      <c r="AC108">
        <f>'2Degree_data'!AC53</f>
        <v>430.26340911444521</v>
      </c>
      <c r="AD108">
        <f>'2Degree_data'!AD53</f>
        <v>430.45965930262253</v>
      </c>
      <c r="AE108">
        <f>'2Degree_data'!AE53</f>
        <v>431.35621968014249</v>
      </c>
      <c r="AF108">
        <f>'2Degree_data'!AF53</f>
        <v>432.56940454766061</v>
      </c>
      <c r="AG108">
        <f>'2Degree_data'!AG53</f>
        <v>433.96789227228066</v>
      </c>
      <c r="AH108">
        <f>'2Degree_data'!AH53</f>
        <v>435.16638886344413</v>
      </c>
      <c r="AI108">
        <f>'2Degree_data'!AI53</f>
        <v>437.08650219203349</v>
      </c>
      <c r="AJ108">
        <f>'2Degree_data'!AJ53</f>
        <v>436.66663745938473</v>
      </c>
      <c r="AK108">
        <f>'2Degree_data'!AK53</f>
        <v>429.96493905464058</v>
      </c>
      <c r="AL108">
        <f>'2Degree_data'!AL53</f>
        <v>423.30848841857352</v>
      </c>
      <c r="AM108">
        <f>'2Degree_data'!AM53</f>
        <v>417.59102873826566</v>
      </c>
      <c r="AN108">
        <f>'2Degree_data'!AN53</f>
        <v>411.92493385540178</v>
      </c>
      <c r="AO108">
        <f>'2Degree_data'!AO53</f>
        <v>412.54680239048008</v>
      </c>
      <c r="AP108">
        <f>'2Degree_data'!AP53</f>
        <v>414.54002549362178</v>
      </c>
      <c r="AQ108">
        <f>'2Degree_data'!AQ53</f>
        <v>415.82429334458385</v>
      </c>
      <c r="AR108">
        <f>'2Degree_data'!AR53</f>
        <v>416.68904784670298</v>
      </c>
    </row>
    <row r="109" spans="1:44" x14ac:dyDescent="0.2">
      <c r="A109" t="str">
        <f>'2Degree_data'!A54</f>
        <v>2DEGREE</v>
      </c>
      <c r="B109" t="str">
        <f>'2Degree_data'!B54</f>
        <v>Primary Energy|Biomass</v>
      </c>
      <c r="C109" t="str">
        <f>'2Degree_data'!C54</f>
        <v>EJ/yr</v>
      </c>
      <c r="D109">
        <f>'2Degree_data'!D54</f>
        <v>36.424674321238214</v>
      </c>
      <c r="E109">
        <f>'2Degree_data'!E54</f>
        <v>36.543224942907841</v>
      </c>
      <c r="F109">
        <f>'2Degree_data'!F54</f>
        <v>36.662402816543953</v>
      </c>
      <c r="G109">
        <f>'2Degree_data'!G54</f>
        <v>36.718538366646527</v>
      </c>
      <c r="H109">
        <f>'2Degree_data'!H54</f>
        <v>34.537077544209311</v>
      </c>
      <c r="I109">
        <f>'2Degree_data'!I54</f>
        <v>31.146320408496042</v>
      </c>
      <c r="J109">
        <f>'2Degree_data'!J54</f>
        <v>30.187762212636354</v>
      </c>
      <c r="K109">
        <f>'2Degree_data'!K54</f>
        <v>30.312585353970999</v>
      </c>
      <c r="L109">
        <f>'2Degree_data'!L54</f>
        <v>30.43803574727227</v>
      </c>
      <c r="M109">
        <f>'2Degree_data'!M54</f>
        <v>27.080417499747902</v>
      </c>
      <c r="N109">
        <f>'2Degree_data'!N54</f>
        <v>23.539797481605852</v>
      </c>
      <c r="O109">
        <f>'2Degree_data'!O54</f>
        <v>30.778319939101738</v>
      </c>
      <c r="P109">
        <f>'2Degree_data'!P54</f>
        <v>30.089541652271045</v>
      </c>
      <c r="Q109">
        <f>'2Degree_data'!Q54</f>
        <v>29.403718893858287</v>
      </c>
      <c r="R109">
        <f>'2Degree_data'!R54</f>
        <v>28.738622906535646</v>
      </c>
      <c r="S109">
        <f>'2Degree_data'!S54</f>
        <v>28.08393360149304</v>
      </c>
      <c r="T109">
        <f>'2Degree_data'!T54</f>
        <v>28.026937111465934</v>
      </c>
      <c r="U109">
        <f>'2Degree_data'!U54</f>
        <v>28.002302151162066</v>
      </c>
      <c r="V109">
        <f>'2Degree_data'!V54</f>
        <v>27.014123554920012</v>
      </c>
      <c r="W109">
        <f>'2Degree_data'!W54</f>
        <v>26.361869286148615</v>
      </c>
      <c r="X109">
        <f>'2Degree_data'!X54</f>
        <v>25.640989196649123</v>
      </c>
      <c r="Y109">
        <f>'2Degree_data'!Y54</f>
        <v>29.336896801096614</v>
      </c>
      <c r="Z109">
        <f>'2Degree_data'!Z54</f>
        <v>30.518421905950515</v>
      </c>
      <c r="AA109">
        <f>'2Degree_data'!AA54</f>
        <v>30.385630829454161</v>
      </c>
      <c r="AB109">
        <f>'2Degree_data'!AB54</f>
        <v>30.26654758398055</v>
      </c>
      <c r="AC109">
        <f>'2Degree_data'!AC54</f>
        <v>30.160832378642599</v>
      </c>
      <c r="AD109">
        <f>'2Degree_data'!AD54</f>
        <v>30.045531506751299</v>
      </c>
      <c r="AE109">
        <f>'2Degree_data'!AE54</f>
        <v>29.936767412889459</v>
      </c>
      <c r="AF109">
        <f>'2Degree_data'!AF54</f>
        <v>29.842928052005668</v>
      </c>
      <c r="AG109">
        <f>'2Degree_data'!AG54</f>
        <v>29.755984425630654</v>
      </c>
      <c r="AH109">
        <f>'2Degree_data'!AH54</f>
        <v>29.669168946632006</v>
      </c>
      <c r="AI109">
        <f>'2Degree_data'!AI54</f>
        <v>29.684285831885898</v>
      </c>
      <c r="AJ109">
        <f>'2Degree_data'!AJ54</f>
        <v>28.12</v>
      </c>
      <c r="AK109">
        <f>'2Degree_data'!AK54</f>
        <v>27.895</v>
      </c>
      <c r="AL109">
        <f>'2Degree_data'!AL54</f>
        <v>27.668999999999901</v>
      </c>
      <c r="AM109">
        <f>'2Degree_data'!AM54</f>
        <v>27.443999999999999</v>
      </c>
      <c r="AN109">
        <f>'2Degree_data'!AN54</f>
        <v>27.218</v>
      </c>
      <c r="AO109">
        <f>'2Degree_data'!AO54</f>
        <v>26.991999999999901</v>
      </c>
      <c r="AP109">
        <f>'2Degree_data'!AP54</f>
        <v>26.766999999999999</v>
      </c>
      <c r="AQ109">
        <f>'2Degree_data'!AQ54</f>
        <v>26.541</v>
      </c>
      <c r="AR109">
        <f>'2Degree_data'!AR54</f>
        <v>26.315999999999999</v>
      </c>
    </row>
    <row r="110" spans="1:44" x14ac:dyDescent="0.2">
      <c r="A110" t="str">
        <f>'2Degree_data'!A55</f>
        <v>2DEGREE</v>
      </c>
      <c r="B110" t="str">
        <f>'2Degree_data'!B55</f>
        <v>Primary Energy|Biomass|Crops residues</v>
      </c>
      <c r="C110" t="str">
        <f>'2Degree_data'!C55</f>
        <v>EJ/yr</v>
      </c>
      <c r="D110">
        <f>'2Degree_data'!D55</f>
        <v>7.9171743212382601</v>
      </c>
      <c r="E110">
        <f>'2Degree_data'!E55</f>
        <v>8.0357249429078905</v>
      </c>
      <c r="F110">
        <f>'2Degree_data'!F55</f>
        <v>8.1549028165440198</v>
      </c>
      <c r="G110">
        <f>'2Degree_data'!G55</f>
        <v>8.2743943161634093</v>
      </c>
      <c r="H110">
        <f>'2Degree_data'!H55</f>
        <v>8.3951403197158001</v>
      </c>
      <c r="I110">
        <f>'2Degree_data'!I55</f>
        <v>8.5161999492514493</v>
      </c>
      <c r="J110">
        <f>'2Degree_data'!J55</f>
        <v>8.6400822126363792</v>
      </c>
      <c r="K110">
        <f>'2Degree_data'!K55</f>
        <v>8.76490535397107</v>
      </c>
      <c r="L110">
        <f>'2Degree_data'!L55</f>
        <v>8.8903557472722596</v>
      </c>
      <c r="M110">
        <f>'2Degree_data'!M55</f>
        <v>9.0164333925399607</v>
      </c>
      <c r="N110">
        <f>'2Degree_data'!N55</f>
        <v>9.1431382897741607</v>
      </c>
      <c r="O110">
        <f>'2Degree_data'!O55</f>
        <v>9.2306399391017493</v>
      </c>
      <c r="P110">
        <f>'2Degree_data'!P55</f>
        <v>9.3184552144125803</v>
      </c>
      <c r="Q110">
        <f>'2Degree_data'!Q55</f>
        <v>9.40595686374016</v>
      </c>
      <c r="R110">
        <f>'2Degree_data'!R55</f>
        <v>9.4940857650342494</v>
      </c>
      <c r="S110">
        <f>'2Degree_data'!S55</f>
        <v>9.5819010403450893</v>
      </c>
      <c r="T110">
        <f>'2Degree_data'!T55</f>
        <v>9.6725389495051992</v>
      </c>
      <c r="U110">
        <f>'2Degree_data'!U55</f>
        <v>9.7628632326820597</v>
      </c>
      <c r="V110">
        <f>'2Degree_data'!V55</f>
        <v>9.8538147678254209</v>
      </c>
      <c r="W110">
        <f>'2Degree_data'!W55</f>
        <v>9.9447663029687892</v>
      </c>
      <c r="X110">
        <f>'2Degree_data'!X55</f>
        <v>10.0360314640954</v>
      </c>
      <c r="Y110">
        <f>'2Degree_data'!Y55</f>
        <v>10.096247652879899</v>
      </c>
      <c r="Z110">
        <f>'2Degree_data'!Z55</f>
        <v>10.1564638416645</v>
      </c>
      <c r="AA110">
        <f>'2Degree_data'!AA55</f>
        <v>10.216680030449099</v>
      </c>
      <c r="AB110">
        <f>'2Degree_data'!AB55</f>
        <v>10.276582593250399</v>
      </c>
      <c r="AC110">
        <f>'2Degree_data'!AC55</f>
        <v>10.336798782035</v>
      </c>
      <c r="AD110">
        <f>'2Degree_data'!AD55</f>
        <v>10.397328596802801</v>
      </c>
      <c r="AE110">
        <f>'2Degree_data'!AE55</f>
        <v>10.4578584115706</v>
      </c>
      <c r="AF110">
        <f>'2Degree_data'!AF55</f>
        <v>10.518074600355201</v>
      </c>
      <c r="AG110">
        <f>'2Degree_data'!AG55</f>
        <v>10.578604415122999</v>
      </c>
      <c r="AH110">
        <f>'2Degree_data'!AH55</f>
        <v>10.6388206039076</v>
      </c>
      <c r="AI110">
        <f>'2Degree_data'!AI55</f>
        <v>10.6824146155798</v>
      </c>
      <c r="AJ110">
        <f>'2Degree_data'!AJ55</f>
        <v>10.725695001268701</v>
      </c>
      <c r="AK110">
        <f>'2Degree_data'!AK55</f>
        <v>10.769289012940799</v>
      </c>
      <c r="AL110">
        <f>'2Degree_data'!AL55</f>
        <v>10.8125693986297</v>
      </c>
      <c r="AM110">
        <f>'2Degree_data'!AM55</f>
        <v>10.8558497843187</v>
      </c>
      <c r="AN110">
        <f>'2Degree_data'!AN55</f>
        <v>10.899757421974099</v>
      </c>
      <c r="AO110">
        <f>'2Degree_data'!AO55</f>
        <v>10.9433514336462</v>
      </c>
      <c r="AP110">
        <f>'2Degree_data'!AP55</f>
        <v>10.9872590713017</v>
      </c>
      <c r="AQ110">
        <f>'2Degree_data'!AQ55</f>
        <v>11.030853082973801</v>
      </c>
      <c r="AR110">
        <f>'2Degree_data'!AR55</f>
        <v>11.074447094646001</v>
      </c>
    </row>
    <row r="111" spans="1:44" x14ac:dyDescent="0.2">
      <c r="A111" t="str">
        <f>'2Degree_data'!A56</f>
        <v>2DEGREE</v>
      </c>
      <c r="B111" t="str">
        <f>'2Degree_data'!B56</f>
        <v>Primary Energy|Coal</v>
      </c>
      <c r="C111" t="str">
        <f>'2Degree_data'!C56</f>
        <v>EJ/yr</v>
      </c>
      <c r="D111">
        <f>'2Degree_data'!D56</f>
        <v>139.24760000000001</v>
      </c>
      <c r="E111">
        <f>'2Degree_data'!E56</f>
        <v>140.35120000000001</v>
      </c>
      <c r="F111">
        <f>'2Degree_data'!F56</f>
        <v>141.45479999999901</v>
      </c>
      <c r="G111">
        <f>'2Degree_data'!G56</f>
        <v>142.5583</v>
      </c>
      <c r="H111">
        <f>'2Degree_data'!H56</f>
        <v>143.6619</v>
      </c>
      <c r="I111">
        <f>'2Degree_data'!I56</f>
        <v>144.76549999999901</v>
      </c>
      <c r="J111">
        <f>'2Degree_data'!J56</f>
        <v>143.98967538020599</v>
      </c>
      <c r="K111">
        <f>'2Degree_data'!K56</f>
        <v>142.490592167259</v>
      </c>
      <c r="L111">
        <f>'2Degree_data'!L56</f>
        <v>140.99031870722101</v>
      </c>
      <c r="M111">
        <f>'2Degree_data'!M56</f>
        <v>139.474120507457</v>
      </c>
      <c r="N111">
        <f>'2Degree_data'!N56</f>
        <v>137.53103650804701</v>
      </c>
      <c r="O111">
        <f>'2Degree_data'!O56</f>
        <v>144.4</v>
      </c>
      <c r="P111">
        <f>'2Degree_data'!P56</f>
        <v>138.80000000000001</v>
      </c>
      <c r="Q111">
        <f>'2Degree_data'!Q56</f>
        <v>133.19999999999999</v>
      </c>
      <c r="R111">
        <f>'2Degree_data'!R56</f>
        <v>127.6</v>
      </c>
      <c r="S111">
        <f>'2Degree_data'!S56</f>
        <v>122</v>
      </c>
      <c r="T111">
        <f>'2Degree_data'!T56</f>
        <v>116.99999999999901</v>
      </c>
      <c r="U111">
        <f>'2Degree_data'!U56</f>
        <v>111.99999999999901</v>
      </c>
      <c r="V111">
        <f>'2Degree_data'!V56</f>
        <v>107</v>
      </c>
      <c r="W111">
        <f>'2Degree_data'!W56</f>
        <v>102</v>
      </c>
      <c r="X111">
        <f>'2Degree_data'!X56</f>
        <v>97</v>
      </c>
      <c r="Y111">
        <f>'2Degree_data'!Y56</f>
        <v>94</v>
      </c>
      <c r="Z111">
        <f>'2Degree_data'!Z56</f>
        <v>91</v>
      </c>
      <c r="AA111">
        <f>'2Degree_data'!AA56</f>
        <v>88</v>
      </c>
      <c r="AB111">
        <f>'2Degree_data'!AB56</f>
        <v>84.999999999999901</v>
      </c>
      <c r="AC111">
        <f>'2Degree_data'!AC56</f>
        <v>82</v>
      </c>
      <c r="AD111">
        <f>'2Degree_data'!AD56</f>
        <v>81.799999999999898</v>
      </c>
      <c r="AE111">
        <f>'2Degree_data'!AE56</f>
        <v>81.599999999999994</v>
      </c>
      <c r="AF111">
        <f>'2Degree_data'!AF56</f>
        <v>81.400000000000006</v>
      </c>
      <c r="AG111">
        <f>'2Degree_data'!AG56</f>
        <v>81.199999999999903</v>
      </c>
      <c r="AH111">
        <f>'2Degree_data'!AH56</f>
        <v>81</v>
      </c>
      <c r="AI111">
        <f>'2Degree_data'!AI56</f>
        <v>81.2</v>
      </c>
      <c r="AJ111">
        <f>'2Degree_data'!AJ56</f>
        <v>81.376356558419403</v>
      </c>
      <c r="AK111">
        <f>'2Degree_data'!AK56</f>
        <v>75.265615469233595</v>
      </c>
      <c r="AL111">
        <f>'2Degree_data'!AL56</f>
        <v>69.183428560564195</v>
      </c>
      <c r="AM111">
        <f>'2Degree_data'!AM56</f>
        <v>63.116964100974499</v>
      </c>
      <c r="AN111">
        <f>'2Degree_data'!AN56</f>
        <v>56.721886954029998</v>
      </c>
      <c r="AO111">
        <f>'2Degree_data'!AO56</f>
        <v>50.358798922899901</v>
      </c>
      <c r="AP111">
        <f>'2Degree_data'!AP56</f>
        <v>44.011355966761101</v>
      </c>
      <c r="AQ111">
        <f>'2Degree_data'!AQ56</f>
        <v>39.794950799735602</v>
      </c>
      <c r="AR111">
        <f>'2Degree_data'!AR56</f>
        <v>39.8260679408247</v>
      </c>
    </row>
    <row r="112" spans="1:44" x14ac:dyDescent="0.2">
      <c r="A112" t="str">
        <f>'2Degree_data'!A57</f>
        <v>2DEGREE</v>
      </c>
      <c r="B112" t="str">
        <f>'2Degree_data'!B57</f>
        <v>Primary Energy|Fossil</v>
      </c>
      <c r="C112" t="str">
        <f>'2Degree_data'!C57</f>
        <v>EJ/yr</v>
      </c>
      <c r="D112">
        <f>'2Degree_data'!D57</f>
        <v>414.828599999998</v>
      </c>
      <c r="E112">
        <f>'2Degree_data'!E57</f>
        <v>418.21449999999902</v>
      </c>
      <c r="F112">
        <f>'2Degree_data'!F57</f>
        <v>421.60039999999901</v>
      </c>
      <c r="G112">
        <f>'2Degree_data'!G57</f>
        <v>424.98619999999903</v>
      </c>
      <c r="H112">
        <f>'2Degree_data'!H57</f>
        <v>428.37199999999996</v>
      </c>
      <c r="I112">
        <f>'2Degree_data'!I57</f>
        <v>431.75779999999895</v>
      </c>
      <c r="J112">
        <f>'2Degree_data'!J57</f>
        <v>433.26427538020602</v>
      </c>
      <c r="K112">
        <f>'2Degree_data'!K57</f>
        <v>434.04749216725901</v>
      </c>
      <c r="L112">
        <f>'2Degree_data'!L57</f>
        <v>434.82941870721999</v>
      </c>
      <c r="M112">
        <f>'2Degree_data'!M57</f>
        <v>435.595520507456</v>
      </c>
      <c r="N112">
        <f>'2Degree_data'!N57</f>
        <v>436.53103650804701</v>
      </c>
      <c r="O112">
        <f>'2Degree_data'!O57</f>
        <v>443.599999999999</v>
      </c>
      <c r="P112">
        <f>'2Degree_data'!P57</f>
        <v>438.19999999999902</v>
      </c>
      <c r="Q112">
        <f>'2Degree_data'!Q57</f>
        <v>432.79999999999899</v>
      </c>
      <c r="R112">
        <f>'2Degree_data'!R57</f>
        <v>427.40000000000003</v>
      </c>
      <c r="S112">
        <f>'2Degree_data'!S57</f>
        <v>422</v>
      </c>
      <c r="T112">
        <f>'2Degree_data'!T57</f>
        <v>415.39999999999895</v>
      </c>
      <c r="U112">
        <f>'2Degree_data'!U57</f>
        <v>408.79999999999905</v>
      </c>
      <c r="V112">
        <f>'2Degree_data'!V57</f>
        <v>402.2</v>
      </c>
      <c r="W112">
        <f>'2Degree_data'!W57</f>
        <v>395.6</v>
      </c>
      <c r="X112">
        <f>'2Degree_data'!X57</f>
        <v>389</v>
      </c>
      <c r="Y112">
        <f>'2Degree_data'!Y57</f>
        <v>384</v>
      </c>
      <c r="Z112">
        <f>'2Degree_data'!Z57</f>
        <v>379</v>
      </c>
      <c r="AA112">
        <f>'2Degree_data'!AA57</f>
        <v>374</v>
      </c>
      <c r="AB112">
        <f>'2Degree_data'!AB57</f>
        <v>368.99999999999989</v>
      </c>
      <c r="AC112">
        <f>'2Degree_data'!AC57</f>
        <v>363.99999999999898</v>
      </c>
      <c r="AD112">
        <f>'2Degree_data'!AD57</f>
        <v>360.99999999999989</v>
      </c>
      <c r="AE112">
        <f>'2Degree_data'!AE57</f>
        <v>357.99999999999898</v>
      </c>
      <c r="AF112">
        <f>'2Degree_data'!AF57</f>
        <v>354.99999999999898</v>
      </c>
      <c r="AG112">
        <f>'2Degree_data'!AG57</f>
        <v>351.99999999999989</v>
      </c>
      <c r="AH112">
        <f>'2Degree_data'!AH57</f>
        <v>349</v>
      </c>
      <c r="AI112">
        <f>'2Degree_data'!AI57</f>
        <v>346.2</v>
      </c>
      <c r="AJ112">
        <f>'2Degree_data'!AJ57</f>
        <v>343.37635655841837</v>
      </c>
      <c r="AK112">
        <f>'2Degree_data'!AK57</f>
        <v>334.26561546923256</v>
      </c>
      <c r="AL112">
        <f>'2Degree_data'!AL57</f>
        <v>325.18342856056415</v>
      </c>
      <c r="AM112">
        <f>'2Degree_data'!AM57</f>
        <v>316.11696410097449</v>
      </c>
      <c r="AN112">
        <f>'2Degree_data'!AN57</f>
        <v>307.12188695402898</v>
      </c>
      <c r="AO112">
        <f>'2Degree_data'!AO57</f>
        <v>298.1587989228999</v>
      </c>
      <c r="AP112">
        <f>'2Degree_data'!AP57</f>
        <v>289.2113559667601</v>
      </c>
      <c r="AQ112">
        <f>'2Degree_data'!AQ57</f>
        <v>279.71720258788059</v>
      </c>
      <c r="AR112">
        <f>'2Degree_data'!AR57</f>
        <v>269.15640218603971</v>
      </c>
    </row>
    <row r="113" spans="1:44" x14ac:dyDescent="0.2">
      <c r="A113" t="str">
        <f>'2Degree_data'!A58</f>
        <v>2DEGREE</v>
      </c>
      <c r="B113" t="str">
        <f>'2Degree_data'!B58</f>
        <v>Primary Energy|Gas</v>
      </c>
      <c r="C113" t="str">
        <f>'2Degree_data'!C58</f>
        <v>EJ/yr</v>
      </c>
      <c r="D113">
        <f>'2Degree_data'!D58</f>
        <v>108.035399999999</v>
      </c>
      <c r="E113">
        <f>'2Degree_data'!E58</f>
        <v>109.716999999999</v>
      </c>
      <c r="F113">
        <f>'2Degree_data'!F58</f>
        <v>111.3986</v>
      </c>
      <c r="G113">
        <f>'2Degree_data'!G58</f>
        <v>113.080199999999</v>
      </c>
      <c r="H113">
        <f>'2Degree_data'!H58</f>
        <v>114.76179999999999</v>
      </c>
      <c r="I113">
        <f>'2Degree_data'!I58</f>
        <v>116.44329999999999</v>
      </c>
      <c r="J113">
        <f>'2Degree_data'!J58</f>
        <v>118.1249</v>
      </c>
      <c r="K113">
        <f>'2Degree_data'!K58</f>
        <v>119.8065</v>
      </c>
      <c r="L113">
        <f>'2Degree_data'!L58</f>
        <v>121.48809999999899</v>
      </c>
      <c r="M113">
        <f>'2Degree_data'!M58</f>
        <v>123.16970000000001</v>
      </c>
      <c r="N113">
        <f>'2Degree_data'!N58</f>
        <v>125</v>
      </c>
      <c r="O113">
        <f>'2Degree_data'!O58</f>
        <v>127</v>
      </c>
      <c r="P113">
        <f>'2Degree_data'!P58</f>
        <v>129</v>
      </c>
      <c r="Q113">
        <f>'2Degree_data'!Q58</f>
        <v>131</v>
      </c>
      <c r="R113">
        <f>'2Degree_data'!R58</f>
        <v>133</v>
      </c>
      <c r="S113">
        <f>'2Degree_data'!S58</f>
        <v>135</v>
      </c>
      <c r="T113">
        <f>'2Degree_data'!T58</f>
        <v>135.19999999999999</v>
      </c>
      <c r="U113">
        <f>'2Degree_data'!U58</f>
        <v>135.4</v>
      </c>
      <c r="V113">
        <f>'2Degree_data'!V58</f>
        <v>135.6</v>
      </c>
      <c r="W113">
        <f>'2Degree_data'!W58</f>
        <v>135.80000000000001</v>
      </c>
      <c r="X113">
        <f>'2Degree_data'!X58</f>
        <v>136</v>
      </c>
      <c r="Y113">
        <f>'2Degree_data'!Y58</f>
        <v>136</v>
      </c>
      <c r="Z113">
        <f>'2Degree_data'!Z58</f>
        <v>136</v>
      </c>
      <c r="AA113">
        <f>'2Degree_data'!AA58</f>
        <v>136</v>
      </c>
      <c r="AB113">
        <f>'2Degree_data'!AB58</f>
        <v>136</v>
      </c>
      <c r="AC113">
        <f>'2Degree_data'!AC58</f>
        <v>136</v>
      </c>
      <c r="AD113">
        <f>'2Degree_data'!AD58</f>
        <v>135</v>
      </c>
      <c r="AE113">
        <f>'2Degree_data'!AE58</f>
        <v>134</v>
      </c>
      <c r="AF113">
        <f>'2Degree_data'!AF58</f>
        <v>132.99999999999901</v>
      </c>
      <c r="AG113">
        <f>'2Degree_data'!AG58</f>
        <v>132</v>
      </c>
      <c r="AH113">
        <f>'2Degree_data'!AH58</f>
        <v>131</v>
      </c>
      <c r="AI113">
        <f>'2Degree_data'!AI58</f>
        <v>130.19999999999999</v>
      </c>
      <c r="AJ113">
        <f>'2Degree_data'!AJ58</f>
        <v>129.39999999999901</v>
      </c>
      <c r="AK113">
        <f>'2Degree_data'!AK58</f>
        <v>128.599999999999</v>
      </c>
      <c r="AL113">
        <f>'2Degree_data'!AL58</f>
        <v>127.8</v>
      </c>
      <c r="AM113">
        <f>'2Degree_data'!AM58</f>
        <v>127</v>
      </c>
      <c r="AN113">
        <f>'2Degree_data'!AN58</f>
        <v>126.19999999999899</v>
      </c>
      <c r="AO113">
        <f>'2Degree_data'!AO58</f>
        <v>125.4</v>
      </c>
      <c r="AP113">
        <f>'2Degree_data'!AP58</f>
        <v>124.6</v>
      </c>
      <c r="AQ113">
        <f>'2Degree_data'!AQ58</f>
        <v>123.799999999999</v>
      </c>
      <c r="AR113">
        <f>'2Degree_data'!AR58</f>
        <v>123</v>
      </c>
    </row>
    <row r="114" spans="1:44" x14ac:dyDescent="0.2">
      <c r="A114" t="str">
        <f>'2Degree_data'!A59</f>
        <v>2DEGREE</v>
      </c>
      <c r="B114" t="str">
        <f>'2Degree_data'!B59</f>
        <v>Primary Energy|Hydro</v>
      </c>
      <c r="C114" t="str">
        <f>'2Degree_data'!C59</f>
        <v>EJ/yr</v>
      </c>
      <c r="D114">
        <f>'2Degree_data'!D59</f>
        <v>12.561203813760001</v>
      </c>
      <c r="E114">
        <f>'2Degree_data'!E59</f>
        <v>12.651722906457499</v>
      </c>
      <c r="F114">
        <f>'2Degree_data'!F59</f>
        <v>12.734546584435099</v>
      </c>
      <c r="G114">
        <f>'2Degree_data'!G59</f>
        <v>12.8125570741056</v>
      </c>
      <c r="H114">
        <f>'2Degree_data'!H59</f>
        <v>12.884295028147099</v>
      </c>
      <c r="I114">
        <f>'2Degree_data'!I59</f>
        <v>12.9497604465599</v>
      </c>
      <c r="J114">
        <f>'2Degree_data'!J59</f>
        <v>13.006254680294299</v>
      </c>
      <c r="K114">
        <f>'2Degree_data'!K59</f>
        <v>13.0592114956799</v>
      </c>
      <c r="L114">
        <f>'2Degree_data'!L59</f>
        <v>12.8800844928</v>
      </c>
      <c r="M114">
        <f>'2Degree_data'!M59</f>
        <v>12.702379132799997</v>
      </c>
      <c r="N114">
        <f>'2Degree_data'!N59</f>
        <v>12.5232521299199</v>
      </c>
      <c r="O114">
        <f>'2Degree_data'!O59</f>
        <v>12.34412512704</v>
      </c>
      <c r="P114">
        <f>'2Degree_data'!P59</f>
        <v>12.164998124159899</v>
      </c>
      <c r="Q114">
        <f>'2Degree_data'!Q59</f>
        <v>11.985871121279899</v>
      </c>
      <c r="R114">
        <f>'2Degree_data'!R59</f>
        <v>11.806744118400001</v>
      </c>
      <c r="S114">
        <f>'2Degree_data'!S59</f>
        <v>11.629038758399899</v>
      </c>
      <c r="T114">
        <f>'2Degree_data'!T59</f>
        <v>11.449911755519899</v>
      </c>
      <c r="U114">
        <f>'2Degree_data'!U59</f>
        <v>11.270784752640001</v>
      </c>
      <c r="V114">
        <f>'2Degree_data'!V59</f>
        <v>11.091657749759898</v>
      </c>
      <c r="W114">
        <f>'2Degree_data'!W59</f>
        <v>10.9125307468799</v>
      </c>
      <c r="X114">
        <f>'2Degree_data'!X59</f>
        <v>10.733403744</v>
      </c>
      <c r="Y114">
        <f>'2Degree_data'!Y59</f>
        <v>10.555698383999989</v>
      </c>
      <c r="Z114">
        <f>'2Degree_data'!Z59</f>
        <v>10.376571381119991</v>
      </c>
      <c r="AA114">
        <f>'2Degree_data'!AA59</f>
        <v>10.687558617556698</v>
      </c>
      <c r="AB114">
        <f>'2Degree_data'!AB59</f>
        <v>12.467924797415998</v>
      </c>
      <c r="AC114">
        <f>'2Degree_data'!AC59</f>
        <v>14.421262114536001</v>
      </c>
      <c r="AD114">
        <f>'2Degree_data'!AD59</f>
        <v>16.374599431655998</v>
      </c>
      <c r="AE114">
        <f>'2Degree_data'!AE59</f>
        <v>18.329358391656001</v>
      </c>
      <c r="AF114">
        <f>'2Degree_data'!AF59</f>
        <v>20.282695708776</v>
      </c>
      <c r="AG114">
        <f>'2Degree_data'!AG59</f>
        <v>22.236033025895999</v>
      </c>
      <c r="AH114">
        <f>'2Degree_data'!AH59</f>
        <v>24.033721612422799</v>
      </c>
      <c r="AI114">
        <f>'2Degree_data'!AI59</f>
        <v>25.987058929542801</v>
      </c>
      <c r="AJ114">
        <f>'2Degree_data'!AJ59</f>
        <v>27.318537722879999</v>
      </c>
      <c r="AK114">
        <f>'2Degree_data'!AK59</f>
        <v>27.307164579839998</v>
      </c>
      <c r="AL114">
        <f>'2Degree_data'!AL59</f>
        <v>27.297213079679999</v>
      </c>
      <c r="AM114">
        <f>'2Degree_data'!AM59</f>
        <v>27.285839936639999</v>
      </c>
      <c r="AN114">
        <f>'2Degree_data'!AN59</f>
        <v>27.274466793599998</v>
      </c>
      <c r="AO114">
        <f>'2Degree_data'!AO59</f>
        <v>27.263093650559998</v>
      </c>
      <c r="AP114">
        <f>'2Degree_data'!AP59</f>
        <v>27.251720507519998</v>
      </c>
      <c r="AQ114">
        <f>'2Degree_data'!AQ59</f>
        <v>27.072593504639901</v>
      </c>
      <c r="AR114">
        <f>'2Degree_data'!AR59</f>
        <v>27.230395864319899</v>
      </c>
    </row>
    <row r="115" spans="1:44" x14ac:dyDescent="0.2">
      <c r="A115" t="str">
        <f>'2Degree_data'!A60</f>
        <v>2DEGREE</v>
      </c>
      <c r="B115" t="str">
        <f>'2Degree_data'!B60</f>
        <v>Primary Energy|Nuclear</v>
      </c>
      <c r="C115" t="str">
        <f>'2Degree_data'!C60</f>
        <v>EJ/yr</v>
      </c>
      <c r="D115">
        <f>'2Degree_data'!D60</f>
        <v>25.2242661327954</v>
      </c>
      <c r="E115">
        <f>'2Degree_data'!E60</f>
        <v>29.4559116838027</v>
      </c>
      <c r="F115">
        <f>'2Degree_data'!F60</f>
        <v>25.379991396239301</v>
      </c>
      <c r="G115">
        <f>'2Degree_data'!G60</f>
        <v>15.043086654583901</v>
      </c>
      <c r="H115">
        <f>'2Degree_data'!H60</f>
        <v>12.7302471116248</v>
      </c>
      <c r="I115">
        <f>'2Degree_data'!I60</f>
        <v>16.9460082821779</v>
      </c>
      <c r="J115">
        <f>'2Degree_data'!J60</f>
        <v>9.8676040621221901</v>
      </c>
      <c r="K115">
        <f>'2Degree_data'!K60</f>
        <v>8.7927290210611293</v>
      </c>
      <c r="L115">
        <f>'2Degree_data'!L60</f>
        <v>12.7109858407209</v>
      </c>
      <c r="M115">
        <f>'2Degree_data'!M60</f>
        <v>20.612195635390002</v>
      </c>
      <c r="N115">
        <f>'2Degree_data'!N60</f>
        <v>23.758954217855901</v>
      </c>
      <c r="O115">
        <f>'2Degree_data'!O60</f>
        <v>9.0938138151222994</v>
      </c>
      <c r="P115">
        <f>'2Degree_data'!P60</f>
        <v>16.074245232409101</v>
      </c>
      <c r="Q115">
        <f>'2Degree_data'!Q60</f>
        <v>10.6033229765169</v>
      </c>
      <c r="R115">
        <f>'2Degree_data'!R60</f>
        <v>7.5457939401706602</v>
      </c>
      <c r="S115">
        <f>'2Degree_data'!S60</f>
        <v>1.8119057380577199</v>
      </c>
      <c r="T115">
        <f>'2Degree_data'!T60</f>
        <v>2.8877124561612399</v>
      </c>
      <c r="U115">
        <f>'2Degree_data'!U60</f>
        <v>4.06852495990137</v>
      </c>
      <c r="V115">
        <f>'2Degree_data'!V60</f>
        <v>6.8634930524269402</v>
      </c>
      <c r="W115">
        <f>'2Degree_data'!W60</f>
        <v>10.1353862796727</v>
      </c>
      <c r="X115">
        <f>'2Degree_data'!X60</f>
        <v>13.2635700040579</v>
      </c>
      <c r="Y115">
        <f>'2Degree_data'!Y60</f>
        <v>13.286744187129401</v>
      </c>
      <c r="Z115">
        <f>'2Degree_data'!Z60</f>
        <v>16.394429211839999</v>
      </c>
      <c r="AA115">
        <f>'2Degree_data'!AA60</f>
        <v>15.80652185472</v>
      </c>
      <c r="AB115">
        <f>'2Degree_data'!AB60</f>
        <v>15.218614497600001</v>
      </c>
      <c r="AC115">
        <f>'2Degree_data'!AC60</f>
        <v>14.6381490057599</v>
      </c>
      <c r="AD115">
        <f>'2Degree_data'!AD60</f>
        <v>14.050241648639901</v>
      </c>
      <c r="AE115">
        <f>'2Degree_data'!AE60</f>
        <v>13.462334291519999</v>
      </c>
      <c r="AF115">
        <f>'2Degree_data'!AF60</f>
        <v>12.881868799679999</v>
      </c>
      <c r="AG115">
        <f>'2Degree_data'!AG60</f>
        <v>12.293961442559899</v>
      </c>
      <c r="AH115">
        <f>'2Degree_data'!AH60</f>
        <v>11.7060540854399</v>
      </c>
      <c r="AI115">
        <f>'2Degree_data'!AI60</f>
        <v>11.1255885936</v>
      </c>
      <c r="AJ115">
        <f>'2Degree_data'!AJ60</f>
        <v>10.5376812364799</v>
      </c>
      <c r="AK115">
        <f>'2Degree_data'!AK60</f>
        <v>9.9497738793599897</v>
      </c>
      <c r="AL115">
        <f>'2Degree_data'!AL60</f>
        <v>9.3693083875199896</v>
      </c>
      <c r="AM115">
        <f>'2Degree_data'!AM60</f>
        <v>8.7814010303999996</v>
      </c>
      <c r="AN115">
        <f>'2Degree_data'!AN60</f>
        <v>8.1934936732799901</v>
      </c>
      <c r="AO115">
        <f>'2Degree_data'!AO60</f>
        <v>13.852730538285901</v>
      </c>
      <c r="AP115">
        <f>'2Degree_data'!AP60</f>
        <v>20.855525766765801</v>
      </c>
      <c r="AQ115">
        <f>'2Degree_data'!AQ60</f>
        <v>27.858320995245801</v>
      </c>
      <c r="AR115">
        <f>'2Degree_data'!AR60</f>
        <v>34.868558089005901</v>
      </c>
    </row>
    <row r="116" spans="1:44" x14ac:dyDescent="0.2">
      <c r="A116" t="str">
        <f>'2Degree_data'!A61</f>
        <v>2DEGREE</v>
      </c>
      <c r="B116" t="str">
        <f>'2Degree_data'!B61</f>
        <v>Primary Energy|Oil</v>
      </c>
      <c r="C116" t="str">
        <f>'2Degree_data'!C61</f>
        <v>EJ/yr</v>
      </c>
      <c r="D116">
        <f>'2Degree_data'!D61</f>
        <v>167.54559999999901</v>
      </c>
      <c r="E116">
        <f>'2Degree_data'!E61</f>
        <v>168.1463</v>
      </c>
      <c r="F116">
        <f>'2Degree_data'!F61</f>
        <v>168.74700000000001</v>
      </c>
      <c r="G116">
        <f>'2Degree_data'!G61</f>
        <v>169.3477</v>
      </c>
      <c r="H116">
        <f>'2Degree_data'!H61</f>
        <v>169.94829999999999</v>
      </c>
      <c r="I116">
        <f>'2Degree_data'!I61</f>
        <v>170.54900000000001</v>
      </c>
      <c r="J116">
        <f>'2Degree_data'!J61</f>
        <v>171.1497</v>
      </c>
      <c r="K116">
        <f>'2Degree_data'!K61</f>
        <v>171.75040000000001</v>
      </c>
      <c r="L116">
        <f>'2Degree_data'!L61</f>
        <v>172.351</v>
      </c>
      <c r="M116">
        <f>'2Degree_data'!M61</f>
        <v>172.95169999999899</v>
      </c>
      <c r="N116">
        <f>'2Degree_data'!N61</f>
        <v>174</v>
      </c>
      <c r="O116">
        <f>'2Degree_data'!O61</f>
        <v>172.19999999999899</v>
      </c>
      <c r="P116">
        <f>'2Degree_data'!P61</f>
        <v>170.39999999999901</v>
      </c>
      <c r="Q116">
        <f>'2Degree_data'!Q61</f>
        <v>168.599999999999</v>
      </c>
      <c r="R116">
        <f>'2Degree_data'!R61</f>
        <v>166.8</v>
      </c>
      <c r="S116">
        <f>'2Degree_data'!S61</f>
        <v>165</v>
      </c>
      <c r="T116">
        <f>'2Degree_data'!T61</f>
        <v>163.19999999999999</v>
      </c>
      <c r="U116">
        <f>'2Degree_data'!U61</f>
        <v>161.4</v>
      </c>
      <c r="V116">
        <f>'2Degree_data'!V61</f>
        <v>159.6</v>
      </c>
      <c r="W116">
        <f>'2Degree_data'!W61</f>
        <v>157.80000000000001</v>
      </c>
      <c r="X116">
        <f>'2Degree_data'!X61</f>
        <v>156</v>
      </c>
      <c r="Y116">
        <f>'2Degree_data'!Y61</f>
        <v>154</v>
      </c>
      <c r="Z116">
        <f>'2Degree_data'!Z61</f>
        <v>152</v>
      </c>
      <c r="AA116">
        <f>'2Degree_data'!AA61</f>
        <v>150</v>
      </c>
      <c r="AB116">
        <f>'2Degree_data'!AB61</f>
        <v>148</v>
      </c>
      <c r="AC116">
        <f>'2Degree_data'!AC61</f>
        <v>145.99999999999901</v>
      </c>
      <c r="AD116">
        <f>'2Degree_data'!AD61</f>
        <v>144.19999999999999</v>
      </c>
      <c r="AE116">
        <f>'2Degree_data'!AE61</f>
        <v>142.39999999999901</v>
      </c>
      <c r="AF116">
        <f>'2Degree_data'!AF61</f>
        <v>140.6</v>
      </c>
      <c r="AG116">
        <f>'2Degree_data'!AG61</f>
        <v>138.80000000000001</v>
      </c>
      <c r="AH116">
        <f>'2Degree_data'!AH61</f>
        <v>137</v>
      </c>
      <c r="AI116">
        <f>'2Degree_data'!AI61</f>
        <v>134.80000000000001</v>
      </c>
      <c r="AJ116">
        <f>'2Degree_data'!AJ61</f>
        <v>132.6</v>
      </c>
      <c r="AK116">
        <f>'2Degree_data'!AK61</f>
        <v>130.4</v>
      </c>
      <c r="AL116">
        <f>'2Degree_data'!AL61</f>
        <v>128.19999999999999</v>
      </c>
      <c r="AM116">
        <f>'2Degree_data'!AM61</f>
        <v>126</v>
      </c>
      <c r="AN116">
        <f>'2Degree_data'!AN61</f>
        <v>124.2</v>
      </c>
      <c r="AO116">
        <f>'2Degree_data'!AO61</f>
        <v>122.4</v>
      </c>
      <c r="AP116">
        <f>'2Degree_data'!AP61</f>
        <v>120.599999999999</v>
      </c>
      <c r="AQ116">
        <f>'2Degree_data'!AQ61</f>
        <v>116.122251788146</v>
      </c>
      <c r="AR116">
        <f>'2Degree_data'!AR61</f>
        <v>106.330334245215</v>
      </c>
    </row>
    <row r="117" spans="1:44" x14ac:dyDescent="0.2">
      <c r="A117" t="str">
        <f>'2Degree_data'!A62</f>
        <v>2DEGREE</v>
      </c>
      <c r="B117" t="str">
        <f>'2Degree_data'!B62</f>
        <v>Primary Energy|Other</v>
      </c>
      <c r="C117" t="str">
        <f>'2Degree_data'!C62</f>
        <v>EJ/yr</v>
      </c>
      <c r="D117">
        <f>'2Degree_data'!D62</f>
        <v>0.256576896</v>
      </c>
      <c r="E117">
        <f>'2Degree_data'!E62</f>
        <v>0.24976512000000001</v>
      </c>
      <c r="F117">
        <f>'2Degree_data'!F62</f>
        <v>0.24295334399999899</v>
      </c>
      <c r="G117">
        <f>'2Degree_data'!G62</f>
        <v>0.241389158399999</v>
      </c>
      <c r="H117">
        <f>'2Degree_data'!H62</f>
        <v>0.23442600960000001</v>
      </c>
      <c r="I117">
        <f>'2Degree_data'!I62</f>
        <v>0.22978391040000001</v>
      </c>
      <c r="J117">
        <f>'2Degree_data'!J62</f>
        <v>0.222820761599999</v>
      </c>
      <c r="K117">
        <f>'2Degree_data'!K62</f>
        <v>0.21585761279999999</v>
      </c>
      <c r="L117">
        <f>'2Degree_data'!L62</f>
        <v>0.208894464</v>
      </c>
      <c r="M117">
        <f>'2Degree_data'!M62</f>
        <v>0.20193131519999899</v>
      </c>
      <c r="N117">
        <f>'2Degree_data'!N62</f>
        <v>0.19728921599999999</v>
      </c>
      <c r="O117">
        <f>'2Degree_data'!O62</f>
        <v>0.1903260672</v>
      </c>
      <c r="P117">
        <f>'2Degree_data'!P62</f>
        <v>0.18336291839999899</v>
      </c>
      <c r="Q117">
        <f>'2Degree_data'!Q62</f>
        <v>0.17639976959999901</v>
      </c>
      <c r="R117">
        <f>'2Degree_data'!R62</f>
        <v>0.16943662079999999</v>
      </c>
      <c r="S117">
        <f>'2Degree_data'!S62</f>
        <v>0.16247347200000001</v>
      </c>
      <c r="T117">
        <f>'2Degree_data'!T62</f>
        <v>0.15783137279999901</v>
      </c>
      <c r="U117">
        <f>'2Degree_data'!U62</f>
        <v>0.150868224</v>
      </c>
      <c r="V117">
        <f>'2Degree_data'!V62</f>
        <v>0.14390507520000001</v>
      </c>
      <c r="W117">
        <f>'2Degree_data'!W62</f>
        <v>0.136941926399999</v>
      </c>
      <c r="X117">
        <f>'2Degree_data'!X62</f>
        <v>0.12997877760000001</v>
      </c>
      <c r="Y117">
        <f>'2Degree_data'!Y62</f>
        <v>0.12533667840000001</v>
      </c>
      <c r="Z117">
        <f>'2Degree_data'!Z62</f>
        <v>0.1183735296</v>
      </c>
      <c r="AA117">
        <f>'2Degree_data'!AA62</f>
        <v>0.111410380799999</v>
      </c>
      <c r="AB117">
        <f>'2Degree_data'!AB62</f>
        <v>0.104447232</v>
      </c>
      <c r="AC117">
        <f>'2Degree_data'!AC62</f>
        <v>0.34176561550776202</v>
      </c>
      <c r="AD117">
        <f>'2Degree_data'!AD62</f>
        <v>0.53511583557540598</v>
      </c>
      <c r="AE117">
        <f>'2Degree_data'!AE62</f>
        <v>1.41577206407805</v>
      </c>
      <c r="AF117">
        <f>'2Degree_data'!AF62</f>
        <v>1.8150607872</v>
      </c>
      <c r="AG117">
        <f>'2Degree_data'!AG62</f>
        <v>1.88660421134628</v>
      </c>
      <c r="AH117">
        <f>'2Degree_data'!AH62</f>
        <v>1.8796410625462501</v>
      </c>
      <c r="AI117">
        <f>'2Degree_data'!AI62</f>
        <v>2.13304458239999</v>
      </c>
      <c r="AJ117">
        <f>'2Degree_data'!AJ62</f>
        <v>2.26998650879999</v>
      </c>
      <c r="AK117">
        <f>'2Degree_data'!AK62</f>
        <v>2.40692843520001</v>
      </c>
      <c r="AL117">
        <f>'2Degree_data'!AL62</f>
        <v>2.54387036159999</v>
      </c>
      <c r="AM117">
        <f>'2Degree_data'!AM62</f>
        <v>2.6808122879999798</v>
      </c>
      <c r="AN117">
        <f>'2Degree_data'!AN62</f>
        <v>2.7899016191999899</v>
      </c>
      <c r="AO117">
        <f>'2Degree_data'!AO62</f>
        <v>2.8989909503999902</v>
      </c>
      <c r="AP117">
        <f>'2Degree_data'!AP62</f>
        <v>3.01040133119999</v>
      </c>
      <c r="AQ117">
        <f>'2Degree_data'!AQ62</f>
        <v>3.1194906623999898</v>
      </c>
      <c r="AR117">
        <f>'2Degree_data'!AR62</f>
        <v>3.2285799935999901</v>
      </c>
    </row>
    <row r="118" spans="1:44" x14ac:dyDescent="0.2">
      <c r="A118" t="str">
        <f>'2Degree_data'!A63</f>
        <v>2DEGREE</v>
      </c>
      <c r="B118" t="str">
        <f>'2Degree_data'!B63</f>
        <v>Primary Energy|Solar</v>
      </c>
      <c r="C118" t="str">
        <f>'2Degree_data'!C63</f>
        <v>EJ/yr</v>
      </c>
      <c r="D118">
        <f>'2Degree_data'!D63</f>
        <v>0.2330439759359989</v>
      </c>
      <c r="E118">
        <f>'2Degree_data'!E63</f>
        <v>0.40144091788799902</v>
      </c>
      <c r="F118">
        <f>'2Degree_data'!F63</f>
        <v>0.56841873983999802</v>
      </c>
      <c r="G118">
        <f>'2Degree_data'!G63</f>
        <v>0.55946279335679905</v>
      </c>
      <c r="H118">
        <f>'2Degree_data'!H63</f>
        <v>0.55044378748799894</v>
      </c>
      <c r="I118">
        <f>'2Degree_data'!I63</f>
        <v>0.54148784100479896</v>
      </c>
      <c r="J118">
        <f>'2Degree_data'!J63</f>
        <v>0.53104971513599897</v>
      </c>
      <c r="K118">
        <f>'2Degree_data'!K63</f>
        <v>0.522093768652798</v>
      </c>
      <c r="L118">
        <f>'2Degree_data'!L63</f>
        <v>0.51313782216959902</v>
      </c>
      <c r="M118">
        <f>'2Degree_data'!M63</f>
        <v>0.50411881630079902</v>
      </c>
      <c r="N118">
        <f>'2Degree_data'!N63</f>
        <v>0.52288940679551899</v>
      </c>
      <c r="O118">
        <f>'2Degree_data'!O63</f>
        <v>0.51194253712895899</v>
      </c>
      <c r="P118">
        <f>'2Degree_data'!P63</f>
        <v>0.50247784684800001</v>
      </c>
      <c r="Q118">
        <f>'2Degree_data'!Q63</f>
        <v>0.49301315656703892</v>
      </c>
      <c r="R118">
        <f>'2Degree_data'!R63</f>
        <v>0.48348540690047997</v>
      </c>
      <c r="S118">
        <f>'2Degree_data'!S63</f>
        <v>0.47260159661951895</v>
      </c>
      <c r="T118">
        <f>'2Degree_data'!T63</f>
        <v>0.46307384695296</v>
      </c>
      <c r="U118">
        <f>'2Degree_data'!U63</f>
        <v>0.45360915667199997</v>
      </c>
      <c r="V118">
        <f>'2Degree_data'!V63</f>
        <v>0.44414446639103899</v>
      </c>
      <c r="W118">
        <f>'2Degree_data'!W63</f>
        <v>0.43319759672447999</v>
      </c>
      <c r="X118">
        <f>'2Degree_data'!X63</f>
        <v>0.437124864272112</v>
      </c>
      <c r="Y118">
        <f>'2Degree_data'!Y63</f>
        <v>0.42731484851548696</v>
      </c>
      <c r="Z118">
        <f>'2Degree_data'!Z63</f>
        <v>0.417536529245567</v>
      </c>
      <c r="AA118">
        <f>'2Degree_data'!AA63</f>
        <v>1.3997230899756461</v>
      </c>
      <c r="AB118">
        <f>'2Degree_data'!AB63</f>
        <v>2.383297074219024</v>
      </c>
      <c r="AC118">
        <f>'2Degree_data'!AC63</f>
        <v>2.9801519999999999</v>
      </c>
      <c r="AD118">
        <f>'2Degree_data'!AD63</f>
        <v>3.9735360000000002</v>
      </c>
      <c r="AE118">
        <f>'2Degree_data'!AE63</f>
        <v>4.96692</v>
      </c>
      <c r="AF118">
        <f>'2Degree_data'!AF63</f>
        <v>5.9603039999999998</v>
      </c>
      <c r="AG118">
        <f>'2Degree_data'!AG63</f>
        <v>7.4584522068479986</v>
      </c>
      <c r="AH118">
        <f>'2Degree_data'!AH63</f>
        <v>8.9818063564032009</v>
      </c>
      <c r="AI118">
        <f>'2Degree_data'!AI63</f>
        <v>10.492557534604799</v>
      </c>
      <c r="AJ118">
        <f>'2Degree_data'!AJ63</f>
        <v>12.003308712806401</v>
      </c>
      <c r="AK118">
        <f>'2Degree_data'!AK63</f>
        <v>13.514059891008001</v>
      </c>
      <c r="AL118">
        <f>'2Degree_data'!AL63</f>
        <v>15.0248110692096</v>
      </c>
      <c r="AM118">
        <f>'2Degree_data'!AM63</f>
        <v>17.4578641822512</v>
      </c>
      <c r="AN118">
        <f>'2Degree_data'!AN63</f>
        <v>19.890917295292788</v>
      </c>
      <c r="AO118">
        <f>'2Degree_data'!AO63</f>
        <v>22.32397040833439</v>
      </c>
      <c r="AP118">
        <f>'2Degree_data'!AP63</f>
        <v>24.757023521375991</v>
      </c>
      <c r="AQ118">
        <f>'2Degree_data'!AQ63</f>
        <v>27.19007663441759</v>
      </c>
      <c r="AR118">
        <f>'2Degree_data'!AR63</f>
        <v>29.916062113737588</v>
      </c>
    </row>
    <row r="119" spans="1:44" x14ac:dyDescent="0.2">
      <c r="A119" t="str">
        <f>'2Degree_data'!A64</f>
        <v>2DEGREE</v>
      </c>
      <c r="B119" t="str">
        <f>'2Degree_data'!B64</f>
        <v>Primary Energy|Wind</v>
      </c>
      <c r="C119" t="str">
        <f>'2Degree_data'!C64</f>
        <v>EJ/yr</v>
      </c>
      <c r="D119">
        <f>'2Degree_data'!D64</f>
        <v>1.3084917119999999</v>
      </c>
      <c r="E119">
        <f>'2Degree_data'!E64</f>
        <v>1.2656847456</v>
      </c>
      <c r="F119">
        <f>'2Degree_data'!F64</f>
        <v>1.2217487904</v>
      </c>
      <c r="G119">
        <f>'2Degree_data'!G64</f>
        <v>1.1781628848000001</v>
      </c>
      <c r="H119">
        <f>'2Degree_data'!H64</f>
        <v>1.1326091328000001</v>
      </c>
      <c r="I119">
        <f>'2Degree_data'!I64</f>
        <v>1.0865728800000001</v>
      </c>
      <c r="J119">
        <f>'2Degree_data'!J64</f>
        <v>1.0405870848000001</v>
      </c>
      <c r="K119">
        <f>'2Degree_data'!K64</f>
        <v>0.99260506079999899</v>
      </c>
      <c r="L119">
        <f>'2Degree_data'!L64</f>
        <v>0.94502039039999997</v>
      </c>
      <c r="M119">
        <f>'2Degree_data'!M64</f>
        <v>0.89454386879999992</v>
      </c>
      <c r="N119">
        <f>'2Degree_data'!N64</f>
        <v>0.84535401599999904</v>
      </c>
      <c r="O119">
        <f>'2Degree_data'!O64</f>
        <v>0.79253752319999993</v>
      </c>
      <c r="P119">
        <f>'2Degree_data'!P64</f>
        <v>0.73719815039999992</v>
      </c>
      <c r="Q119">
        <f>'2Degree_data'!Q64</f>
        <v>0.6835806432</v>
      </c>
      <c r="R119">
        <f>'2Degree_data'!R64</f>
        <v>0.62832326399999905</v>
      </c>
      <c r="S119">
        <f>'2Degree_data'!S64</f>
        <v>0.57390789599999903</v>
      </c>
      <c r="T119">
        <f>'2Degree_data'!T64</f>
        <v>0.51819324480000006</v>
      </c>
      <c r="U119">
        <f>'2Degree_data'!U64</f>
        <v>0.46172803679999996</v>
      </c>
      <c r="V119">
        <f>'2Degree_data'!V64</f>
        <v>0.40611430079999999</v>
      </c>
      <c r="W119">
        <f>'2Degree_data'!W64</f>
        <v>0.34884492480000001</v>
      </c>
      <c r="X119">
        <f>'2Degree_data'!X64</f>
        <v>0.29151878399999903</v>
      </c>
      <c r="Y119">
        <f>'2Degree_data'!Y64</f>
        <v>0.96886475999999999</v>
      </c>
      <c r="Z119">
        <f>'2Degree_data'!Z64</f>
        <v>1.6495913952000001</v>
      </c>
      <c r="AA119">
        <f>'2Degree_data'!AA64</f>
        <v>2.3362310303999898</v>
      </c>
      <c r="AB119">
        <f>'2Degree_data'!AB64</f>
        <v>3.0253178591999998</v>
      </c>
      <c r="AC119">
        <f>'2Degree_data'!AC64</f>
        <v>3.7212479999999899</v>
      </c>
      <c r="AD119">
        <f>'2Degree_data'!AD64</f>
        <v>4.4806348800000002</v>
      </c>
      <c r="AE119">
        <f>'2Degree_data'!AE64</f>
        <v>5.2450675199999903</v>
      </c>
      <c r="AF119">
        <f>'2Degree_data'!AF64</f>
        <v>6.7865471999999993</v>
      </c>
      <c r="AG119">
        <f>'2Degree_data'!AG64</f>
        <v>8.3368569600000004</v>
      </c>
      <c r="AH119">
        <f>'2Degree_data'!AH64</f>
        <v>9.89599679999999</v>
      </c>
      <c r="AI119">
        <f>'2Degree_data'!AI64</f>
        <v>11.46396672</v>
      </c>
      <c r="AJ119">
        <f>'2Degree_data'!AJ64</f>
        <v>13.040766720000001</v>
      </c>
      <c r="AK119">
        <f>'2Degree_data'!AK64</f>
        <v>14.626396799999998</v>
      </c>
      <c r="AL119">
        <f>'2Degree_data'!AL64</f>
        <v>16.2208569599999</v>
      </c>
      <c r="AM119">
        <f>'2Degree_data'!AM64</f>
        <v>17.824147199999999</v>
      </c>
      <c r="AN119">
        <f>'2Degree_data'!AN64</f>
        <v>19.436267519999991</v>
      </c>
      <c r="AO119">
        <f>'2Degree_data'!AO64</f>
        <v>21.057217919999999</v>
      </c>
      <c r="AP119">
        <f>'2Degree_data'!AP64</f>
        <v>22.686998399999901</v>
      </c>
      <c r="AQ119">
        <f>'2Degree_data'!AQ64</f>
        <v>24.32560895999999</v>
      </c>
      <c r="AR119">
        <f>'2Degree_data'!AR64</f>
        <v>25.9730495999999</v>
      </c>
    </row>
    <row r="120" spans="1:44" x14ac:dyDescent="0.2">
      <c r="A120" t="str">
        <f>'2Degree_data'!A67</f>
        <v>2DEGREE</v>
      </c>
      <c r="B120" t="str">
        <f>'2Degree_data'!B67</f>
        <v>SDG|SDG02|Food availability</v>
      </c>
      <c r="C120" t="str">
        <f>'2Degree_data'!C67</f>
        <v>kcal/cap/day</v>
      </c>
      <c r="D120">
        <f>'2Degree_data'!D67</f>
        <v>2856.3201850944711</v>
      </c>
      <c r="E120">
        <f>'2Degree_data'!E67</f>
        <v>2867.5667417364225</v>
      </c>
      <c r="F120">
        <f>'2Degree_data'!F67</f>
        <v>2878.8546235695385</v>
      </c>
      <c r="G120">
        <f>'2Degree_data'!G67</f>
        <v>2890.0902420072202</v>
      </c>
      <c r="H120">
        <f>'2Degree_data'!H67</f>
        <v>2901.366554683596</v>
      </c>
      <c r="I120">
        <f>'2Degree_data'!I67</f>
        <v>2912.5919157585263</v>
      </c>
      <c r="J120">
        <f>'2Degree_data'!J67</f>
        <v>2923.857351939399</v>
      </c>
      <c r="K120">
        <f>'2Degree_data'!K67</f>
        <v>2935.1616527540828</v>
      </c>
      <c r="L120">
        <f>'2Degree_data'!L67</f>
        <v>2946.4159676525992</v>
      </c>
      <c r="M120">
        <f>'2Degree_data'!M67</f>
        <v>2957.7085995521347</v>
      </c>
      <c r="N120">
        <f>'2Degree_data'!N67</f>
        <v>2968.9524506611479</v>
      </c>
      <c r="O120">
        <f>'2Degree_data'!O67</f>
        <v>2973.2788979422326</v>
      </c>
      <c r="P120">
        <f>'2Degree_data'!P67</f>
        <v>2977.532609205774</v>
      </c>
      <c r="Q120">
        <f>'2Degree_data'!Q67</f>
        <v>2981.8830520822089</v>
      </c>
      <c r="R120">
        <f>'2Degree_data'!R67</f>
        <v>2986.1615648143638</v>
      </c>
      <c r="S120">
        <f>'2Degree_data'!S67</f>
        <v>2990.5348162093296</v>
      </c>
      <c r="T120">
        <f>'2Degree_data'!T67</f>
        <v>2994.7551572028124</v>
      </c>
      <c r="U120">
        <f>'2Degree_data'!U67</f>
        <v>2999.0696468939491</v>
      </c>
      <c r="V120">
        <f>'2Degree_data'!V67</f>
        <v>3003.3150843083304</v>
      </c>
      <c r="W120">
        <f>'2Degree_data'!W67</f>
        <v>3007.6527770846656</v>
      </c>
      <c r="X120">
        <f>'2Degree_data'!X67</f>
        <v>3011.9221398291975</v>
      </c>
      <c r="Y120">
        <f>'2Degree_data'!Y67</f>
        <v>3012.4962740211085</v>
      </c>
      <c r="Z120">
        <f>'2Degree_data'!Z67</f>
        <v>3012.9849928944454</v>
      </c>
      <c r="AA120">
        <f>'2Degree_data'!AA67</f>
        <v>3013.5453362174553</v>
      </c>
      <c r="AB120">
        <f>'2Degree_data'!AB67</f>
        <v>3014.0987330903863</v>
      </c>
      <c r="AC120">
        <f>'2Degree_data'!AC67</f>
        <v>3014.6453118877721</v>
      </c>
      <c r="AD120">
        <f>'2Degree_data'!AD67</f>
        <v>3015.1851978403797</v>
      </c>
      <c r="AE120">
        <f>'2Degree_data'!AE67</f>
        <v>3015.7185131307433</v>
      </c>
      <c r="AF120">
        <f>'2Degree_data'!AF67</f>
        <v>3016.1700066519329</v>
      </c>
      <c r="AG120">
        <f>'2Degree_data'!AG67</f>
        <v>3016.7659057636115</v>
      </c>
      <c r="AH120">
        <f>'2Degree_data'!AH67</f>
        <v>3017.2802130431955</v>
      </c>
      <c r="AI120">
        <f>'2Degree_data'!AI67</f>
        <v>3018.4566462882512</v>
      </c>
      <c r="AJ120">
        <f>'2Degree_data'!AJ67</f>
        <v>3019.6229394120746</v>
      </c>
      <c r="AK120">
        <f>'2Degree_data'!AK67</f>
        <v>3020.8527337524033</v>
      </c>
      <c r="AL120">
        <f>'2Degree_data'!AL67</f>
        <v>3022.0720186172498</v>
      </c>
      <c r="AM120">
        <f>'2Degree_data'!AM67</f>
        <v>3023.2809281499572</v>
      </c>
      <c r="AN120">
        <f>'2Degree_data'!AN67</f>
        <v>3024.4795942205928</v>
      </c>
      <c r="AO120">
        <f>'2Degree_data'!AO67</f>
        <v>3025.7404167683458</v>
      </c>
      <c r="AP120">
        <f>'2Degree_data'!AP67</f>
        <v>3026.8467123761629</v>
      </c>
      <c r="AQ120">
        <f>'2Degree_data'!AQ67</f>
        <v>3028.0870828718225</v>
      </c>
      <c r="AR120">
        <f>'2Degree_data'!AR67</f>
        <v>3029.3171184685521</v>
      </c>
    </row>
    <row r="121" spans="1:44" x14ac:dyDescent="0.2">
      <c r="A121" t="str">
        <f>'2Degree_data'!A68</f>
        <v>2DEGREE</v>
      </c>
      <c r="B121" t="str">
        <f>'2Degree_data'!B68</f>
        <v>SDG|SDG06|Water withdrawal</v>
      </c>
      <c r="C121" t="str">
        <f>'2Degree_data'!C68</f>
        <v>km3/yr</v>
      </c>
      <c r="D121">
        <f>'2Degree_data'!D68</f>
        <v>2181.3116902420797</v>
      </c>
      <c r="E121">
        <f>'2Degree_data'!E68</f>
        <v>2187.5950947782203</v>
      </c>
      <c r="F121">
        <f>'2Degree_data'!F68</f>
        <v>2192.2462403095501</v>
      </c>
      <c r="G121">
        <f>'2Degree_data'!G68</f>
        <v>2195.1400320186199</v>
      </c>
      <c r="H121">
        <f>'2Degree_data'!H68</f>
        <v>2199.4831248781202</v>
      </c>
      <c r="I121">
        <f>'2Degree_data'!I68</f>
        <v>2205.7628790068902</v>
      </c>
      <c r="J121">
        <f>'2Degree_data'!J68</f>
        <v>2207.78811450377</v>
      </c>
      <c r="K121">
        <f>'2Degree_data'!K68</f>
        <v>2211.9590456785299</v>
      </c>
      <c r="L121">
        <f>'2Degree_data'!L68</f>
        <v>2213.6536639189499</v>
      </c>
      <c r="M121">
        <f>'2Degree_data'!M68</f>
        <v>2212.58185612537</v>
      </c>
      <c r="N121">
        <f>'2Degree_data'!N68</f>
        <v>2215.6001550393098</v>
      </c>
      <c r="O121">
        <f>'2Degree_data'!O68</f>
        <v>2283.9389366840201</v>
      </c>
      <c r="P121">
        <f>'2Degree_data'!P68</f>
        <v>2366.7878548932799</v>
      </c>
      <c r="Q121">
        <f>'2Degree_data'!Q68</f>
        <v>2444.2015829441102</v>
      </c>
      <c r="R121">
        <f>'2Degree_data'!R68</f>
        <v>2527.44798365322</v>
      </c>
      <c r="S121">
        <f>'2Degree_data'!S68</f>
        <v>2617.7222675857201</v>
      </c>
      <c r="T121">
        <f>'2Degree_data'!T68</f>
        <v>2709.8457006088997</v>
      </c>
      <c r="U121">
        <f>'2Degree_data'!U68</f>
        <v>2807.4192730214099</v>
      </c>
      <c r="V121">
        <f>'2Degree_data'!V68</f>
        <v>2911.5110864438998</v>
      </c>
      <c r="W121">
        <f>'2Degree_data'!W68</f>
        <v>3020.6489329974102</v>
      </c>
      <c r="X121">
        <f>'2Degree_data'!X68</f>
        <v>3134.43009012333</v>
      </c>
      <c r="Y121">
        <f>'2Degree_data'!Y68</f>
        <v>3252.4956715285598</v>
      </c>
      <c r="Z121">
        <f>'2Degree_data'!Z68</f>
        <v>3379.4159112275402</v>
      </c>
      <c r="AA121">
        <f>'2Degree_data'!AA68</f>
        <v>3522.4322457720705</v>
      </c>
      <c r="AB121">
        <f>'2Degree_data'!AB68</f>
        <v>3703.30580907493</v>
      </c>
      <c r="AC121">
        <f>'2Degree_data'!AC68</f>
        <v>3896.53809178746</v>
      </c>
      <c r="AD121">
        <f>'2Degree_data'!AD68</f>
        <v>4097.3370770208703</v>
      </c>
      <c r="AE121">
        <f>'2Degree_data'!AE68</f>
        <v>4305.4031742411098</v>
      </c>
      <c r="AF121">
        <f>'2Degree_data'!AF68</f>
        <v>4522.6698145383207</v>
      </c>
      <c r="AG121">
        <f>'2Degree_data'!AG68</f>
        <v>4748.5515449328805</v>
      </c>
      <c r="AH121">
        <f>'2Degree_data'!AH68</f>
        <v>4980.8448957045694</v>
      </c>
      <c r="AI121">
        <f>'2Degree_data'!AI68</f>
        <v>5224.8942132124694</v>
      </c>
      <c r="AJ121">
        <f>'2Degree_data'!AJ68</f>
        <v>5466.2955345638902</v>
      </c>
      <c r="AK121">
        <f>'2Degree_data'!AK68</f>
        <v>5686.1137296513198</v>
      </c>
      <c r="AL121">
        <f>'2Degree_data'!AL68</f>
        <v>5917.4021661750103</v>
      </c>
      <c r="AM121">
        <f>'2Degree_data'!AM68</f>
        <v>6160.5335655496801</v>
      </c>
      <c r="AN121">
        <f>'2Degree_data'!AN68</f>
        <v>6414.93192624733</v>
      </c>
      <c r="AO121">
        <f>'2Degree_data'!AO68</f>
        <v>6684.9573690821799</v>
      </c>
      <c r="AP121">
        <f>'2Degree_data'!AP68</f>
        <v>6969.1815562954998</v>
      </c>
      <c r="AQ121">
        <f>'2Degree_data'!AQ68</f>
        <v>7263.3044310901196</v>
      </c>
      <c r="AR121">
        <f>'2Degree_data'!AR68</f>
        <v>7580.2548973641906</v>
      </c>
    </row>
    <row r="122" spans="1:44" x14ac:dyDescent="0.2">
      <c r="A122" t="str">
        <f>'2Degree_data'!A69</f>
        <v>2DEGREE</v>
      </c>
      <c r="B122" t="str">
        <f>'2Degree_data'!B69</f>
        <v>SDG|SDG07|Renewable energy share</v>
      </c>
      <c r="C122" t="str">
        <f>'2Degree_data'!C69</f>
        <v>percentage</v>
      </c>
      <c r="D122">
        <f>'2Degree_data'!D69</f>
        <v>0.1034640940467824</v>
      </c>
      <c r="E122">
        <f>'2Degree_data'!E69</f>
        <v>0.10247325080314036</v>
      </c>
      <c r="F122">
        <f>'2Degree_data'!F69</f>
        <v>0.10318818369651472</v>
      </c>
      <c r="G122">
        <f>'2Degree_data'!G69</f>
        <v>0.10479345216034885</v>
      </c>
      <c r="H122">
        <f>'2Degree_data'!H69</f>
        <v>0.10060097255652212</v>
      </c>
      <c r="I122">
        <f>'2Degree_data'!I69</f>
        <v>9.2900448834293214E-2</v>
      </c>
      <c r="J122">
        <f>'2Degree_data'!J69</f>
        <v>9.2166766034875752E-2</v>
      </c>
      <c r="K122">
        <f>'2Degree_data'!K69</f>
        <v>9.2433732268491942E-2</v>
      </c>
      <c r="L122">
        <f>'2Degree_data'!L69</f>
        <v>9.1335709199542481E-2</v>
      </c>
      <c r="M122">
        <f>'2Degree_data'!M69</f>
        <v>8.316746434840043E-2</v>
      </c>
      <c r="N122">
        <f>'2Degree_data'!N69</f>
        <v>7.5571758702236771E-2</v>
      </c>
      <c r="O122">
        <f>'2Degree_data'!O69</f>
        <v>8.9716988687717825E-2</v>
      </c>
      <c r="P122">
        <f>'2Degree_data'!P69</f>
        <v>8.771446672861774E-2</v>
      </c>
      <c r="Q122">
        <f>'2Degree_data'!Q69</f>
        <v>8.7921307178877098E-2</v>
      </c>
      <c r="R122">
        <f>'2Degree_data'!R69</f>
        <v>8.7728676760095048E-2</v>
      </c>
      <c r="S122">
        <f>'2Degree_data'!S69</f>
        <v>8.8054602328627982E-2</v>
      </c>
      <c r="T122">
        <f>'2Degree_data'!T69</f>
        <v>8.8506479443482333E-2</v>
      </c>
      <c r="U122">
        <f>'2Degree_data'!U69</f>
        <v>8.9008377135399636E-2</v>
      </c>
      <c r="V122">
        <f>'2Degree_data'!V69</f>
        <v>8.7244834840065177E-2</v>
      </c>
      <c r="W122">
        <f>'2Degree_data'!W69</f>
        <v>8.6034938477883752E-2</v>
      </c>
      <c r="X122">
        <f>'2Degree_data'!X69</f>
        <v>8.4717416712411384E-2</v>
      </c>
      <c r="Y122">
        <f>'2Degree_data'!Y69</f>
        <v>9.4401711183781503E-2</v>
      </c>
      <c r="Z122">
        <f>'2Degree_data'!Z69</f>
        <v>9.8250760505834922E-2</v>
      </c>
      <c r="AA122">
        <f>'2Degree_data'!AA69</f>
        <v>0.10333047203287671</v>
      </c>
      <c r="AB122">
        <f>'2Degree_data'!AB69</f>
        <v>0.11156372505321896</v>
      </c>
      <c r="AC122">
        <f>'2Degree_data'!AC69</f>
        <v>0.11998524395774174</v>
      </c>
      <c r="AD122">
        <f>'2Degree_data'!AD69</f>
        <v>0.12872151073052976</v>
      </c>
      <c r="AE122">
        <f>'2Degree_data'!AE69</f>
        <v>0.13885017221505644</v>
      </c>
      <c r="AF122">
        <f>'2Degree_data'!AF69</f>
        <v>0.14954255910823294</v>
      </c>
      <c r="AG122">
        <f>'2Degree_data'!AG69</f>
        <v>0.16055088883397398</v>
      </c>
      <c r="AH122">
        <f>'2Degree_data'!AH69</f>
        <v>0.17110773415308511</v>
      </c>
      <c r="AI122">
        <f>'2Degree_data'!AI69</f>
        <v>0.18248313136741665</v>
      </c>
      <c r="AJ122">
        <f>'2Degree_data'!AJ69</f>
        <v>0.18950978289973752</v>
      </c>
      <c r="AK122">
        <f>'2Degree_data'!AK69</f>
        <v>0.19943381870760127</v>
      </c>
      <c r="AL122">
        <f>'2Degree_data'!AL69</f>
        <v>0.20967156080916199</v>
      </c>
      <c r="AM122">
        <f>'2Degree_data'!AM69</f>
        <v>0.22196995918939708</v>
      </c>
      <c r="AN122">
        <f>'2Degree_data'!AN69</f>
        <v>0.23453193843809825</v>
      </c>
      <c r="AO122">
        <f>'2Degree_data'!AO69</f>
        <v>0.24369422413832342</v>
      </c>
      <c r="AP122">
        <f>'2Degree_data'!AP69</f>
        <v>0.25202184912227088</v>
      </c>
      <c r="AQ122">
        <f>'2Degree_data'!AQ69</f>
        <v>0.2603233420798583</v>
      </c>
      <c r="AR122">
        <f>'2Degree_data'!AR69</f>
        <v>0.27037928679398771</v>
      </c>
    </row>
    <row r="123" spans="1:44" x14ac:dyDescent="0.2">
      <c r="A123" t="str">
        <f>'2Degree_data'!A70</f>
        <v>2DEGREE</v>
      </c>
      <c r="B123" t="str">
        <f>'2Degree_data'!B70</f>
        <v>SDG|SDG15|Forest share</v>
      </c>
      <c r="C123" t="str">
        <f>'2Degree_data'!C70</f>
        <v>percentage</v>
      </c>
      <c r="D123">
        <f>'2Degree_data'!D70</f>
        <v>0.30750307503075031</v>
      </c>
      <c r="E123">
        <f>'2Degree_data'!E70</f>
        <v>0.30750307503075269</v>
      </c>
      <c r="F123">
        <f>'2Degree_data'!F70</f>
        <v>0.30750307503075269</v>
      </c>
      <c r="G123">
        <f>'2Degree_data'!G70</f>
        <v>0.30701561227196633</v>
      </c>
      <c r="H123">
        <f>'2Degree_data'!H70</f>
        <v>0.30525488802297868</v>
      </c>
      <c r="I123">
        <f>'2Degree_data'!I70</f>
        <v>0.30154326155958028</v>
      </c>
      <c r="J123">
        <f>'2Degree_data'!J70</f>
        <v>0.29667297023314854</v>
      </c>
      <c r="K123">
        <f>'2Degree_data'!K70</f>
        <v>0.29178895897749862</v>
      </c>
      <c r="L123">
        <f>'2Degree_data'!L70</f>
        <v>0.28689580110237684</v>
      </c>
      <c r="M123">
        <f>'2Degree_data'!M70</f>
        <v>0.28193675894148129</v>
      </c>
      <c r="N123">
        <f>'2Degree_data'!N70</f>
        <v>0.27702530782740797</v>
      </c>
      <c r="O123">
        <f>'2Degree_data'!O70</f>
        <v>0.27428065860864098</v>
      </c>
      <c r="P123">
        <f>'2Degree_data'!P70</f>
        <v>0.27161119298904068</v>
      </c>
      <c r="Q123">
        <f>'2Degree_data'!Q70</f>
        <v>0.26891373321761858</v>
      </c>
      <c r="R123">
        <f>'2Degree_data'!R70</f>
        <v>0.26628924320924513</v>
      </c>
      <c r="S123">
        <f>'2Degree_data'!S70</f>
        <v>0.26369597415914292</v>
      </c>
      <c r="T123">
        <f>'2Degree_data'!T70</f>
        <v>0.26103278768844185</v>
      </c>
      <c r="U123">
        <f>'2Degree_data'!U70</f>
        <v>0.25840355356498729</v>
      </c>
      <c r="V123">
        <f>'2Degree_data'!V70</f>
        <v>0.2473801822804205</v>
      </c>
      <c r="W123">
        <f>'2Degree_data'!W70</f>
        <v>0.2392479154882334</v>
      </c>
      <c r="X123">
        <f>'2Degree_data'!X70</f>
        <v>0.23044832241097732</v>
      </c>
      <c r="Y123">
        <f>'2Degree_data'!Y70</f>
        <v>0.24924204927448615</v>
      </c>
      <c r="Z123">
        <f>'2Degree_data'!Z70</f>
        <v>0.24784642181263511</v>
      </c>
      <c r="AA123">
        <f>'2Degree_data'!AA70</f>
        <v>0.24643342740011531</v>
      </c>
      <c r="AB123">
        <f>'2Degree_data'!AB70</f>
        <v>0.24512308321879778</v>
      </c>
      <c r="AC123">
        <f>'2Degree_data'!AC70</f>
        <v>0.24390830960695747</v>
      </c>
      <c r="AD123">
        <f>'2Degree_data'!AD70</f>
        <v>0.24262106387847568</v>
      </c>
      <c r="AE123">
        <f>'2Degree_data'!AE70</f>
        <v>0.24138167350309708</v>
      </c>
      <c r="AF123">
        <f>'2Degree_data'!AF70</f>
        <v>0.24025384222388499</v>
      </c>
      <c r="AG123">
        <f>'2Degree_data'!AG70</f>
        <v>0.23917419815957183</v>
      </c>
      <c r="AH123">
        <f>'2Degree_data'!AH70</f>
        <v>0.23809778829106851</v>
      </c>
      <c r="AI123">
        <f>'2Degree_data'!AI70</f>
        <v>0.23788930898613114</v>
      </c>
      <c r="AJ123">
        <f>'2Degree_data'!AJ70</f>
        <v>0.23768974222221309</v>
      </c>
      <c r="AK123">
        <f>'2Degree_data'!AK70</f>
        <v>0.23754973288225303</v>
      </c>
      <c r="AL123">
        <f>'2Degree_data'!AL70</f>
        <v>0.23753837182375817</v>
      </c>
      <c r="AM123">
        <f>'2Degree_data'!AM70</f>
        <v>0.23759771491343484</v>
      </c>
      <c r="AN123">
        <f>'2Degree_data'!AN70</f>
        <v>0.23760867542413944</v>
      </c>
      <c r="AO123">
        <f>'2Degree_data'!AO70</f>
        <v>0.2377021605362718</v>
      </c>
      <c r="AP123">
        <f>'2Degree_data'!AP70</f>
        <v>0.23792965892132065</v>
      </c>
      <c r="AQ123">
        <f>'2Degree_data'!AQ70</f>
        <v>0.23819093428444463</v>
      </c>
      <c r="AR123">
        <f>'2Degree_data'!AR70</f>
        <v>0.23859918572399569</v>
      </c>
    </row>
    <row r="124" spans="1:44" x14ac:dyDescent="0.2">
      <c r="A124" t="str">
        <f>'2Degree_data'!A73</f>
        <v>2DEGREE</v>
      </c>
      <c r="B124" t="str">
        <f>'2Degree_data'!B73</f>
        <v>Secondary Energy</v>
      </c>
      <c r="C124" t="str">
        <f>'2Degree_data'!C73</f>
        <v>EJ/yr</v>
      </c>
      <c r="D124">
        <f>'2Degree_data'!D73</f>
        <v>171.00752844731556</v>
      </c>
      <c r="E124">
        <f>'2Degree_data'!E73</f>
        <v>180.79016273783145</v>
      </c>
      <c r="F124">
        <f>'2Degree_data'!F73</f>
        <v>187.4267868351547</v>
      </c>
      <c r="G124">
        <f>'2Degree_data'!G73</f>
        <v>194.98602804413608</v>
      </c>
      <c r="H124">
        <f>'2Degree_data'!H73</f>
        <v>201.29489490624545</v>
      </c>
      <c r="I124">
        <f>'2Degree_data'!I73</f>
        <v>205.06802127032907</v>
      </c>
      <c r="J124">
        <f>'2Degree_data'!J73</f>
        <v>211.46040902809779</v>
      </c>
      <c r="K124">
        <f>'2Degree_data'!K73</f>
        <v>215.36884193672574</v>
      </c>
      <c r="L124">
        <f>'2Degree_data'!L73</f>
        <v>219.26978338773219</v>
      </c>
      <c r="M124">
        <f>'2Degree_data'!M73</f>
        <v>223.67024928004628</v>
      </c>
      <c r="N124">
        <f>'2Degree_data'!N73</f>
        <v>228.66731240376464</v>
      </c>
      <c r="O124">
        <f>'2Degree_data'!O73</f>
        <v>227.907780476244</v>
      </c>
      <c r="P124">
        <f>'2Degree_data'!P73</f>
        <v>228.36553791826353</v>
      </c>
      <c r="Q124">
        <f>'2Degree_data'!Q73</f>
        <v>229.01756069647104</v>
      </c>
      <c r="R124">
        <f>'2Degree_data'!R73</f>
        <v>228.84236256772974</v>
      </c>
      <c r="S124">
        <f>'2Degree_data'!S73</f>
        <v>228.98261887490941</v>
      </c>
      <c r="T124">
        <f>'2Degree_data'!T73</f>
        <v>218.85056433081184</v>
      </c>
      <c r="U124">
        <f>'2Degree_data'!U73</f>
        <v>219.56578881088345</v>
      </c>
      <c r="V124">
        <f>'2Degree_data'!V73</f>
        <v>217.17936766141042</v>
      </c>
      <c r="W124">
        <f>'2Degree_data'!W73</f>
        <v>215.9340009107587</v>
      </c>
      <c r="X124">
        <f>'2Degree_data'!X73</f>
        <v>213.62485495076311</v>
      </c>
      <c r="Y124">
        <f>'2Degree_data'!Y73</f>
        <v>214.61295743184209</v>
      </c>
      <c r="Z124">
        <f>'2Degree_data'!Z73</f>
        <v>214.71153577891516</v>
      </c>
      <c r="AA124">
        <f>'2Degree_data'!AA73</f>
        <v>215.36654447983136</v>
      </c>
      <c r="AB124">
        <f>'2Degree_data'!AB73</f>
        <v>213.83045688467365</v>
      </c>
      <c r="AC124">
        <f>'2Degree_data'!AC73</f>
        <v>215.52999883980192</v>
      </c>
      <c r="AD124">
        <f>'2Degree_data'!AD73</f>
        <v>215.36872545613141</v>
      </c>
      <c r="AE124">
        <f>'2Degree_data'!AE73</f>
        <v>216.93361574608207</v>
      </c>
      <c r="AF124">
        <f>'2Degree_data'!AF73</f>
        <v>218.30907027838842</v>
      </c>
      <c r="AG124">
        <f>'2Degree_data'!AG73</f>
        <v>219.78798819695174</v>
      </c>
      <c r="AH124">
        <f>'2Degree_data'!AH73</f>
        <v>220.72722280160804</v>
      </c>
      <c r="AI124">
        <f>'2Degree_data'!AI73</f>
        <v>221.80895654381413</v>
      </c>
      <c r="AJ124">
        <f>'2Degree_data'!AJ73</f>
        <v>223.73256048606942</v>
      </c>
      <c r="AK124">
        <f>'2Degree_data'!AK73</f>
        <v>224.22054177816628</v>
      </c>
      <c r="AL124">
        <f>'2Degree_data'!AL73</f>
        <v>226.82468414832499</v>
      </c>
      <c r="AM124">
        <f>'2Degree_data'!AM73</f>
        <v>230.28229684872917</v>
      </c>
      <c r="AN124">
        <f>'2Degree_data'!AN73</f>
        <v>234.44703871452265</v>
      </c>
      <c r="AO124">
        <f>'2Degree_data'!AO73</f>
        <v>237.71866936211359</v>
      </c>
      <c r="AP124">
        <f>'2Degree_data'!AP73</f>
        <v>240.75362316877784</v>
      </c>
      <c r="AQ124">
        <f>'2Degree_data'!AQ73</f>
        <v>246.19967355016246</v>
      </c>
      <c r="AR124">
        <f>'2Degree_data'!AR73</f>
        <v>250.24138266610117</v>
      </c>
    </row>
    <row r="125" spans="1:44" x14ac:dyDescent="0.2">
      <c r="A125" t="str">
        <f>'2Degree_data'!A74</f>
        <v>2DEGREE</v>
      </c>
      <c r="B125" t="str">
        <f>'2Degree_data'!B74</f>
        <v>Secondary Energy|Electricity</v>
      </c>
      <c r="C125" t="str">
        <f>'2Degree_data'!C74</f>
        <v>EJ/yr</v>
      </c>
      <c r="D125">
        <f>'2Degree_data'!D74</f>
        <v>74.487499228324609</v>
      </c>
      <c r="E125">
        <f>'2Degree_data'!E74</f>
        <v>77.115110654789802</v>
      </c>
      <c r="F125">
        <f>'2Degree_data'!F74</f>
        <v>79.699641465299607</v>
      </c>
      <c r="G125">
        <f>'2Degree_data'!G74</f>
        <v>82.155226443509278</v>
      </c>
      <c r="H125">
        <f>'2Degree_data'!H74</f>
        <v>84.503846428299028</v>
      </c>
      <c r="I125">
        <f>'2Degree_data'!I74</f>
        <v>86.833250847573268</v>
      </c>
      <c r="J125">
        <f>'2Degree_data'!J74</f>
        <v>89.616653115544622</v>
      </c>
      <c r="K125">
        <f>'2Degree_data'!K74</f>
        <v>92.283039926318637</v>
      </c>
      <c r="L125">
        <f>'2Degree_data'!L74</f>
        <v>95.303568422515625</v>
      </c>
      <c r="M125">
        <f>'2Degree_data'!M74</f>
        <v>97.965623047529377</v>
      </c>
      <c r="N125">
        <f>'2Degree_data'!N74</f>
        <v>100.53440127430791</v>
      </c>
      <c r="O125">
        <f>'2Degree_data'!O74</f>
        <v>103.21715566186697</v>
      </c>
      <c r="P125">
        <f>'2Degree_data'!P74</f>
        <v>106.64489894920999</v>
      </c>
      <c r="Q125">
        <f>'2Degree_data'!Q74</f>
        <v>106.42955713391895</v>
      </c>
      <c r="R125">
        <f>'2Degree_data'!R74</f>
        <v>105.99995291385204</v>
      </c>
      <c r="S125">
        <f>'2Degree_data'!S74</f>
        <v>108.81619208269163</v>
      </c>
      <c r="T125">
        <f>'2Degree_data'!T74</f>
        <v>110.88062215690766</v>
      </c>
      <c r="U125">
        <f>'2Degree_data'!U74</f>
        <v>111.27722735805253</v>
      </c>
      <c r="V125">
        <f>'2Degree_data'!V74</f>
        <v>111.89672402491702</v>
      </c>
      <c r="W125">
        <f>'2Degree_data'!W74</f>
        <v>112.20524395799795</v>
      </c>
      <c r="X125">
        <f>'2Degree_data'!X74</f>
        <v>114.2013843170363</v>
      </c>
      <c r="Y125">
        <f>'2Degree_data'!Y74</f>
        <v>115.94945924628026</v>
      </c>
      <c r="Z125">
        <f>'2Degree_data'!Z74</f>
        <v>118.07876594851048</v>
      </c>
      <c r="AA125">
        <f>'2Degree_data'!AA74</f>
        <v>120.49701979076838</v>
      </c>
      <c r="AB125">
        <f>'2Degree_data'!AB74</f>
        <v>122.56003731152428</v>
      </c>
      <c r="AC125">
        <f>'2Degree_data'!AC74</f>
        <v>124.67719363889061</v>
      </c>
      <c r="AD125">
        <f>'2Degree_data'!AD74</f>
        <v>126.32263356638616</v>
      </c>
      <c r="AE125">
        <f>'2Degree_data'!AE74</f>
        <v>127.59356522493384</v>
      </c>
      <c r="AF125">
        <f>'2Degree_data'!AF74</f>
        <v>128.86247022711731</v>
      </c>
      <c r="AG125">
        <f>'2Degree_data'!AG74</f>
        <v>130.08366483621376</v>
      </c>
      <c r="AH125">
        <f>'2Degree_data'!AH74</f>
        <v>131.42370607706525</v>
      </c>
      <c r="AI125">
        <f>'2Degree_data'!AI74</f>
        <v>134.26115702164665</v>
      </c>
      <c r="AJ125">
        <f>'2Degree_data'!AJ74</f>
        <v>136.818683476952</v>
      </c>
      <c r="AK125">
        <f>'2Degree_data'!AK74</f>
        <v>137.83837220218373</v>
      </c>
      <c r="AL125">
        <f>'2Degree_data'!AL74</f>
        <v>140.2212972029329</v>
      </c>
      <c r="AM125">
        <f>'2Degree_data'!AM74</f>
        <v>142.40565163626289</v>
      </c>
      <c r="AN125">
        <f>'2Degree_data'!AN74</f>
        <v>144.3683040588725</v>
      </c>
      <c r="AO125">
        <f>'2Degree_data'!AO74</f>
        <v>146.53632480855558</v>
      </c>
      <c r="AP125">
        <f>'2Degree_data'!AP74</f>
        <v>148.72342684775566</v>
      </c>
      <c r="AQ125">
        <f>'2Degree_data'!AQ74</f>
        <v>152.03525043715203</v>
      </c>
      <c r="AR125">
        <f>'2Degree_data'!AR74</f>
        <v>155.6239791096707</v>
      </c>
    </row>
    <row r="126" spans="1:44" x14ac:dyDescent="0.2">
      <c r="A126" t="str">
        <f>'2Degree_data'!A75</f>
        <v>2DEGREE</v>
      </c>
      <c r="B126" t="str">
        <f>'2Degree_data'!B75</f>
        <v>Secondary Energy|Electricity|Biomass</v>
      </c>
      <c r="C126" t="str">
        <f>'2Degree_data'!C75</f>
        <v>EJ/yr</v>
      </c>
      <c r="D126">
        <f>'2Degree_data'!D75</f>
        <v>0.93297480523199905</v>
      </c>
      <c r="E126">
        <f>'2Degree_data'!E75</f>
        <v>0.90586147694399999</v>
      </c>
      <c r="F126">
        <f>'2Degree_data'!F75</f>
        <v>0.8765055921599989</v>
      </c>
      <c r="G126">
        <f>'2Degree_data'!G75</f>
        <v>0.84714970737599904</v>
      </c>
      <c r="H126">
        <f>'2Degree_data'!H75</f>
        <v>0.81757026388799903</v>
      </c>
      <c r="I126">
        <f>'2Degree_data'!I75</f>
        <v>0.790680494304</v>
      </c>
      <c r="J126">
        <f>'2Degree_data'!J75</f>
        <v>0.76132460952000003</v>
      </c>
      <c r="K126">
        <f>'2Degree_data'!K75</f>
        <v>0.73174516603199891</v>
      </c>
      <c r="L126">
        <f>'2Degree_data'!L75</f>
        <v>1.5263644751999998</v>
      </c>
      <c r="M126">
        <f>'2Degree_data'!M75</f>
        <v>1.4493519864</v>
      </c>
      <c r="N126">
        <f>'2Degree_data'!N75</f>
        <v>1.3723394976000001</v>
      </c>
      <c r="O126">
        <f>'2Degree_data'!O75</f>
        <v>5.1406046819865985</v>
      </c>
      <c r="P126">
        <f>'2Degree_data'!P75</f>
        <v>5.1137149124025987</v>
      </c>
      <c r="Q126">
        <f>'2Degree_data'!Q75</f>
        <v>5.6653157241945991</v>
      </c>
      <c r="R126">
        <f>'2Degree_data'!R75</f>
        <v>5.5858103145945988</v>
      </c>
      <c r="S126">
        <f>'2Degree_data'!S75</f>
        <v>5.5112639409945992</v>
      </c>
      <c r="T126">
        <f>'2Degree_data'!T75</f>
        <v>5.4342514521945988</v>
      </c>
      <c r="U126">
        <f>'2Degree_data'!U75</f>
        <v>5.3547460425945985</v>
      </c>
      <c r="V126">
        <f>'2Degree_data'!V75</f>
        <v>5.2777335537945991</v>
      </c>
      <c r="W126">
        <f>'2Degree_data'!W75</f>
        <v>5.2031871801945986</v>
      </c>
      <c r="X126">
        <f>'2Degree_data'!X75</f>
        <v>5.1261746913946</v>
      </c>
      <c r="Y126">
        <f>'2Degree_data'!Y75</f>
        <v>6.4444254696981993</v>
      </c>
      <c r="Z126">
        <f>'2Degree_data'!Z75</f>
        <v>7.2448073831780686</v>
      </c>
      <c r="AA126">
        <f>'2Degree_data'!AA75</f>
        <v>8.4131447327944375</v>
      </c>
      <c r="AB126">
        <f>'2Degree_data'!AB75</f>
        <v>8.5326332954908182</v>
      </c>
      <c r="AC126">
        <f>'2Degree_data'!AC75</f>
        <v>9.7129650416227591</v>
      </c>
      <c r="AD126">
        <f>'2Degree_data'!AD75</f>
        <v>9.7025163250988875</v>
      </c>
      <c r="AE126">
        <f>'2Degree_data'!AE75</f>
        <v>9.7831292288352696</v>
      </c>
      <c r="AF126">
        <f>'2Degree_data'!AF75</f>
        <v>9.7909533806242095</v>
      </c>
      <c r="AG126">
        <f>'2Degree_data'!AG75</f>
        <v>9.76875834382421</v>
      </c>
      <c r="AH126">
        <f>'2Degree_data'!AH75</f>
        <v>9.7440971918242099</v>
      </c>
      <c r="AI126">
        <f>'2Degree_data'!AI75</f>
        <v>9.9089038063266806</v>
      </c>
      <c r="AJ126">
        <f>'2Degree_data'!AJ75</f>
        <v>10</v>
      </c>
      <c r="AK126">
        <f>'2Degree_data'!AK75</f>
        <v>10</v>
      </c>
      <c r="AL126">
        <f>'2Degree_data'!AL75</f>
        <v>9.9999999999999893</v>
      </c>
      <c r="AM126">
        <f>'2Degree_data'!AM75</f>
        <v>10</v>
      </c>
      <c r="AN126">
        <f>'2Degree_data'!AN75</f>
        <v>10</v>
      </c>
      <c r="AO126">
        <f>'2Degree_data'!AO75</f>
        <v>10</v>
      </c>
      <c r="AP126">
        <f>'2Degree_data'!AP75</f>
        <v>10</v>
      </c>
      <c r="AQ126">
        <f>'2Degree_data'!AQ75</f>
        <v>10</v>
      </c>
      <c r="AR126">
        <f>'2Degree_data'!AR75</f>
        <v>10</v>
      </c>
    </row>
    <row r="127" spans="1:44" x14ac:dyDescent="0.2">
      <c r="A127" t="str">
        <f>'2Degree_data'!A76</f>
        <v>2DEGREE</v>
      </c>
      <c r="B127" t="str">
        <f>'2Degree_data'!B76</f>
        <v>Secondary Energy|Electricity|Coal</v>
      </c>
      <c r="C127" t="str">
        <f>'2Degree_data'!C76</f>
        <v>EJ/yr</v>
      </c>
      <c r="D127">
        <f>'2Degree_data'!D76</f>
        <v>30.029407019999898</v>
      </c>
      <c r="E127">
        <f>'2Degree_data'!E76</f>
        <v>29.886208398503889</v>
      </c>
      <c r="F127">
        <f>'2Degree_data'!F76</f>
        <v>29.668114804464</v>
      </c>
      <c r="G127">
        <f>'2Degree_data'!G76</f>
        <v>31.2048892974959</v>
      </c>
      <c r="H127">
        <f>'2Degree_data'!H76</f>
        <v>30.906810647063999</v>
      </c>
      <c r="I127">
        <f>'2Degree_data'!I76</f>
        <v>30.674531561039998</v>
      </c>
      <c r="J127">
        <f>'2Degree_data'!J76</f>
        <v>32.618310436396698</v>
      </c>
      <c r="K127">
        <f>'2Degree_data'!K76</f>
        <v>32.202301753439897</v>
      </c>
      <c r="L127">
        <f>'2Degree_data'!L76</f>
        <v>31.1115821848813</v>
      </c>
      <c r="M127">
        <f>'2Degree_data'!M76</f>
        <v>26.731745925072889</v>
      </c>
      <c r="N127">
        <f>'2Degree_data'!N76</f>
        <v>24.400529675961288</v>
      </c>
      <c r="O127">
        <f>'2Degree_data'!O76</f>
        <v>28.325799187199902</v>
      </c>
      <c r="P127">
        <f>'2Degree_data'!P76</f>
        <v>27.34921756799989</v>
      </c>
      <c r="Q127">
        <f>'2Degree_data'!Q76</f>
        <v>26.377568179199891</v>
      </c>
      <c r="R127">
        <f>'2Degree_data'!R76</f>
        <v>25.4009865599999</v>
      </c>
      <c r="S127">
        <f>'2Degree_data'!S76</f>
        <v>24.40444549103989</v>
      </c>
      <c r="T127">
        <f>'2Degree_data'!T76</f>
        <v>23.450289436799988</v>
      </c>
      <c r="U127">
        <f>'2Degree_data'!U76</f>
        <v>22.478640047999889</v>
      </c>
      <c r="V127">
        <f>'2Degree_data'!V76</f>
        <v>21.4796328638399</v>
      </c>
      <c r="W127">
        <f>'2Degree_data'!W76</f>
        <v>20.505517359839899</v>
      </c>
      <c r="X127">
        <f>'2Degree_data'!X76</f>
        <v>19.551361305599997</v>
      </c>
      <c r="Y127">
        <f>'2Degree_data'!Y76</f>
        <v>18.579711916799987</v>
      </c>
      <c r="Z127">
        <f>'2Degree_data'!Z76</f>
        <v>17.605596412799898</v>
      </c>
      <c r="AA127">
        <f>'2Degree_data'!AA76</f>
        <v>15.6310771528799</v>
      </c>
      <c r="AB127">
        <f>'2Degree_data'!AB76</f>
        <v>15.654899289599999</v>
      </c>
      <c r="AC127">
        <f>'2Degree_data'!AC76</f>
        <v>14.680783785599999</v>
      </c>
      <c r="AD127">
        <f>'2Degree_data'!AD76</f>
        <v>12.479631137735002</v>
      </c>
      <c r="AE127">
        <f>'2Degree_data'!AE76</f>
        <v>9.6059323897564806</v>
      </c>
      <c r="AF127">
        <f>'2Degree_data'!AF76</f>
        <v>7.2364751087918986</v>
      </c>
      <c r="AG127">
        <f>'2Degree_data'!AG76</f>
        <v>5.2031935346746394</v>
      </c>
      <c r="AH127">
        <f>'2Degree_data'!AH76</f>
        <v>4.3899385400200801</v>
      </c>
      <c r="AI127">
        <f>'2Degree_data'!AI76</f>
        <v>1.437709157751442</v>
      </c>
      <c r="AJ127">
        <f>'2Degree_data'!AJ76</f>
        <v>1.234997253215999</v>
      </c>
      <c r="AK127">
        <f>'2Degree_data'!AK76</f>
        <v>1.067978529071999</v>
      </c>
      <c r="AL127">
        <f>'2Degree_data'!AL76</f>
        <v>0.92360892859199994</v>
      </c>
      <c r="AM127">
        <f>'2Degree_data'!AM76</f>
        <v>0.77901576940799999</v>
      </c>
      <c r="AN127">
        <f>'2Degree_data'!AN76</f>
        <v>0.63711228412799903</v>
      </c>
      <c r="AO127">
        <f>'2Degree_data'!AO76</f>
        <v>0.49251912494399797</v>
      </c>
      <c r="AP127">
        <f>'2Degree_data'!AP76</f>
        <v>0.34814952446399999</v>
      </c>
      <c r="AQ127">
        <f>'2Degree_data'!AQ76</f>
        <v>0.12083964480000001</v>
      </c>
      <c r="AR127">
        <f>'2Degree_data'!AR76</f>
        <v>6.1652879999999903E-2</v>
      </c>
    </row>
    <row r="128" spans="1:44" x14ac:dyDescent="0.2">
      <c r="A128" t="str">
        <f>'2Degree_data'!A77</f>
        <v>2DEGREE</v>
      </c>
      <c r="B128" t="str">
        <f>'2Degree_data'!B77</f>
        <v>Secondary Energy|Electricity|Gas</v>
      </c>
      <c r="C128" t="str">
        <f>'2Degree_data'!C77</f>
        <v>EJ/yr</v>
      </c>
      <c r="D128">
        <f>'2Degree_data'!D77</f>
        <v>18.85677982868329</v>
      </c>
      <c r="E128">
        <f>'2Degree_data'!E77</f>
        <v>19.429403605459527</v>
      </c>
      <c r="F128">
        <f>'2Degree_data'!F77</f>
        <v>22.97789960154595</v>
      </c>
      <c r="G128">
        <f>'2Degree_data'!G77</f>
        <v>27.024561038985794</v>
      </c>
      <c r="H128">
        <f>'2Degree_data'!H77</f>
        <v>29.861413240176379</v>
      </c>
      <c r="I128">
        <f>'2Degree_data'!I77</f>
        <v>30.192279060868614</v>
      </c>
      <c r="J128">
        <f>'2Degree_data'!J77</f>
        <v>32.850876619413384</v>
      </c>
      <c r="K128">
        <f>'2Degree_data'!K77</f>
        <v>35.814306613720738</v>
      </c>
      <c r="L128">
        <f>'2Degree_data'!L77</f>
        <v>37.497216549784739</v>
      </c>
      <c r="M128">
        <f>'2Degree_data'!M77</f>
        <v>39.830430599938538</v>
      </c>
      <c r="N128">
        <f>'2Degree_data'!N77</f>
        <v>39.616344641174038</v>
      </c>
      <c r="O128">
        <f>'2Degree_data'!O77</f>
        <v>43.570042047794935</v>
      </c>
      <c r="P128">
        <f>'2Degree_data'!P77</f>
        <v>45.252951983859042</v>
      </c>
      <c r="Q128">
        <f>'2Degree_data'!Q77</f>
        <v>47.264360100598829</v>
      </c>
      <c r="R128">
        <f>'2Degree_data'!R77</f>
        <v>49.286149008464712</v>
      </c>
      <c r="S128">
        <f>'2Degree_data'!S77</f>
        <v>55.090649357554845</v>
      </c>
      <c r="T128">
        <f>'2Degree_data'!T77</f>
        <v>57.652341995781143</v>
      </c>
      <c r="U128">
        <f>'2Degree_data'!U77</f>
        <v>58.463104454193029</v>
      </c>
      <c r="V128">
        <f>'2Degree_data'!V77</f>
        <v>58.923411604773392</v>
      </c>
      <c r="W128">
        <f>'2Degree_data'!W77</f>
        <v>58.86908425556134</v>
      </c>
      <c r="X128">
        <f>'2Degree_data'!X77</f>
        <v>60.51697004527739</v>
      </c>
      <c r="Y128">
        <f>'2Degree_data'!Y77</f>
        <v>61.104614357484742</v>
      </c>
      <c r="Z128">
        <f>'2Degree_data'!Z77</f>
        <v>61.272743056820673</v>
      </c>
      <c r="AA128">
        <f>'2Degree_data'!AA77</f>
        <v>62.864465044661273</v>
      </c>
      <c r="AB128">
        <f>'2Degree_data'!AB77</f>
        <v>61.501568968493174</v>
      </c>
      <c r="AC128">
        <f>'2Degree_data'!AC77</f>
        <v>61.226054238688015</v>
      </c>
      <c r="AD128">
        <f>'2Degree_data'!AD77</f>
        <v>58.374552530752027</v>
      </c>
      <c r="AE128">
        <f>'2Degree_data'!AE77</f>
        <v>55.523050822816018</v>
      </c>
      <c r="AF128">
        <f>'2Degree_data'!AF77</f>
        <v>53.492235626728622</v>
      </c>
      <c r="AG128">
        <f>'2Degree_data'!AG77</f>
        <v>50.861843786679323</v>
      </c>
      <c r="AH128">
        <f>'2Degree_data'!AH77</f>
        <v>47.274643363173723</v>
      </c>
      <c r="AI128">
        <f>'2Degree_data'!AI77</f>
        <v>46.658485895958719</v>
      </c>
      <c r="AJ128">
        <f>'2Degree_data'!AJ77</f>
        <v>40.960532270767416</v>
      </c>
      <c r="AK128">
        <f>'2Degree_data'!AK77</f>
        <v>39.864050869688718</v>
      </c>
      <c r="AL128">
        <f>'2Degree_data'!AL77</f>
        <v>40.093369665850119</v>
      </c>
      <c r="AM128">
        <f>'2Degree_data'!AM77</f>
        <v>39.190737104766797</v>
      </c>
      <c r="AN128">
        <f>'2Degree_data'!AN77</f>
        <v>37.93241221029551</v>
      </c>
      <c r="AO128">
        <f>'2Degree_data'!AO77</f>
        <v>34.557551177256116</v>
      </c>
      <c r="AP128">
        <f>'2Degree_data'!AP77</f>
        <v>30.686172100508124</v>
      </c>
      <c r="AQ128">
        <f>'2Degree_data'!AQ77</f>
        <v>27.50362238349101</v>
      </c>
      <c r="AR128">
        <f>'2Degree_data'!AR77</f>
        <v>25.674480364236793</v>
      </c>
    </row>
    <row r="129" spans="1:44" x14ac:dyDescent="0.2">
      <c r="A129" t="str">
        <f>'2Degree_data'!A78</f>
        <v>2DEGREE</v>
      </c>
      <c r="B129" t="str">
        <f>'2Degree_data'!B78</f>
        <v>Secondary Energy|Electricity|Hydro</v>
      </c>
      <c r="C129" t="str">
        <f>'2Degree_data'!C78</f>
        <v>EJ/yr</v>
      </c>
      <c r="D129">
        <f>'2Degree_data'!D78</f>
        <v>12.561203813760001</v>
      </c>
      <c r="E129">
        <f>'2Degree_data'!E78</f>
        <v>12.651722906457499</v>
      </c>
      <c r="F129">
        <f>'2Degree_data'!F78</f>
        <v>12.734546584435099</v>
      </c>
      <c r="G129">
        <f>'2Degree_data'!G78</f>
        <v>12.8125570741056</v>
      </c>
      <c r="H129">
        <f>'2Degree_data'!H78</f>
        <v>12.884295028147099</v>
      </c>
      <c r="I129">
        <f>'2Degree_data'!I78</f>
        <v>12.9497604465599</v>
      </c>
      <c r="J129">
        <f>'2Degree_data'!J78</f>
        <v>13.006254680294299</v>
      </c>
      <c r="K129">
        <f>'2Degree_data'!K78</f>
        <v>13.0592114956799</v>
      </c>
      <c r="L129">
        <f>'2Degree_data'!L78</f>
        <v>12.8800844928</v>
      </c>
      <c r="M129">
        <f>'2Degree_data'!M78</f>
        <v>12.702379132799997</v>
      </c>
      <c r="N129">
        <f>'2Degree_data'!N78</f>
        <v>12.5232521299199</v>
      </c>
      <c r="O129">
        <f>'2Degree_data'!O78</f>
        <v>12.34412512704</v>
      </c>
      <c r="P129">
        <f>'2Degree_data'!P78</f>
        <v>12.164998124159899</v>
      </c>
      <c r="Q129">
        <f>'2Degree_data'!Q78</f>
        <v>11.985871121279899</v>
      </c>
      <c r="R129">
        <f>'2Degree_data'!R78</f>
        <v>11.806744118400001</v>
      </c>
      <c r="S129">
        <f>'2Degree_data'!S78</f>
        <v>11.629038758399899</v>
      </c>
      <c r="T129">
        <f>'2Degree_data'!T78</f>
        <v>11.449911755519899</v>
      </c>
      <c r="U129">
        <f>'2Degree_data'!U78</f>
        <v>11.270784752640001</v>
      </c>
      <c r="V129">
        <f>'2Degree_data'!V78</f>
        <v>11.091657749759898</v>
      </c>
      <c r="W129">
        <f>'2Degree_data'!W78</f>
        <v>10.9125307468799</v>
      </c>
      <c r="X129">
        <f>'2Degree_data'!X78</f>
        <v>10.733403744</v>
      </c>
      <c r="Y129">
        <f>'2Degree_data'!Y78</f>
        <v>10.555698383999989</v>
      </c>
      <c r="Z129">
        <f>'2Degree_data'!Z78</f>
        <v>10.376571381119991</v>
      </c>
      <c r="AA129">
        <f>'2Degree_data'!AA78</f>
        <v>10.687558617556698</v>
      </c>
      <c r="AB129">
        <f>'2Degree_data'!AB78</f>
        <v>12.467924797415998</v>
      </c>
      <c r="AC129">
        <f>'2Degree_data'!AC78</f>
        <v>14.421262114536001</v>
      </c>
      <c r="AD129">
        <f>'2Degree_data'!AD78</f>
        <v>16.374599431655998</v>
      </c>
      <c r="AE129">
        <f>'2Degree_data'!AE78</f>
        <v>18.329358391656001</v>
      </c>
      <c r="AF129">
        <f>'2Degree_data'!AF78</f>
        <v>20.282695708776</v>
      </c>
      <c r="AG129">
        <f>'2Degree_data'!AG78</f>
        <v>22.236033025895999</v>
      </c>
      <c r="AH129">
        <f>'2Degree_data'!AH78</f>
        <v>24.033721612422799</v>
      </c>
      <c r="AI129">
        <f>'2Degree_data'!AI78</f>
        <v>25.987058929542801</v>
      </c>
      <c r="AJ129">
        <f>'2Degree_data'!AJ78</f>
        <v>27.318537722879999</v>
      </c>
      <c r="AK129">
        <f>'2Degree_data'!AK78</f>
        <v>27.307164579839998</v>
      </c>
      <c r="AL129">
        <f>'2Degree_data'!AL78</f>
        <v>27.297213079679999</v>
      </c>
      <c r="AM129">
        <f>'2Degree_data'!AM78</f>
        <v>27.285839936639999</v>
      </c>
      <c r="AN129">
        <f>'2Degree_data'!AN78</f>
        <v>27.274466793599998</v>
      </c>
      <c r="AO129">
        <f>'2Degree_data'!AO78</f>
        <v>27.263093650559998</v>
      </c>
      <c r="AP129">
        <f>'2Degree_data'!AP78</f>
        <v>27.251720507519998</v>
      </c>
      <c r="AQ129">
        <f>'2Degree_data'!AQ78</f>
        <v>27.072593504639901</v>
      </c>
      <c r="AR129">
        <f>'2Degree_data'!AR78</f>
        <v>27.230395864319899</v>
      </c>
    </row>
    <row r="130" spans="1:44" x14ac:dyDescent="0.2">
      <c r="A130" t="str">
        <f>'2Degree_data'!A79</f>
        <v>2DEGREE</v>
      </c>
      <c r="B130" t="str">
        <f>'2Degree_data'!B79</f>
        <v>Secondary Energy|Electricity|Nuclear</v>
      </c>
      <c r="C130" t="str">
        <f>'2Degree_data'!C79</f>
        <v>EJ/yr</v>
      </c>
      <c r="D130">
        <f>'2Degree_data'!D79</f>
        <v>9.0734770261854099</v>
      </c>
      <c r="E130">
        <f>'2Degree_data'!E79</f>
        <v>10.6109191944534</v>
      </c>
      <c r="F130">
        <f>'2Degree_data'!F79</f>
        <v>9.1558410520343898</v>
      </c>
      <c r="G130">
        <f>'2Degree_data'!G79</f>
        <v>5.4346411324364103</v>
      </c>
      <c r="H130">
        <f>'2Degree_data'!H79</f>
        <v>4.60573339783822</v>
      </c>
      <c r="I130">
        <f>'2Degree_data'!I79</f>
        <v>6.1398580732528796</v>
      </c>
      <c r="J130">
        <f>'2Degree_data'!J79</f>
        <v>3.5804078599862801</v>
      </c>
      <c r="K130">
        <f>'2Degree_data'!K79</f>
        <v>3.1950323477692999</v>
      </c>
      <c r="L130">
        <f>'2Degree_data'!L79</f>
        <v>4.6255406989523102</v>
      </c>
      <c r="M130">
        <f>'2Degree_data'!M79</f>
        <v>7.5117331032762502</v>
      </c>
      <c r="N130">
        <f>'2Degree_data'!N79</f>
        <v>8.6711511744000003</v>
      </c>
      <c r="O130">
        <f>'2Degree_data'!O79</f>
        <v>3.3237623593283199</v>
      </c>
      <c r="P130">
        <f>'2Degree_data'!P79</f>
        <v>5.8836915199154998</v>
      </c>
      <c r="Q130">
        <f>'2Degree_data'!Q79</f>
        <v>3.8868485984299599</v>
      </c>
      <c r="R130">
        <f>'2Degree_data'!R79</f>
        <v>2.7701152496955399</v>
      </c>
      <c r="S130">
        <f>'2Degree_data'!S79</f>
        <v>0.66614181546240003</v>
      </c>
      <c r="T130">
        <f>'2Degree_data'!T79</f>
        <v>1.0632225538148901</v>
      </c>
      <c r="U130">
        <f>'2Degree_data'!U79</f>
        <v>1.50019356928516</v>
      </c>
      <c r="V130">
        <f>'2Degree_data'!V79</f>
        <v>2.5345247608666601</v>
      </c>
      <c r="W130">
        <f>'2Degree_data'!W79</f>
        <v>3.74829374248251</v>
      </c>
      <c r="X130">
        <f>'2Degree_data'!X79</f>
        <v>4.9124333348362796</v>
      </c>
      <c r="Y130">
        <f>'2Degree_data'!Y79</f>
        <v>4.92101636560351</v>
      </c>
      <c r="Z130">
        <f>'2Degree_data'!Z79</f>
        <v>6.0720108191999902</v>
      </c>
      <c r="AA130">
        <f>'2Degree_data'!AA79</f>
        <v>5.8542673535999903</v>
      </c>
      <c r="AB130">
        <f>'2Degree_data'!AB79</f>
        <v>5.6365238879999904</v>
      </c>
      <c r="AC130">
        <f>'2Degree_data'!AC79</f>
        <v>5.4215366688</v>
      </c>
      <c r="AD130">
        <f>'2Degree_data'!AD79</f>
        <v>5.2037932032000001</v>
      </c>
      <c r="AE130">
        <f>'2Degree_data'!AE79</f>
        <v>4.9860497376000001</v>
      </c>
      <c r="AF130">
        <f>'2Degree_data'!AF79</f>
        <v>4.7710625183999902</v>
      </c>
      <c r="AG130">
        <f>'2Degree_data'!AG79</f>
        <v>4.5533190528</v>
      </c>
      <c r="AH130">
        <f>'2Degree_data'!AH79</f>
        <v>4.3355755872000001</v>
      </c>
      <c r="AI130">
        <f>'2Degree_data'!AI79</f>
        <v>4.1205883679999999</v>
      </c>
      <c r="AJ130">
        <f>'2Degree_data'!AJ79</f>
        <v>3.9028449024</v>
      </c>
      <c r="AK130">
        <f>'2Degree_data'!AK79</f>
        <v>3.6851014368000001</v>
      </c>
      <c r="AL130">
        <f>'2Degree_data'!AL79</f>
        <v>3.4701142175999999</v>
      </c>
      <c r="AM130">
        <f>'2Degree_data'!AM79</f>
        <v>3.252370752</v>
      </c>
      <c r="AN130">
        <f>'2Degree_data'!AN79</f>
        <v>3.0346272864000001</v>
      </c>
      <c r="AO130">
        <f>'2Degree_data'!AO79</f>
        <v>5.1306409401059003</v>
      </c>
      <c r="AP130">
        <f>'2Degree_data'!AP79</f>
        <v>7.7242688025058701</v>
      </c>
      <c r="AQ130">
        <f>'2Degree_data'!AQ79</f>
        <v>10.317896664905801</v>
      </c>
      <c r="AR130">
        <f>'2Degree_data'!AR79</f>
        <v>12.9142807737058</v>
      </c>
    </row>
    <row r="131" spans="1:44" x14ac:dyDescent="0.2">
      <c r="A131" t="str">
        <f>'2Degree_data'!A80</f>
        <v>2DEGREE</v>
      </c>
      <c r="B131" t="str">
        <f>'2Degree_data'!B80</f>
        <v>Secondary Energy|Electricity|Oil</v>
      </c>
      <c r="C131" t="str">
        <f>'2Degree_data'!C80</f>
        <v>EJ/yr</v>
      </c>
      <c r="D131">
        <f>'2Degree_data'!D80</f>
        <v>1.235544150528</v>
      </c>
      <c r="E131">
        <f>'2Degree_data'!E80</f>
        <v>1.7141042894834881</v>
      </c>
      <c r="F131">
        <f>'2Degree_data'!F80</f>
        <v>2.2536129564201599</v>
      </c>
      <c r="G131">
        <f>'2Degree_data'!G80</f>
        <v>2.8524133565527681</v>
      </c>
      <c r="H131">
        <f>'2Degree_data'!H80</f>
        <v>3.5105449212973441</v>
      </c>
      <c r="I131">
        <f>'2Degree_data'!I80</f>
        <v>4.2282965801430619</v>
      </c>
      <c r="J131">
        <f>'2Degree_data'!J80</f>
        <v>5.0050213483979409</v>
      </c>
      <c r="K131">
        <f>'2Degree_data'!K80</f>
        <v>5.5498861074239905</v>
      </c>
      <c r="L131">
        <f>'2Degree_data'!L80</f>
        <v>5.99572734432767</v>
      </c>
      <c r="M131">
        <f>'2Degree_data'!M80</f>
        <v>8.1393882997409008</v>
      </c>
      <c r="N131">
        <f>'2Degree_data'!N80</f>
        <v>12.385251516457171</v>
      </c>
      <c r="O131">
        <f>'2Degree_data'!O80</f>
        <v>9.0180161309882596</v>
      </c>
      <c r="P131">
        <f>'2Degree_data'!P80</f>
        <v>9.4572859252250598</v>
      </c>
      <c r="Q131">
        <f>'2Degree_data'!Q80</f>
        <v>9.8965998408487401</v>
      </c>
      <c r="R131">
        <f>'2Degree_data'!R80</f>
        <v>9.8689023709968211</v>
      </c>
      <c r="S131">
        <f>'2Degree_data'!S80</f>
        <v>10.30566975462048</v>
      </c>
      <c r="T131">
        <f>'2Degree_data'!T80</f>
        <v>10.691506498244168</v>
      </c>
      <c r="U131">
        <f>'2Degree_data'!U80</f>
        <v>11.143553073867849</v>
      </c>
      <c r="V131">
        <f>'2Degree_data'!V80</f>
        <v>11.595599649491527</v>
      </c>
      <c r="W131">
        <f>'2Degree_data'!W80</f>
        <v>12.04764622511521</v>
      </c>
      <c r="X131">
        <f>'2Degree_data'!X80</f>
        <v>12.502418770055931</v>
      </c>
      <c r="Y131">
        <f>'2Degree_data'!Y80</f>
        <v>12.648207879317411</v>
      </c>
      <c r="Z131">
        <f>'2Degree_data'!Z80</f>
        <v>12.656081283810604</v>
      </c>
      <c r="AA131">
        <f>'2Degree_data'!AA80</f>
        <v>12.533688230564769</v>
      </c>
      <c r="AB131">
        <f>'2Degree_data'!AB80</f>
        <v>11.872856225603458</v>
      </c>
      <c r="AC131">
        <f>'2Degree_data'!AC80</f>
        <v>10.790857492634222</v>
      </c>
      <c r="AD131">
        <f>'2Degree_data'!AD80</f>
        <v>10.124969407943018</v>
      </c>
      <c r="AE131">
        <f>'2Degree_data'!AE80</f>
        <v>9.4692055941978843</v>
      </c>
      <c r="AF131">
        <f>'2Degree_data'!AF80</f>
        <v>8.8235745710060876</v>
      </c>
      <c r="AG131">
        <f>'2Degree_data'!AG80</f>
        <v>8.1803017605545154</v>
      </c>
      <c r="AH131">
        <f>'2Degree_data'!AH80</f>
        <v>7.5545415522912771</v>
      </c>
      <c r="AI131">
        <f>'2Degree_data'!AI80</f>
        <v>6.8202883858661068</v>
      </c>
      <c r="AJ131">
        <f>'2Degree_data'!AJ80</f>
        <v>6.0877093860821674</v>
      </c>
      <c r="AK131">
        <f>'2Degree_data'!AK80</f>
        <v>5.366691660575027</v>
      </c>
      <c r="AL131">
        <f>'2Degree_data'!AL80</f>
        <v>4.6474529204013075</v>
      </c>
      <c r="AM131">
        <f>'2Degree_data'!AM80</f>
        <v>3.9348644031969071</v>
      </c>
      <c r="AN131">
        <f>'2Degree_data'!AN80</f>
        <v>3.3725990499562273</v>
      </c>
      <c r="AO131">
        <f>'2Degree_data'!AO80</f>
        <v>2.8123406369551773</v>
      </c>
      <c r="AP131">
        <f>'2Degree_data'!AP80</f>
        <v>2.2586926601817772</v>
      </c>
      <c r="AQ131">
        <f>'2Degree_data'!AQ80</f>
        <v>2.3851219824977599</v>
      </c>
      <c r="AR131">
        <f>'2Degree_data'!AR80</f>
        <v>0.62547752007073498</v>
      </c>
    </row>
    <row r="132" spans="1:44" x14ac:dyDescent="0.2">
      <c r="A132" t="str">
        <f>'2Degree_data'!A81</f>
        <v>2DEGREE</v>
      </c>
      <c r="B132" t="str">
        <f>'2Degree_data'!B81</f>
        <v>Secondary Energy|Electricity|Other</v>
      </c>
      <c r="C132" t="str">
        <f>'2Degree_data'!C81</f>
        <v>EJ/yr</v>
      </c>
      <c r="D132">
        <f>'2Degree_data'!D81</f>
        <v>0.256576896</v>
      </c>
      <c r="E132">
        <f>'2Degree_data'!E81</f>
        <v>0.24976512000000001</v>
      </c>
      <c r="F132">
        <f>'2Degree_data'!F81</f>
        <v>0.24295334399999899</v>
      </c>
      <c r="G132">
        <f>'2Degree_data'!G81</f>
        <v>0.241389158399999</v>
      </c>
      <c r="H132">
        <f>'2Degree_data'!H81</f>
        <v>0.23442600960000001</v>
      </c>
      <c r="I132">
        <f>'2Degree_data'!I81</f>
        <v>0.22978391040000001</v>
      </c>
      <c r="J132">
        <f>'2Degree_data'!J81</f>
        <v>0.222820761599999</v>
      </c>
      <c r="K132">
        <f>'2Degree_data'!K81</f>
        <v>0.21585761279999999</v>
      </c>
      <c r="L132">
        <f>'2Degree_data'!L81</f>
        <v>0.208894464</v>
      </c>
      <c r="M132">
        <f>'2Degree_data'!M81</f>
        <v>0.20193131519999899</v>
      </c>
      <c r="N132">
        <f>'2Degree_data'!N81</f>
        <v>0.19728921599999999</v>
      </c>
      <c r="O132">
        <f>'2Degree_data'!O81</f>
        <v>0.1903260672</v>
      </c>
      <c r="P132">
        <f>'2Degree_data'!P81</f>
        <v>0.18336291839999899</v>
      </c>
      <c r="Q132">
        <f>'2Degree_data'!Q81</f>
        <v>0.17639976959999901</v>
      </c>
      <c r="R132">
        <f>'2Degree_data'!R81</f>
        <v>0.16943662079999999</v>
      </c>
      <c r="S132">
        <f>'2Degree_data'!S81</f>
        <v>0.16247347200000001</v>
      </c>
      <c r="T132">
        <f>'2Degree_data'!T81</f>
        <v>0.15783137279999901</v>
      </c>
      <c r="U132">
        <f>'2Degree_data'!U81</f>
        <v>0.150868224</v>
      </c>
      <c r="V132">
        <f>'2Degree_data'!V81</f>
        <v>0.14390507520000001</v>
      </c>
      <c r="W132">
        <f>'2Degree_data'!W81</f>
        <v>0.136941926399999</v>
      </c>
      <c r="X132">
        <f>'2Degree_data'!X81</f>
        <v>0.12997877760000001</v>
      </c>
      <c r="Y132">
        <f>'2Degree_data'!Y81</f>
        <v>0.12533667840000001</v>
      </c>
      <c r="Z132">
        <f>'2Degree_data'!Z81</f>
        <v>0.1183735296</v>
      </c>
      <c r="AA132">
        <f>'2Degree_data'!AA81</f>
        <v>0.111410380799999</v>
      </c>
      <c r="AB132">
        <f>'2Degree_data'!AB81</f>
        <v>0.104447232</v>
      </c>
      <c r="AC132">
        <f>'2Degree_data'!AC81</f>
        <v>0.34176561550776202</v>
      </c>
      <c r="AD132">
        <f>'2Degree_data'!AD81</f>
        <v>0.53511583557540598</v>
      </c>
      <c r="AE132">
        <f>'2Degree_data'!AE81</f>
        <v>1.41577206407805</v>
      </c>
      <c r="AF132">
        <f>'2Degree_data'!AF81</f>
        <v>1.8150607872</v>
      </c>
      <c r="AG132">
        <f>'2Degree_data'!AG81</f>
        <v>1.88660421134628</v>
      </c>
      <c r="AH132">
        <f>'2Degree_data'!AH81</f>
        <v>1.8796410625462501</v>
      </c>
      <c r="AI132">
        <f>'2Degree_data'!AI81</f>
        <v>2.13304458239999</v>
      </c>
      <c r="AJ132">
        <f>'2Degree_data'!AJ81</f>
        <v>2.26998650879999</v>
      </c>
      <c r="AK132">
        <f>'2Degree_data'!AK81</f>
        <v>2.40692843520001</v>
      </c>
      <c r="AL132">
        <f>'2Degree_data'!AL81</f>
        <v>2.54387036159999</v>
      </c>
      <c r="AM132">
        <f>'2Degree_data'!AM81</f>
        <v>2.6808122879999798</v>
      </c>
      <c r="AN132">
        <f>'2Degree_data'!AN81</f>
        <v>2.7899016191999899</v>
      </c>
      <c r="AO132">
        <f>'2Degree_data'!AO81</f>
        <v>2.8989909503999902</v>
      </c>
      <c r="AP132">
        <f>'2Degree_data'!AP81</f>
        <v>3.01040133119999</v>
      </c>
      <c r="AQ132">
        <f>'2Degree_data'!AQ81</f>
        <v>3.1194906623999898</v>
      </c>
      <c r="AR132">
        <f>'2Degree_data'!AR81</f>
        <v>3.2285799935999901</v>
      </c>
    </row>
    <row r="133" spans="1:44" x14ac:dyDescent="0.2">
      <c r="A133" t="str">
        <f>'2Degree_data'!A82</f>
        <v>2DEGREE</v>
      </c>
      <c r="B133" t="str">
        <f>'2Degree_data'!B82</f>
        <v>Secondary Energy|Electricity|Solar</v>
      </c>
      <c r="C133" t="str">
        <f>'2Degree_data'!C82</f>
        <v>EJ/yr</v>
      </c>
      <c r="D133">
        <f>'2Degree_data'!D82</f>
        <v>0.23304397593599893</v>
      </c>
      <c r="E133">
        <f>'2Degree_data'!E82</f>
        <v>0.40144091788799896</v>
      </c>
      <c r="F133">
        <f>'2Degree_data'!F82</f>
        <v>0.56841873983999802</v>
      </c>
      <c r="G133">
        <f>'2Degree_data'!G82</f>
        <v>0.55946279335679905</v>
      </c>
      <c r="H133">
        <f>'2Degree_data'!H82</f>
        <v>0.55044378748799894</v>
      </c>
      <c r="I133">
        <f>'2Degree_data'!I82</f>
        <v>0.54148784100479896</v>
      </c>
      <c r="J133">
        <f>'2Degree_data'!J82</f>
        <v>0.53104971513599897</v>
      </c>
      <c r="K133">
        <f>'2Degree_data'!K82</f>
        <v>0.522093768652798</v>
      </c>
      <c r="L133">
        <f>'2Degree_data'!L82</f>
        <v>0.51313782216959902</v>
      </c>
      <c r="M133">
        <f>'2Degree_data'!M82</f>
        <v>0.50411881630079902</v>
      </c>
      <c r="N133">
        <f>'2Degree_data'!N82</f>
        <v>0.52288940679551899</v>
      </c>
      <c r="O133">
        <f>'2Degree_data'!O82</f>
        <v>0.51194253712895899</v>
      </c>
      <c r="P133">
        <f>'2Degree_data'!P82</f>
        <v>0.50247784684800001</v>
      </c>
      <c r="Q133">
        <f>'2Degree_data'!Q82</f>
        <v>0.49301315656703892</v>
      </c>
      <c r="R133">
        <f>'2Degree_data'!R82</f>
        <v>0.48348540690047997</v>
      </c>
      <c r="S133">
        <f>'2Degree_data'!S82</f>
        <v>0.47260159661951895</v>
      </c>
      <c r="T133">
        <f>'2Degree_data'!T82</f>
        <v>0.46307384695296</v>
      </c>
      <c r="U133">
        <f>'2Degree_data'!U82</f>
        <v>0.45360915667199997</v>
      </c>
      <c r="V133">
        <f>'2Degree_data'!V82</f>
        <v>0.44414446639103899</v>
      </c>
      <c r="W133">
        <f>'2Degree_data'!W82</f>
        <v>0.43319759672447999</v>
      </c>
      <c r="X133">
        <f>'2Degree_data'!X82</f>
        <v>0.437124864272112</v>
      </c>
      <c r="Y133">
        <f>'2Degree_data'!Y82</f>
        <v>0.42731484851548696</v>
      </c>
      <c r="Z133">
        <f>'2Degree_data'!Z82</f>
        <v>0.417536529245567</v>
      </c>
      <c r="AA133">
        <f>'2Degree_data'!AA82</f>
        <v>1.3997230899756461</v>
      </c>
      <c r="AB133">
        <f>'2Degree_data'!AB82</f>
        <v>2.383297074219024</v>
      </c>
      <c r="AC133">
        <f>'2Degree_data'!AC82</f>
        <v>2.9801519999999999</v>
      </c>
      <c r="AD133">
        <f>'2Degree_data'!AD82</f>
        <v>3.9735360000000002</v>
      </c>
      <c r="AE133">
        <f>'2Degree_data'!AE82</f>
        <v>4.96692</v>
      </c>
      <c r="AF133">
        <f>'2Degree_data'!AF82</f>
        <v>5.9603039999999998</v>
      </c>
      <c r="AG133">
        <f>'2Degree_data'!AG82</f>
        <v>7.4584522068479986</v>
      </c>
      <c r="AH133">
        <f>'2Degree_data'!AH82</f>
        <v>8.9818063564032009</v>
      </c>
      <c r="AI133">
        <f>'2Degree_data'!AI82</f>
        <v>10.492557534604799</v>
      </c>
      <c r="AJ133">
        <f>'2Degree_data'!AJ82</f>
        <v>12.003308712806401</v>
      </c>
      <c r="AK133">
        <f>'2Degree_data'!AK82</f>
        <v>13.514059891008001</v>
      </c>
      <c r="AL133">
        <f>'2Degree_data'!AL82</f>
        <v>15.0248110692096</v>
      </c>
      <c r="AM133">
        <f>'2Degree_data'!AM82</f>
        <v>17.4578641822512</v>
      </c>
      <c r="AN133">
        <f>'2Degree_data'!AN82</f>
        <v>19.890917295292788</v>
      </c>
      <c r="AO133">
        <f>'2Degree_data'!AO82</f>
        <v>22.32397040833439</v>
      </c>
      <c r="AP133">
        <f>'2Degree_data'!AP82</f>
        <v>24.757023521375991</v>
      </c>
      <c r="AQ133">
        <f>'2Degree_data'!AQ82</f>
        <v>27.19007663441759</v>
      </c>
      <c r="AR133">
        <f>'2Degree_data'!AR82</f>
        <v>29.916062113737588</v>
      </c>
    </row>
    <row r="134" spans="1:44" x14ac:dyDescent="0.2">
      <c r="A134" t="str">
        <f>'2Degree_data'!A83</f>
        <v>2DEGREE</v>
      </c>
      <c r="B134" t="str">
        <f>'2Degree_data'!B83</f>
        <v>Secondary Energy|Electricity|Wind</v>
      </c>
      <c r="C134" t="str">
        <f>'2Degree_data'!C83</f>
        <v>EJ/yr</v>
      </c>
      <c r="D134">
        <f>'2Degree_data'!D83</f>
        <v>1.3084917119999999</v>
      </c>
      <c r="E134">
        <f>'2Degree_data'!E83</f>
        <v>1.2656847456</v>
      </c>
      <c r="F134">
        <f>'2Degree_data'!F83</f>
        <v>1.2217487904</v>
      </c>
      <c r="G134">
        <f>'2Degree_data'!G83</f>
        <v>1.1781628848000001</v>
      </c>
      <c r="H134">
        <f>'2Degree_data'!H83</f>
        <v>1.1326091328000001</v>
      </c>
      <c r="I134">
        <f>'2Degree_data'!I83</f>
        <v>1.0865728800000001</v>
      </c>
      <c r="J134">
        <f>'2Degree_data'!J83</f>
        <v>1.0405870848000001</v>
      </c>
      <c r="K134">
        <f>'2Degree_data'!K83</f>
        <v>0.99260506079999899</v>
      </c>
      <c r="L134">
        <f>'2Degree_data'!L83</f>
        <v>0.94502039039999997</v>
      </c>
      <c r="M134">
        <f>'2Degree_data'!M83</f>
        <v>0.89454386879999992</v>
      </c>
      <c r="N134">
        <f>'2Degree_data'!N83</f>
        <v>0.84535401599999904</v>
      </c>
      <c r="O134">
        <f>'2Degree_data'!O83</f>
        <v>0.79253752319999993</v>
      </c>
      <c r="P134">
        <f>'2Degree_data'!P83</f>
        <v>0.73719815039999992</v>
      </c>
      <c r="Q134">
        <f>'2Degree_data'!Q83</f>
        <v>0.6835806432</v>
      </c>
      <c r="R134">
        <f>'2Degree_data'!R83</f>
        <v>0.62832326399999905</v>
      </c>
      <c r="S134">
        <f>'2Degree_data'!S83</f>
        <v>0.57390789599999903</v>
      </c>
      <c r="T134">
        <f>'2Degree_data'!T83</f>
        <v>0.51819324480000006</v>
      </c>
      <c r="U134">
        <f>'2Degree_data'!U83</f>
        <v>0.46172803679999996</v>
      </c>
      <c r="V134">
        <f>'2Degree_data'!V83</f>
        <v>0.40611430079999999</v>
      </c>
      <c r="W134">
        <f>'2Degree_data'!W83</f>
        <v>0.34884492480000001</v>
      </c>
      <c r="X134">
        <f>'2Degree_data'!X83</f>
        <v>0.29151878399999903</v>
      </c>
      <c r="Y134">
        <f>'2Degree_data'!Y83</f>
        <v>0.96886475999999999</v>
      </c>
      <c r="Z134">
        <f>'2Degree_data'!Z83</f>
        <v>1.6495913952000001</v>
      </c>
      <c r="AA134">
        <f>'2Degree_data'!AA83</f>
        <v>2.3362310303999898</v>
      </c>
      <c r="AB134">
        <f>'2Degree_data'!AB83</f>
        <v>3.0253178591999998</v>
      </c>
      <c r="AC134">
        <f>'2Degree_data'!AC83</f>
        <v>3.7212479999999899</v>
      </c>
      <c r="AD134">
        <f>'2Degree_data'!AD83</f>
        <v>4.4806348800000002</v>
      </c>
      <c r="AE134">
        <f>'2Degree_data'!AE83</f>
        <v>5.2450675199999903</v>
      </c>
      <c r="AF134">
        <f>'2Degree_data'!AF83</f>
        <v>6.7865471999999993</v>
      </c>
      <c r="AG134">
        <f>'2Degree_data'!AG83</f>
        <v>8.3368569600000004</v>
      </c>
      <c r="AH134">
        <f>'2Degree_data'!AH83</f>
        <v>9.89599679999999</v>
      </c>
      <c r="AI134">
        <f>'2Degree_data'!AI83</f>
        <v>11.46396672</v>
      </c>
      <c r="AJ134">
        <f>'2Degree_data'!AJ83</f>
        <v>13.040766720000001</v>
      </c>
      <c r="AK134">
        <f>'2Degree_data'!AK83</f>
        <v>14.626396799999998</v>
      </c>
      <c r="AL134">
        <f>'2Degree_data'!AL83</f>
        <v>16.2208569599999</v>
      </c>
      <c r="AM134">
        <f>'2Degree_data'!AM83</f>
        <v>17.824147199999999</v>
      </c>
      <c r="AN134">
        <f>'2Degree_data'!AN83</f>
        <v>19.436267519999991</v>
      </c>
      <c r="AO134">
        <f>'2Degree_data'!AO83</f>
        <v>21.057217919999999</v>
      </c>
      <c r="AP134">
        <f>'2Degree_data'!AP83</f>
        <v>22.686998399999901</v>
      </c>
      <c r="AQ134">
        <f>'2Degree_data'!AQ83</f>
        <v>24.32560895999999</v>
      </c>
      <c r="AR134">
        <f>'2Degree_data'!AR83</f>
        <v>25.9730495999999</v>
      </c>
    </row>
    <row r="135" spans="1:44" x14ac:dyDescent="0.2">
      <c r="A135" t="str">
        <f>'2Degree_data'!A84</f>
        <v>2DEGREE</v>
      </c>
      <c r="B135" t="str">
        <f>'2Degree_data'!B84</f>
        <v>Secondary Energy|Heat</v>
      </c>
      <c r="C135" t="str">
        <f>'2Degree_data'!C84</f>
        <v>EJ/yr</v>
      </c>
      <c r="D135">
        <f>'2Degree_data'!D84</f>
        <v>96.52002921899097</v>
      </c>
      <c r="E135">
        <f>'2Degree_data'!E84</f>
        <v>103.67505208304166</v>
      </c>
      <c r="F135">
        <f>'2Degree_data'!F84</f>
        <v>107.72714536985509</v>
      </c>
      <c r="G135">
        <f>'2Degree_data'!G84</f>
        <v>112.8308016006268</v>
      </c>
      <c r="H135">
        <f>'2Degree_data'!H84</f>
        <v>116.79104847794642</v>
      </c>
      <c r="I135">
        <f>'2Degree_data'!I84</f>
        <v>118.2347704227558</v>
      </c>
      <c r="J135">
        <f>'2Degree_data'!J84</f>
        <v>121.84375591255318</v>
      </c>
      <c r="K135">
        <f>'2Degree_data'!K84</f>
        <v>123.08580201040709</v>
      </c>
      <c r="L135">
        <f>'2Degree_data'!L84</f>
        <v>123.96621496521657</v>
      </c>
      <c r="M135">
        <f>'2Degree_data'!M84</f>
        <v>125.70462623251689</v>
      </c>
      <c r="N135">
        <f>'2Degree_data'!N84</f>
        <v>128.13291112945674</v>
      </c>
      <c r="O135">
        <f>'2Degree_data'!O84</f>
        <v>124.69062481437703</v>
      </c>
      <c r="P135">
        <f>'2Degree_data'!P84</f>
        <v>121.72063896905354</v>
      </c>
      <c r="Q135">
        <f>'2Degree_data'!Q84</f>
        <v>122.5880035625521</v>
      </c>
      <c r="R135">
        <f>'2Degree_data'!R84</f>
        <v>122.8424096538777</v>
      </c>
      <c r="S135">
        <f>'2Degree_data'!S84</f>
        <v>120.16642679221779</v>
      </c>
      <c r="T135">
        <f>'2Degree_data'!T84</f>
        <v>107.96994217390416</v>
      </c>
      <c r="U135">
        <f>'2Degree_data'!U84</f>
        <v>108.28856145283092</v>
      </c>
      <c r="V135">
        <f>'2Degree_data'!V84</f>
        <v>105.28264363649339</v>
      </c>
      <c r="W135">
        <f>'2Degree_data'!W84</f>
        <v>103.72875695276076</v>
      </c>
      <c r="X135">
        <f>'2Degree_data'!X84</f>
        <v>99.423470633726822</v>
      </c>
      <c r="Y135">
        <f>'2Degree_data'!Y84</f>
        <v>98.663498185561835</v>
      </c>
      <c r="Z135">
        <f>'2Degree_data'!Z84</f>
        <v>96.632769830404698</v>
      </c>
      <c r="AA135">
        <f>'2Degree_data'!AA84</f>
        <v>94.86952468906297</v>
      </c>
      <c r="AB135">
        <f>'2Degree_data'!AB84</f>
        <v>91.270419573149368</v>
      </c>
      <c r="AC135">
        <f>'2Degree_data'!AC84</f>
        <v>90.852805200911291</v>
      </c>
      <c r="AD135">
        <f>'2Degree_data'!AD84</f>
        <v>89.046091889745256</v>
      </c>
      <c r="AE135">
        <f>'2Degree_data'!AE84</f>
        <v>89.340050521148228</v>
      </c>
      <c r="AF135">
        <f>'2Degree_data'!AF84</f>
        <v>89.446600051271105</v>
      </c>
      <c r="AG135">
        <f>'2Degree_data'!AG84</f>
        <v>89.704323360738002</v>
      </c>
      <c r="AH135">
        <f>'2Degree_data'!AH84</f>
        <v>89.303516724542789</v>
      </c>
      <c r="AI135">
        <f>'2Degree_data'!AI84</f>
        <v>87.547799522167466</v>
      </c>
      <c r="AJ135">
        <f>'2Degree_data'!AJ84</f>
        <v>86.9138770091174</v>
      </c>
      <c r="AK135">
        <f>'2Degree_data'!AK84</f>
        <v>86.382169575982545</v>
      </c>
      <c r="AL135">
        <f>'2Degree_data'!AL84</f>
        <v>86.603386945392089</v>
      </c>
      <c r="AM135">
        <f>'2Degree_data'!AM84</f>
        <v>87.876645212466286</v>
      </c>
      <c r="AN135">
        <f>'2Degree_data'!AN84</f>
        <v>90.078734655650152</v>
      </c>
      <c r="AO135">
        <f>'2Degree_data'!AO84</f>
        <v>91.182344553558011</v>
      </c>
      <c r="AP135">
        <f>'2Degree_data'!AP84</f>
        <v>92.03019632102216</v>
      </c>
      <c r="AQ135">
        <f>'2Degree_data'!AQ84</f>
        <v>94.164423113010429</v>
      </c>
      <c r="AR135">
        <f>'2Degree_data'!AR84</f>
        <v>94.61740355643046</v>
      </c>
    </row>
    <row r="136" spans="1:44" x14ac:dyDescent="0.2">
      <c r="A136" t="str">
        <f>'2Degree_data'!A87</f>
        <v>2DEGREE</v>
      </c>
      <c r="B136" t="str">
        <f>'2Degree_data'!B87</f>
        <v>Water Withdrawal|Electricity</v>
      </c>
      <c r="C136" t="str">
        <f>'2Degree_data'!C87</f>
        <v>km3/yr</v>
      </c>
      <c r="D136">
        <f>'2Degree_data'!D87</f>
        <v>359.62563955493738</v>
      </c>
      <c r="E136">
        <f>'2Degree_data'!E87</f>
        <v>347.84384299196961</v>
      </c>
      <c r="F136">
        <f>'2Degree_data'!F87</f>
        <v>357.00029836164924</v>
      </c>
      <c r="G136">
        <f>'2Degree_data'!G87</f>
        <v>364.81701026779444</v>
      </c>
      <c r="H136">
        <f>'2Degree_data'!H87</f>
        <v>370.49724704977416</v>
      </c>
      <c r="I136">
        <f>'2Degree_data'!I87</f>
        <v>368.49960102296296</v>
      </c>
      <c r="J136">
        <f>'2Degree_data'!J87</f>
        <v>358.37731610245754</v>
      </c>
      <c r="K136">
        <f>'2Degree_data'!K87</f>
        <v>360.63112807835017</v>
      </c>
      <c r="L136">
        <f>'2Degree_data'!L87</f>
        <v>359.09927537288331</v>
      </c>
      <c r="M136">
        <f>'2Degree_data'!M87</f>
        <v>354.49619790455205</v>
      </c>
      <c r="N136">
        <f>'2Degree_data'!N87</f>
        <v>353.55193032499511</v>
      </c>
      <c r="O136">
        <f>'2Degree_data'!O87</f>
        <v>348.40171630011622</v>
      </c>
      <c r="P136">
        <f>'2Degree_data'!P87</f>
        <v>347.45467073812762</v>
      </c>
      <c r="Q136">
        <f>'2Degree_data'!Q87</f>
        <v>343.72400035677106</v>
      </c>
      <c r="R136">
        <f>'2Degree_data'!R87</f>
        <v>340.39405848863902</v>
      </c>
      <c r="S136">
        <f>'2Degree_data'!S87</f>
        <v>364.93548753403161</v>
      </c>
      <c r="T136">
        <f>'2Degree_data'!T87</f>
        <v>358.74454915728944</v>
      </c>
      <c r="U136">
        <f>'2Degree_data'!U87</f>
        <v>347.5080402825119</v>
      </c>
      <c r="V136">
        <f>'2Degree_data'!V87</f>
        <v>345.27954541024252</v>
      </c>
      <c r="W136">
        <f>'2Degree_data'!W87</f>
        <v>339.34771017318957</v>
      </c>
      <c r="X136">
        <f>'2Degree_data'!X87</f>
        <v>333.28656759058526</v>
      </c>
      <c r="Y136">
        <f>'2Degree_data'!Y87</f>
        <v>314.62027569061729</v>
      </c>
      <c r="Z136">
        <f>'2Degree_data'!Z87</f>
        <v>303.28731176009529</v>
      </c>
      <c r="AA136">
        <f>'2Degree_data'!AA87</f>
        <v>309.73820229237867</v>
      </c>
      <c r="AB136">
        <f>'2Degree_data'!AB87</f>
        <v>348.64138536757315</v>
      </c>
      <c r="AC136">
        <f>'2Degree_data'!AC87</f>
        <v>391.17411466236842</v>
      </c>
      <c r="AD136">
        <f>'2Degree_data'!AD87</f>
        <v>434.87071993249879</v>
      </c>
      <c r="AE136">
        <f>'2Degree_data'!AE87</f>
        <v>477.42877789747916</v>
      </c>
      <c r="AF136">
        <f>'2Degree_data'!AF87</f>
        <v>519.64667218111867</v>
      </c>
      <c r="AG136">
        <f>'2Degree_data'!AG87</f>
        <v>562.20312152637848</v>
      </c>
      <c r="AH136">
        <f>'2Degree_data'!AH87</f>
        <v>601.95417606624369</v>
      </c>
      <c r="AI136">
        <f>'2Degree_data'!AI87</f>
        <v>645.18791406064224</v>
      </c>
      <c r="AJ136">
        <f>'2Degree_data'!AJ87</f>
        <v>676.78845292871915</v>
      </c>
      <c r="AK136">
        <f>'2Degree_data'!AK87</f>
        <v>675.43486670940251</v>
      </c>
      <c r="AL136">
        <f>'2Degree_data'!AL87</f>
        <v>675.05574826124973</v>
      </c>
      <c r="AM136">
        <f>'2Degree_data'!AM87</f>
        <v>674.15605610791192</v>
      </c>
      <c r="AN136">
        <f>'2Degree_data'!AN87</f>
        <v>672.74337782018915</v>
      </c>
      <c r="AO136">
        <f>'2Degree_data'!AO87</f>
        <v>673.3611866596093</v>
      </c>
      <c r="AP136">
        <f>'2Degree_data'!AP87</f>
        <v>674.39419029925295</v>
      </c>
      <c r="AQ136">
        <f>'2Degree_data'!AQ87</f>
        <v>672.0284033112232</v>
      </c>
      <c r="AR136">
        <f>'2Degree_data'!AR87</f>
        <v>678.01175447539435</v>
      </c>
    </row>
    <row r="137" spans="1:44" x14ac:dyDescent="0.2">
      <c r="A137" t="str">
        <f>'2Degree_data'!A88</f>
        <v>2DEGREE</v>
      </c>
      <c r="B137" t="str">
        <f>'2Degree_data'!B88</f>
        <v>Water Withdrawal|Electricity|Biomass</v>
      </c>
      <c r="C137" t="str">
        <f>'2Degree_data'!C88</f>
        <v>km3/yr</v>
      </c>
      <c r="D137">
        <f>'2Degree_data'!D88</f>
        <v>0.27956245927247902</v>
      </c>
      <c r="E137">
        <f>'2Degree_data'!E88</f>
        <v>0.26961872895216005</v>
      </c>
      <c r="F137">
        <f>'2Degree_data'!F88</f>
        <v>0.25964048910239901</v>
      </c>
      <c r="G137">
        <f>'2Degree_data'!G88</f>
        <v>0.249662249252639</v>
      </c>
      <c r="H137">
        <f>'2Degree_data'!H88</f>
        <v>0.23937326280431998</v>
      </c>
      <c r="I137">
        <f>'2Degree_data'!I88</f>
        <v>0.2297402790825599</v>
      </c>
      <c r="J137">
        <f>'2Degree_data'!J88</f>
        <v>0.21976203923279999</v>
      </c>
      <c r="K137">
        <f>'2Degree_data'!K88</f>
        <v>0.20947305278448</v>
      </c>
      <c r="L137">
        <f>'2Degree_data'!L88</f>
        <v>1.3417376885280001</v>
      </c>
      <c r="M137">
        <f>'2Degree_data'!M88</f>
        <v>1.2655167690959999</v>
      </c>
      <c r="N137">
        <f>'2Degree_data'!N88</f>
        <v>1.1892958496639998</v>
      </c>
      <c r="O137">
        <f>'2Degree_data'!O88</f>
        <v>5.1912795563548908</v>
      </c>
      <c r="P137">
        <f>'2Degree_data'!P88</f>
        <v>5.18164657263313</v>
      </c>
      <c r="Q137">
        <f>'2Degree_data'!Q88</f>
        <v>5.9791981410240096</v>
      </c>
      <c r="R137">
        <f>'2Degree_data'!R88</f>
        <v>5.8995120616800101</v>
      </c>
      <c r="S137">
        <f>'2Degree_data'!S88</f>
        <v>5.8236363983759993</v>
      </c>
      <c r="T137">
        <f>'2Degree_data'!T88</f>
        <v>5.7474154789440099</v>
      </c>
      <c r="U137">
        <f>'2Degree_data'!U88</f>
        <v>5.6677293996000104</v>
      </c>
      <c r="V137">
        <f>'2Degree_data'!V88</f>
        <v>5.5915084801680104</v>
      </c>
      <c r="W137">
        <f>'2Degree_data'!W88</f>
        <v>5.5156328168640103</v>
      </c>
      <c r="X137">
        <f>'2Degree_data'!X88</f>
        <v>5.4394118974320085</v>
      </c>
      <c r="Y137">
        <f>'2Degree_data'!Y88</f>
        <v>6.9112351866610089</v>
      </c>
      <c r="Z137">
        <f>'2Degree_data'!Z88</f>
        <v>7.8065299220156605</v>
      </c>
      <c r="AA137">
        <f>'2Degree_data'!AA88</f>
        <v>9.1126473232258292</v>
      </c>
      <c r="AB137">
        <f>'2Degree_data'!AB88</f>
        <v>9.2538445531308113</v>
      </c>
      <c r="AC137">
        <f>'2Degree_data'!AC88</f>
        <v>10.573275734473201</v>
      </c>
      <c r="AD137">
        <f>'2Degree_data'!AD88</f>
        <v>10.5832068448277</v>
      </c>
      <c r="AE137">
        <f>'2Degree_data'!AE88</f>
        <v>10.6966084854151</v>
      </c>
      <c r="AF137">
        <f>'2Degree_data'!AF88</f>
        <v>10.729214611340799</v>
      </c>
      <c r="AG137">
        <f>'2Degree_data'!AG88</f>
        <v>10.726107306188799</v>
      </c>
      <c r="AH137">
        <f>'2Degree_data'!AH88</f>
        <v>10.7226547449088</v>
      </c>
      <c r="AI137">
        <f>'2Degree_data'!AI88</f>
        <v>10.9295114044466</v>
      </c>
      <c r="AJ137">
        <f>'2Degree_data'!AJ88</f>
        <v>11.1</v>
      </c>
      <c r="AK137">
        <f>'2Degree_data'!AK88</f>
        <v>11.1</v>
      </c>
      <c r="AL137">
        <f>'2Degree_data'!AL88</f>
        <v>11.0999999999999</v>
      </c>
      <c r="AM137">
        <f>'2Degree_data'!AM88</f>
        <v>11.0999999999999</v>
      </c>
      <c r="AN137">
        <f>'2Degree_data'!AN88</f>
        <v>11.0999999999999</v>
      </c>
      <c r="AO137">
        <f>'2Degree_data'!AO88</f>
        <v>11.0999999999999</v>
      </c>
      <c r="AP137">
        <f>'2Degree_data'!AP88</f>
        <v>11.0999999999999</v>
      </c>
      <c r="AQ137">
        <f>'2Degree_data'!AQ88</f>
        <v>11.1</v>
      </c>
      <c r="AR137">
        <f>'2Degree_data'!AR88</f>
        <v>11.0999999999999</v>
      </c>
    </row>
    <row r="138" spans="1:44" x14ac:dyDescent="0.2">
      <c r="A138" t="str">
        <f>'2Degree_data'!A89</f>
        <v>2DEGREE</v>
      </c>
      <c r="B138" t="str">
        <f>'2Degree_data'!B89</f>
        <v>Water Withdrawal|Electricity|Fossil</v>
      </c>
      <c r="C138" t="str">
        <f>'2Degree_data'!C89</f>
        <v>km3/yr</v>
      </c>
      <c r="D138">
        <f>'2Degree_data'!D89</f>
        <v>66.581964121345237</v>
      </c>
      <c r="E138">
        <f>'2Degree_data'!E89</f>
        <v>50.654725565763847</v>
      </c>
      <c r="F138">
        <f>'2Degree_data'!F89</f>
        <v>59.997027006070226</v>
      </c>
      <c r="G138">
        <f>'2Degree_data'!G89</f>
        <v>71.256806056166738</v>
      </c>
      <c r="H138">
        <f>'2Degree_data'!H89</f>
        <v>76.500773982504199</v>
      </c>
      <c r="I138">
        <f>'2Degree_data'!I89</f>
        <v>70.921134653397658</v>
      </c>
      <c r="J138">
        <f>'2Degree_data'!J89</f>
        <v>63.107701712450528</v>
      </c>
      <c r="K138">
        <f>'2Degree_data'!K89</f>
        <v>64.727548444033317</v>
      </c>
      <c r="L138">
        <f>'2Degree_data'!L89</f>
        <v>64.07056744925994</v>
      </c>
      <c r="M138">
        <f>'2Degree_data'!M89</f>
        <v>59.495749768297379</v>
      </c>
      <c r="N138">
        <f>'2Degree_data'!N89</f>
        <v>61.011219027207773</v>
      </c>
      <c r="O138">
        <f>'2Degree_data'!O89</f>
        <v>63.287485494110726</v>
      </c>
      <c r="P138">
        <f>'2Degree_data'!P89</f>
        <v>62.787316244999261</v>
      </c>
      <c r="Q138">
        <f>'2Degree_data'!Q89</f>
        <v>65.030250818488227</v>
      </c>
      <c r="R138">
        <f>'2Degree_data'!R89</f>
        <v>67.327805556366215</v>
      </c>
      <c r="S138">
        <f>'2Degree_data'!S89</f>
        <v>98.83351813839333</v>
      </c>
      <c r="T138">
        <f>'2Degree_data'!T89</f>
        <v>96.16208467975332</v>
      </c>
      <c r="U138">
        <f>'2Degree_data'!U89</f>
        <v>88.39341703518744</v>
      </c>
      <c r="V138">
        <f>'2Degree_data'!V89</f>
        <v>88.798967588423423</v>
      </c>
      <c r="W138">
        <f>'2Degree_data'!W89</f>
        <v>85.251462875753475</v>
      </c>
      <c r="X138">
        <f>'2Degree_data'!X89</f>
        <v>81.643932041580896</v>
      </c>
      <c r="Y138">
        <f>'2Degree_data'!Y89</f>
        <v>65.457410028373602</v>
      </c>
      <c r="Z138">
        <f>'2Degree_data'!Z89</f>
        <v>55.624813934369335</v>
      </c>
      <c r="AA138">
        <f>'2Degree_data'!AA89</f>
        <v>54.108488861834061</v>
      </c>
      <c r="AB138">
        <f>'2Degree_data'!AB89</f>
        <v>53.442189801145588</v>
      </c>
      <c r="AC138">
        <f>'2Degree_data'!AC89</f>
        <v>51.333506057939196</v>
      </c>
      <c r="AD138">
        <f>'2Degree_data'!AD89</f>
        <v>51.706550912313517</v>
      </c>
      <c r="AE138">
        <f>'2Degree_data'!AE89</f>
        <v>50.709652453900354</v>
      </c>
      <c r="AF138">
        <f>'2Degree_data'!AF89</f>
        <v>49.548648733288964</v>
      </c>
      <c r="AG138">
        <f>'2Degree_data'!AG89</f>
        <v>48.806581387658618</v>
      </c>
      <c r="AH138">
        <f>'2Degree_data'!AH89</f>
        <v>48.741170045776528</v>
      </c>
      <c r="AI138">
        <f>'2Degree_data'!AI89</f>
        <v>48.437009758988729</v>
      </c>
      <c r="AJ138">
        <f>'2Degree_data'!AJ89</f>
        <v>50.423599295800059</v>
      </c>
      <c r="AK138">
        <f>'2Degree_data'!AK89</f>
        <v>49.572150521981612</v>
      </c>
      <c r="AL138">
        <f>'2Degree_data'!AL89</f>
        <v>49.659635700605705</v>
      </c>
      <c r="AM138">
        <f>'2Degree_data'!AM89</f>
        <v>49.262080992765945</v>
      </c>
      <c r="AN138">
        <f>'2Degree_data'!AN89</f>
        <v>48.355439513869094</v>
      </c>
      <c r="AO138">
        <f>'2Degree_data'!AO89</f>
        <v>46.263162766281127</v>
      </c>
      <c r="AP138">
        <f>'2Degree_data'!AP89</f>
        <v>43.894072121886808</v>
      </c>
      <c r="AQ138">
        <f>'2Degree_data'!AQ89</f>
        <v>41.867426871195015</v>
      </c>
      <c r="AR138">
        <f>'2Degree_data'!AR89</f>
        <v>40.671065323388682</v>
      </c>
    </row>
    <row r="139" spans="1:44" x14ac:dyDescent="0.2">
      <c r="A139" t="str">
        <f>'2Degree_data'!A90</f>
        <v>2DEGREE</v>
      </c>
      <c r="B139" t="str">
        <f>'2Degree_data'!B90</f>
        <v>Water Withdrawal|Electricity|Hydro</v>
      </c>
      <c r="C139" t="str">
        <f>'2Degree_data'!C90</f>
        <v>km3/yr</v>
      </c>
      <c r="D139">
        <f>'2Degree_data'!D90</f>
        <v>280.11484504684802</v>
      </c>
      <c r="E139">
        <f>'2Degree_data'!E90</f>
        <v>282.13342081400401</v>
      </c>
      <c r="F139">
        <f>'2Degree_data'!F90</f>
        <v>283.98038883290405</v>
      </c>
      <c r="G139">
        <f>'2Degree_data'!G90</f>
        <v>285.72002275255397</v>
      </c>
      <c r="H139">
        <f>'2Degree_data'!H90</f>
        <v>287.31977912768201</v>
      </c>
      <c r="I139">
        <f>'2Degree_data'!I90</f>
        <v>288.77965795828698</v>
      </c>
      <c r="J139">
        <f>'2Degree_data'!J90</f>
        <v>290.039479370565</v>
      </c>
      <c r="K139">
        <f>'2Degree_data'!K90</f>
        <v>291.22041635366298</v>
      </c>
      <c r="L139">
        <f>'2Degree_data'!L90</f>
        <v>287.22588418943991</v>
      </c>
      <c r="M139">
        <f>'2Degree_data'!M90</f>
        <v>283.26305466143901</v>
      </c>
      <c r="N139">
        <f>'2Degree_data'!N90</f>
        <v>279.26852249721497</v>
      </c>
      <c r="O139">
        <f>'2Degree_data'!O90</f>
        <v>275.27399033299196</v>
      </c>
      <c r="P139">
        <f>'2Degree_data'!P90</f>
        <v>271.27945816876792</v>
      </c>
      <c r="Q139">
        <f>'2Degree_data'!Q90</f>
        <v>267.28492600454399</v>
      </c>
      <c r="R139">
        <f>'2Degree_data'!R90</f>
        <v>263.29039384031893</v>
      </c>
      <c r="S139">
        <f>'2Degree_data'!S90</f>
        <v>259.32756431231991</v>
      </c>
      <c r="T139">
        <f>'2Degree_data'!T90</f>
        <v>255.33303214809587</v>
      </c>
      <c r="U139">
        <f>'2Degree_data'!U90</f>
        <v>251.338499983872</v>
      </c>
      <c r="V139">
        <f>'2Degree_data'!V90</f>
        <v>247.34396781964799</v>
      </c>
      <c r="W139">
        <f>'2Degree_data'!W90</f>
        <v>243.34943565542298</v>
      </c>
      <c r="X139">
        <f>'2Degree_data'!X90</f>
        <v>239.35490349119902</v>
      </c>
      <c r="Y139">
        <f>'2Degree_data'!Y90</f>
        <v>235.39207396319898</v>
      </c>
      <c r="Z139">
        <f>'2Degree_data'!Z90</f>
        <v>231.39754179897497</v>
      </c>
      <c r="AA139">
        <f>'2Degree_data'!AA90</f>
        <v>238.33255717151499</v>
      </c>
      <c r="AB139">
        <f>'2Degree_data'!AB90</f>
        <v>278.03472298237699</v>
      </c>
      <c r="AC139">
        <f>'2Degree_data'!AC90</f>
        <v>321.59414515415301</v>
      </c>
      <c r="AD139">
        <f>'2Degree_data'!AD90</f>
        <v>365.15356732592903</v>
      </c>
      <c r="AE139">
        <f>'2Degree_data'!AE90</f>
        <v>408.74469213392894</v>
      </c>
      <c r="AF139">
        <f>'2Degree_data'!AF90</f>
        <v>452.30411430570496</v>
      </c>
      <c r="AG139">
        <f>'2Degree_data'!AG90</f>
        <v>495.863536477482</v>
      </c>
      <c r="AH139">
        <f>'2Degree_data'!AH90</f>
        <v>535.95199195702992</v>
      </c>
      <c r="AI139">
        <f>'2Degree_data'!AI90</f>
        <v>579.51141412880497</v>
      </c>
      <c r="AJ139">
        <f>'2Degree_data'!AJ90</f>
        <v>609.20339122022301</v>
      </c>
      <c r="AK139">
        <f>'2Degree_data'!AK90</f>
        <v>608.94977013043092</v>
      </c>
      <c r="AL139">
        <f>'2Degree_data'!AL90</f>
        <v>608.72785167686402</v>
      </c>
      <c r="AM139">
        <f>'2Degree_data'!AM90</f>
        <v>608.47423058707204</v>
      </c>
      <c r="AN139">
        <f>'2Degree_data'!AN90</f>
        <v>608.22060949728007</v>
      </c>
      <c r="AO139">
        <f>'2Degree_data'!AO90</f>
        <v>607.96698840748684</v>
      </c>
      <c r="AP139">
        <f>'2Degree_data'!AP90</f>
        <v>607.71336731769486</v>
      </c>
      <c r="AQ139">
        <f>'2Degree_data'!AQ90</f>
        <v>603.71883515347099</v>
      </c>
      <c r="AR139">
        <f>'2Degree_data'!AR90</f>
        <v>607.23782777433496</v>
      </c>
    </row>
    <row r="140" spans="1:44" x14ac:dyDescent="0.2">
      <c r="A140" t="str">
        <f>'2Degree_data'!A91</f>
        <v>2DEGREE</v>
      </c>
      <c r="B140" t="str">
        <f>'2Degree_data'!B91</f>
        <v>Water Withdrawal|Electricity|Nuclear</v>
      </c>
      <c r="C140" t="str">
        <f>'2Degree_data'!C91</f>
        <v>km3/yr</v>
      </c>
      <c r="D140">
        <f>'2Degree_data'!D91</f>
        <v>12.612133066397698</v>
      </c>
      <c r="E140">
        <f>'2Degree_data'!E91</f>
        <v>14.749177680290201</v>
      </c>
      <c r="F140">
        <f>'2Degree_data'!F91</f>
        <v>12.726619062327801</v>
      </c>
      <c r="G140">
        <f>'2Degree_data'!G91</f>
        <v>7.5541511740866092</v>
      </c>
      <c r="H140">
        <f>'2Degree_data'!H91</f>
        <v>6.4019694229951298</v>
      </c>
      <c r="I140">
        <f>'2Degree_data'!I91</f>
        <v>8.5344027218215004</v>
      </c>
      <c r="J140">
        <f>'2Degree_data'!J91</f>
        <v>4.9767669253809297</v>
      </c>
      <c r="K140">
        <f>'2Degree_data'!K91</f>
        <v>4.4410949633993297</v>
      </c>
      <c r="L140">
        <f>'2Degree_data'!L91</f>
        <v>6.4295015715437209</v>
      </c>
      <c r="M140">
        <f>'2Degree_data'!M91</f>
        <v>10.4413090135539</v>
      </c>
      <c r="N140">
        <f>'2Degree_data'!N91</f>
        <v>12.052900132415999</v>
      </c>
      <c r="O140">
        <f>'2Degree_data'!O91</f>
        <v>4.62002967946637</v>
      </c>
      <c r="P140">
        <f>'2Degree_data'!P91</f>
        <v>8.1783312126825507</v>
      </c>
      <c r="Q140">
        <f>'2Degree_data'!Q91</f>
        <v>5.4027195518176505</v>
      </c>
      <c r="R140">
        <f>'2Degree_data'!R91</f>
        <v>3.8504601970768095</v>
      </c>
      <c r="S140">
        <f>'2Degree_data'!S91</f>
        <v>0.92593712349273594</v>
      </c>
      <c r="T140">
        <f>'2Degree_data'!T91</f>
        <v>1.4778793498026899</v>
      </c>
      <c r="U140">
        <f>'2Degree_data'!U91</f>
        <v>2.0852690613063802</v>
      </c>
      <c r="V140">
        <f>'2Degree_data'!V91</f>
        <v>3.5229894176046703</v>
      </c>
      <c r="W140">
        <f>'2Degree_data'!W91</f>
        <v>5.2101283020506903</v>
      </c>
      <c r="X140">
        <f>'2Degree_data'!X91</f>
        <v>6.8282823354224291</v>
      </c>
      <c r="Y140">
        <f>'2Degree_data'!Y91</f>
        <v>6.8402127481888799</v>
      </c>
      <c r="Z140">
        <f>'2Degree_data'!Z91</f>
        <v>8.4400950386879998</v>
      </c>
      <c r="AA140">
        <f>'2Degree_data'!AA91</f>
        <v>8.1374316215039997</v>
      </c>
      <c r="AB140">
        <f>'2Degree_data'!AB91</f>
        <v>7.8347682043200004</v>
      </c>
      <c r="AC140">
        <f>'2Degree_data'!AC91</f>
        <v>7.535935969631991</v>
      </c>
      <c r="AD140">
        <f>'2Degree_data'!AD91</f>
        <v>7.2332725524479997</v>
      </c>
      <c r="AE140">
        <f>'2Degree_data'!AE91</f>
        <v>6.9306091352640005</v>
      </c>
      <c r="AF140">
        <f>'2Degree_data'!AF91</f>
        <v>6.6317769005759999</v>
      </c>
      <c r="AG140">
        <f>'2Degree_data'!AG91</f>
        <v>6.3291134833919998</v>
      </c>
      <c r="AH140">
        <f>'2Degree_data'!AH91</f>
        <v>6.0264500662079996</v>
      </c>
      <c r="AI140">
        <f>'2Degree_data'!AI91</f>
        <v>5.7276178315199999</v>
      </c>
      <c r="AJ140">
        <f>'2Degree_data'!AJ91</f>
        <v>5.4249544143359998</v>
      </c>
      <c r="AK140">
        <f>'2Degree_data'!AK91</f>
        <v>5.1222909971519996</v>
      </c>
      <c r="AL140">
        <f>'2Degree_data'!AL91</f>
        <v>4.823458762464</v>
      </c>
      <c r="AM140">
        <f>'2Degree_data'!AM91</f>
        <v>4.5207953452799998</v>
      </c>
      <c r="AN140">
        <f>'2Degree_data'!AN91</f>
        <v>4.2181319280959997</v>
      </c>
      <c r="AO140">
        <f>'2Degree_data'!AO91</f>
        <v>7.1315909067472001</v>
      </c>
      <c r="AP140">
        <f>'2Degree_data'!AP91</f>
        <v>10.7367336354831</v>
      </c>
      <c r="AQ140">
        <f>'2Degree_data'!AQ91</f>
        <v>14.3418763642191</v>
      </c>
      <c r="AR140">
        <f>'2Degree_data'!AR91</f>
        <v>17.950850275451099</v>
      </c>
    </row>
    <row r="141" spans="1:44" x14ac:dyDescent="0.2">
      <c r="A141" t="str">
        <f>'2Degree_data'!A92</f>
        <v>2DEGREE</v>
      </c>
      <c r="B141" t="str">
        <f>'2Degree_data'!B92</f>
        <v>Water Withdrawal|Electricity|Solar</v>
      </c>
      <c r="C141" t="str">
        <f>'2Degree_data'!C92</f>
        <v>km3/yr</v>
      </c>
      <c r="D141">
        <f>'2Degree_data'!D92</f>
        <v>1.2140956339199999E-3</v>
      </c>
      <c r="E141">
        <f>'2Degree_data'!E92</f>
        <v>1.9330861593599999E-3</v>
      </c>
      <c r="F141">
        <f>'2Degree_data'!F92</f>
        <v>2.6095030847999999E-3</v>
      </c>
      <c r="G141">
        <f>'2Degree_data'!G92</f>
        <v>2.573553558528E-3</v>
      </c>
      <c r="H141">
        <f>'2Degree_data'!H92</f>
        <v>2.5316124445440001E-3</v>
      </c>
      <c r="I141">
        <f>'2Degree_data'!I92</f>
        <v>2.4956629182720002E-3</v>
      </c>
      <c r="J141">
        <f>'2Degree_data'!J92</f>
        <v>2.4111482042880003E-3</v>
      </c>
      <c r="K141">
        <f>'2Degree_data'!K92</f>
        <v>2.3751986780159899E-3</v>
      </c>
      <c r="L141">
        <f>'2Degree_data'!L92</f>
        <v>2.33924915174399E-3</v>
      </c>
      <c r="M141">
        <f>'2Degree_data'!M92</f>
        <v>2.2973080377599901E-3</v>
      </c>
      <c r="N141">
        <f>'2Degree_data'!N92</f>
        <v>2.3723282523744E-3</v>
      </c>
      <c r="O141">
        <f>'2Degree_data'!O92</f>
        <v>2.2855877842751899E-3</v>
      </c>
      <c r="P141">
        <f>'2Degree_data'!P92</f>
        <v>2.2477304687616001E-3</v>
      </c>
      <c r="Q141">
        <f>'2Degree_data'!Q92</f>
        <v>2.209873153248E-3</v>
      </c>
      <c r="R141">
        <f>'2Degree_data'!R92</f>
        <v>2.1657062851487899E-3</v>
      </c>
      <c r="S141">
        <f>'2Degree_data'!S92</f>
        <v>2.0852753696351998E-3</v>
      </c>
      <c r="T141">
        <f>'2Degree_data'!T92</f>
        <v>2.041108501536E-3</v>
      </c>
      <c r="U141">
        <f>'2Degree_data'!U92</f>
        <v>2.0032511860223999E-3</v>
      </c>
      <c r="V141">
        <f>'2Degree_data'!V92</f>
        <v>1.9653938705088002E-3</v>
      </c>
      <c r="W141">
        <f>'2Degree_data'!W92</f>
        <v>1.8786534024096001E-3</v>
      </c>
      <c r="X141">
        <f>'2Degree_data'!X92</f>
        <v>1.840796086896E-3</v>
      </c>
      <c r="Y141">
        <f>'2Degree_data'!Y92</f>
        <v>1.79662921879679E-3</v>
      </c>
      <c r="Z141">
        <f>'2Degree_data'!Z92</f>
        <v>1.7587719032831999E-3</v>
      </c>
      <c r="AA141">
        <f>'2Degree_data'!AA92</f>
        <v>3.1479860987769601E-2</v>
      </c>
      <c r="AB141">
        <f>'2Degree_data'!AB92</f>
        <v>6.123721411967039E-2</v>
      </c>
      <c r="AC141">
        <f>'2Degree_data'!AC92</f>
        <v>8.9404559999999994E-2</v>
      </c>
      <c r="AD141">
        <f>'2Degree_data'!AD92</f>
        <v>0.11920608000000001</v>
      </c>
      <c r="AE141">
        <f>'2Degree_data'!AE92</f>
        <v>0.14900759999999999</v>
      </c>
      <c r="AF141">
        <f>'2Degree_data'!AF92</f>
        <v>0.17880911999999999</v>
      </c>
      <c r="AG141">
        <f>'2Degree_data'!AG92</f>
        <v>0.21365828206848003</v>
      </c>
      <c r="AH141">
        <f>'2Degree_data'!AH92</f>
        <v>0.24875950356403193</v>
      </c>
      <c r="AI141">
        <f>'2Degree_data'!AI92</f>
        <v>0.28373469534604789</v>
      </c>
      <c r="AJ141">
        <f>'2Degree_data'!AJ92</f>
        <v>0.31870988712806392</v>
      </c>
      <c r="AK141">
        <f>'2Degree_data'!AK92</f>
        <v>0.35368507891007994</v>
      </c>
      <c r="AL141">
        <f>'2Degree_data'!AL92</f>
        <v>0.38866027069209602</v>
      </c>
      <c r="AM141">
        <f>'2Degree_data'!AM92</f>
        <v>0.42363546247411205</v>
      </c>
      <c r="AN141">
        <f>'2Degree_data'!AN92</f>
        <v>0.4586106542561279</v>
      </c>
      <c r="AO141">
        <f>'2Degree_data'!AO92</f>
        <v>0.49358584603814398</v>
      </c>
      <c r="AP141">
        <f>'2Degree_data'!AP92</f>
        <v>0.52856103782015995</v>
      </c>
      <c r="AQ141">
        <f>'2Degree_data'!AQ92</f>
        <v>0.56353622960217598</v>
      </c>
      <c r="AR141">
        <f>'2Degree_data'!AR92</f>
        <v>0.60000990311577607</v>
      </c>
    </row>
    <row r="142" spans="1:44" x14ac:dyDescent="0.2">
      <c r="A142" t="str">
        <f>'2Degree_data'!A93</f>
        <v>2DEGREE</v>
      </c>
      <c r="B142" t="str">
        <f>'2Degree_data'!B93</f>
        <v>Water Withdrawal|Industrial Water</v>
      </c>
      <c r="C142" t="str">
        <f>'2Degree_data'!C93</f>
        <v>km3/yr</v>
      </c>
      <c r="D142">
        <f>'2Degree_data'!D93</f>
        <v>332.19781648250648</v>
      </c>
      <c r="E142">
        <f>'2Degree_data'!E93</f>
        <v>335.69723338352566</v>
      </c>
      <c r="F142">
        <f>'2Degree_data'!F93</f>
        <v>338.90403945883787</v>
      </c>
      <c r="G142">
        <f>'2Degree_data'!G93</f>
        <v>342.16090954737092</v>
      </c>
      <c r="H142">
        <f>'2Degree_data'!H93</f>
        <v>345.38469936849407</v>
      </c>
      <c r="I142">
        <f>'2Degree_data'!I93</f>
        <v>348.66099525180203</v>
      </c>
      <c r="J142">
        <f>'2Degree_data'!J93</f>
        <v>351.94767108220515</v>
      </c>
      <c r="K142">
        <f>'2Degree_data'!K93</f>
        <v>355.19792632665201</v>
      </c>
      <c r="L142">
        <f>'2Degree_data'!L93</f>
        <v>358.44071019263987</v>
      </c>
      <c r="M142">
        <f>'2Degree_data'!M93</f>
        <v>361.70817290529146</v>
      </c>
      <c r="N142">
        <f>'2Degree_data'!N93</f>
        <v>365.03398562548307</v>
      </c>
      <c r="O142">
        <f>'2Degree_data'!O93</f>
        <v>368.37026832453864</v>
      </c>
      <c r="P142">
        <f>'2Degree_data'!P93</f>
        <v>371.94924051998487</v>
      </c>
      <c r="Q142">
        <f>'2Degree_data'!Q93</f>
        <v>375.31861064143459</v>
      </c>
      <c r="R142">
        <f>'2Degree_data'!R93</f>
        <v>378.63321906237297</v>
      </c>
      <c r="S142">
        <f>'2Degree_data'!S93</f>
        <v>381.94569845720554</v>
      </c>
      <c r="T142">
        <f>'2Degree_data'!T93</f>
        <v>385.33428486026548</v>
      </c>
      <c r="U142">
        <f>'2Degree_data'!U93</f>
        <v>388.67639466537844</v>
      </c>
      <c r="V142">
        <f>'2Degree_data'!V93</f>
        <v>392.09662131055711</v>
      </c>
      <c r="W142">
        <f>'2Degree_data'!W93</f>
        <v>395.7545672981895</v>
      </c>
      <c r="X142">
        <f>'2Degree_data'!X93</f>
        <v>399.12976801026292</v>
      </c>
      <c r="Y142">
        <f>'2Degree_data'!Y93</f>
        <v>402.57129209114862</v>
      </c>
      <c r="Z142">
        <f>'2Degree_data'!Z93</f>
        <v>405.96181767445864</v>
      </c>
      <c r="AA142">
        <f>'2Degree_data'!AA93</f>
        <v>409.34415015572733</v>
      </c>
      <c r="AB142">
        <f>'2Degree_data'!AB93</f>
        <v>413.05988140549618</v>
      </c>
      <c r="AC142">
        <f>'2Degree_data'!AC93</f>
        <v>416.54408011187263</v>
      </c>
      <c r="AD142">
        <f>'2Degree_data'!AD93</f>
        <v>419.95840164902216</v>
      </c>
      <c r="AE142">
        <f>'2Degree_data'!AE93</f>
        <v>423.39776596835532</v>
      </c>
      <c r="AF142">
        <f>'2Degree_data'!AF93</f>
        <v>427.22738906418635</v>
      </c>
      <c r="AG142">
        <f>'2Degree_data'!AG93</f>
        <v>430.60614680930786</v>
      </c>
      <c r="AH142">
        <f>'2Degree_data'!AH93</f>
        <v>434.1438823490268</v>
      </c>
      <c r="AI142">
        <f>'2Degree_data'!AI93</f>
        <v>437.69242899820927</v>
      </c>
      <c r="AJ142">
        <f>'2Degree_data'!AJ93</f>
        <v>441.42101242343131</v>
      </c>
      <c r="AK142">
        <f>'2Degree_data'!AK93</f>
        <v>444.9920287783894</v>
      </c>
      <c r="AL142">
        <f>'2Degree_data'!AL93</f>
        <v>448.4309731208499</v>
      </c>
      <c r="AM142">
        <f>'2Degree_data'!AM93</f>
        <v>452.33828089977254</v>
      </c>
      <c r="AN142">
        <f>'2Degree_data'!AN93</f>
        <v>455.87095276941392</v>
      </c>
      <c r="AO142">
        <f>'2Degree_data'!AO93</f>
        <v>459.41206133345656</v>
      </c>
      <c r="AP142">
        <f>'2Degree_data'!AP93</f>
        <v>463.29798699786932</v>
      </c>
      <c r="AQ142">
        <f>'2Degree_data'!AQ93</f>
        <v>466.77594466965093</v>
      </c>
      <c r="AR142">
        <f>'2Degree_data'!AR93</f>
        <v>470.4354891773404</v>
      </c>
    </row>
    <row r="143" spans="1:44" x14ac:dyDescent="0.2">
      <c r="A143" t="str">
        <f>'2Degree_data'!A94</f>
        <v>2DEGREE</v>
      </c>
      <c r="B143" t="str">
        <f>'2Degree_data'!B94</f>
        <v>Water Withdrawal|Irrigation</v>
      </c>
      <c r="C143" t="str">
        <f>'2Degree_data'!C94</f>
        <v>km3/yr</v>
      </c>
      <c r="D143">
        <f>'2Degree_data'!D94</f>
        <v>1486.6843799999999</v>
      </c>
      <c r="E143">
        <f>'2Degree_data'!E94</f>
        <v>1486.6843799999999</v>
      </c>
      <c r="F143">
        <f>'2Degree_data'!F94</f>
        <v>1486.6843799999999</v>
      </c>
      <c r="G143">
        <f>'2Degree_data'!G94</f>
        <v>1486.6843799999901</v>
      </c>
      <c r="H143">
        <f>'2Degree_data'!H94</f>
        <v>1486.6843799999999</v>
      </c>
      <c r="I143">
        <f>'2Degree_data'!I94</f>
        <v>1486.6843799999999</v>
      </c>
      <c r="J143">
        <f>'2Degree_data'!J94</f>
        <v>1486.6843799999901</v>
      </c>
      <c r="K143">
        <f>'2Degree_data'!K94</f>
        <v>1486.6843799999901</v>
      </c>
      <c r="L143">
        <f>'2Degree_data'!L94</f>
        <v>1486.6843799999999</v>
      </c>
      <c r="M143">
        <f>'2Degree_data'!M94</f>
        <v>1486.6843799999999</v>
      </c>
      <c r="N143">
        <f>'2Degree_data'!N94</f>
        <v>1486.6843799999999</v>
      </c>
      <c r="O143">
        <f>'2Degree_data'!O94</f>
        <v>1561.01859899999</v>
      </c>
      <c r="P143">
        <f>'2Degree_data'!P94</f>
        <v>1639.0695289500002</v>
      </c>
      <c r="Q143">
        <f>'2Degree_data'!Q94</f>
        <v>1721.0230053974901</v>
      </c>
      <c r="R143">
        <f>'2Degree_data'!R94</f>
        <v>1807.0741558694799</v>
      </c>
      <c r="S143">
        <f>'2Degree_data'!S94</f>
        <v>1897.4278635012699</v>
      </c>
      <c r="T143">
        <f>'2Degree_data'!T94</f>
        <v>1992.2992565348502</v>
      </c>
      <c r="U143">
        <f>'2Degree_data'!U94</f>
        <v>2091.91421964455</v>
      </c>
      <c r="V143">
        <f>'2Degree_data'!V94</f>
        <v>2196.5099303236102</v>
      </c>
      <c r="W143">
        <f>'2Degree_data'!W94</f>
        <v>2306.33542679937</v>
      </c>
      <c r="X143">
        <f>'2Degree_data'!X94</f>
        <v>2421.65219817976</v>
      </c>
      <c r="Y143">
        <f>'2Degree_data'!Y94</f>
        <v>2542.7348081493801</v>
      </c>
      <c r="Z143">
        <f>'2Degree_data'!Z94</f>
        <v>2669.8715485770699</v>
      </c>
      <c r="AA143">
        <f>'2Degree_data'!AA94</f>
        <v>2803.36512586444</v>
      </c>
      <c r="AB143">
        <f>'2Degree_data'!AB94</f>
        <v>2943.5333824608201</v>
      </c>
      <c r="AC143">
        <f>'2Degree_data'!AC94</f>
        <v>3090.7100515232401</v>
      </c>
      <c r="AD143">
        <f>'2Degree_data'!AD94</f>
        <v>3245.2455540185497</v>
      </c>
      <c r="AE143">
        <f>'2Degree_data'!AE94</f>
        <v>3407.5078318003202</v>
      </c>
      <c r="AF143">
        <f>'2Degree_data'!AF94</f>
        <v>3577.88322353182</v>
      </c>
      <c r="AG143">
        <f>'2Degree_data'!AG94</f>
        <v>3756.7773846679897</v>
      </c>
      <c r="AH143">
        <f>'2Degree_data'!AH94</f>
        <v>3944.6162539215898</v>
      </c>
      <c r="AI143">
        <f>'2Degree_data'!AI94</f>
        <v>4141.8470674260898</v>
      </c>
      <c r="AJ143">
        <f>'2Degree_data'!AJ94</f>
        <v>4348.9394205952995</v>
      </c>
      <c r="AK143">
        <f>'2Degree_data'!AK94</f>
        <v>4566.3863889976901</v>
      </c>
      <c r="AL143">
        <f>'2Degree_data'!AL94</f>
        <v>4794.7057090538901</v>
      </c>
      <c r="AM143">
        <f>'2Degree_data'!AM94</f>
        <v>5034.4409947087006</v>
      </c>
      <c r="AN143">
        <f>'2Degree_data'!AN94</f>
        <v>5286.1630470714999</v>
      </c>
      <c r="AO143">
        <f>'2Degree_data'!AO94</f>
        <v>5550.4711963934906</v>
      </c>
      <c r="AP143">
        <f>'2Degree_data'!AP94</f>
        <v>5827.9947572236997</v>
      </c>
      <c r="AQ143">
        <f>'2Degree_data'!AQ94</f>
        <v>6119.3944956912001</v>
      </c>
      <c r="AR143">
        <f>'2Degree_data'!AR94</f>
        <v>6425.3642220925994</v>
      </c>
    </row>
    <row r="144" spans="1:44" x14ac:dyDescent="0.2">
      <c r="A144" t="str">
        <f>Food_data!A4</f>
        <v>FOOD</v>
      </c>
      <c r="B144" t="str">
        <f>Food_data!B4</f>
        <v>Agricultural Production|Crops</v>
      </c>
      <c r="C144" t="str">
        <f>Food_data!C4</f>
        <v>EJ/yr</v>
      </c>
      <c r="D144">
        <f>Food_data!D4</f>
        <v>83.884658716061907</v>
      </c>
      <c r="E144">
        <f>Food_data!E4</f>
        <v>84.874255265161096</v>
      </c>
      <c r="F144">
        <f>Food_data!F4</f>
        <v>85.889226084749993</v>
      </c>
      <c r="G144">
        <f>Food_data!G4</f>
        <v>86.878822633849197</v>
      </c>
      <c r="H144">
        <f>Food_data!H4</f>
        <v>87.893793453438093</v>
      </c>
      <c r="I144">
        <f>Food_data!I4</f>
        <v>89.045822876695098</v>
      </c>
      <c r="J144">
        <f>Food_data!J4</f>
        <v>90.300518399528102</v>
      </c>
      <c r="K144">
        <f>Food_data!K4</f>
        <v>91.540634075643396</v>
      </c>
      <c r="L144">
        <f>Food_data!L4</f>
        <v>92.7953295984764</v>
      </c>
      <c r="M144">
        <f>Food_data!M4</f>
        <v>94.035445274591694</v>
      </c>
      <c r="N144">
        <f>Food_data!N4</f>
        <v>95.31551506791439</v>
      </c>
      <c r="O144">
        <f>Food_data!O4</f>
        <v>95.337103915458499</v>
      </c>
      <c r="P144">
        <f>Food_data!P4</f>
        <v>94.231425996900299</v>
      </c>
      <c r="Q144">
        <f>Food_data!Q4</f>
        <v>94.295071809925901</v>
      </c>
      <c r="R144">
        <f>Food_data!R4</f>
        <v>94.295492083528501</v>
      </c>
      <c r="S144">
        <f>Food_data!S4</f>
        <v>93.339046198802706</v>
      </c>
      <c r="T144">
        <f>Food_data!T4</f>
        <v>93.37921030478509</v>
      </c>
      <c r="U144">
        <f>Food_data!U4</f>
        <v>93.408789975770901</v>
      </c>
      <c r="V144">
        <f>Food_data!V4</f>
        <v>93.438369646756598</v>
      </c>
      <c r="W144">
        <f>Food_data!W4</f>
        <v>92.565867561103005</v>
      </c>
      <c r="X144">
        <f>Food_data!X4</f>
        <v>92.633118256884202</v>
      </c>
      <c r="Y144">
        <f>Food_data!Y4</f>
        <v>92.640748295997795</v>
      </c>
      <c r="Z144">
        <f>Food_data!Z4</f>
        <v>91.884529069596709</v>
      </c>
      <c r="AA144">
        <f>Food_data!AA4</f>
        <v>91.927962148805392</v>
      </c>
      <c r="AB144">
        <f>Food_data!AB4</f>
        <v>91.964079766243202</v>
      </c>
      <c r="AC144">
        <f>Food_data!AC4</f>
        <v>91.261334174287001</v>
      </c>
      <c r="AD144">
        <f>Food_data!AD4</f>
        <v>91.300294377138897</v>
      </c>
      <c r="AE144">
        <f>Food_data!AE4</f>
        <v>91.345148749054403</v>
      </c>
      <c r="AF144">
        <f>Food_data!AF4</f>
        <v>91.3841089519061</v>
      </c>
      <c r="AG144">
        <f>Food_data!AG4</f>
        <v>90.752783318475906</v>
      </c>
      <c r="AH144">
        <f>Food_data!AH4</f>
        <v>90.824314812529309</v>
      </c>
      <c r="AI144">
        <f>Food_data!AI4</f>
        <v>90.840506448187512</v>
      </c>
      <c r="AJ144">
        <f>Food_data!AJ4</f>
        <v>90.294746831387513</v>
      </c>
      <c r="AK144">
        <f>Food_data!AK4</f>
        <v>90.313335714078192</v>
      </c>
      <c r="AL144">
        <f>Food_data!AL4</f>
        <v>90.386065831647798</v>
      </c>
      <c r="AM144">
        <f>Food_data!AM4</f>
        <v>89.868040186307496</v>
      </c>
      <c r="AN144">
        <f>Food_data!AN4</f>
        <v>89.914216182902507</v>
      </c>
      <c r="AO144">
        <f>Food_data!AO4</f>
        <v>89.962678451689598</v>
      </c>
      <c r="AP144">
        <f>Food_data!AP4</f>
        <v>90.008854448284495</v>
      </c>
      <c r="AQ144">
        <f>Food_data!AQ4</f>
        <v>89.539962122463805</v>
      </c>
      <c r="AR144">
        <f>Food_data!AR4</f>
        <v>89.588187048146295</v>
      </c>
    </row>
    <row r="145" spans="1:44" x14ac:dyDescent="0.2">
      <c r="A145" t="str">
        <f>Food_data!A5</f>
        <v>FOOD</v>
      </c>
      <c r="B145" t="str">
        <f>Food_data!B5</f>
        <v>Agricultural Production|Livestock</v>
      </c>
      <c r="C145" t="str">
        <f>Food_data!C5</f>
        <v>EJ/yr</v>
      </c>
      <c r="D145">
        <f>Food_data!D5</f>
        <v>5.76</v>
      </c>
      <c r="E145">
        <f>Food_data!E5</f>
        <v>5.76</v>
      </c>
      <c r="F145">
        <f>Food_data!F5</f>
        <v>5.76</v>
      </c>
      <c r="G145">
        <f>Food_data!G5</f>
        <v>5.76</v>
      </c>
      <c r="H145">
        <f>Food_data!H5</f>
        <v>5.76</v>
      </c>
      <c r="I145">
        <f>Food_data!I5</f>
        <v>5.7997912075165301</v>
      </c>
      <c r="J145">
        <f>Food_data!J5</f>
        <v>5.8693887020067201</v>
      </c>
      <c r="K145">
        <f>Food_data!K5</f>
        <v>5.9273866140818896</v>
      </c>
      <c r="L145">
        <f>Food_data!L5</f>
        <v>5.9969841085720903</v>
      </c>
      <c r="M145">
        <f>Food_data!M5</f>
        <v>6.05498202064725</v>
      </c>
      <c r="N145">
        <f>Food_data!N5</f>
        <v>6.1245795151374498</v>
      </c>
      <c r="O145">
        <f>Food_data!O5</f>
        <v>6.1013803503073802</v>
      </c>
      <c r="P145">
        <f>Food_data!P5</f>
        <v>6.0781811854773196</v>
      </c>
      <c r="Q145">
        <f>Food_data!Q5</f>
        <v>6.0665816030622901</v>
      </c>
      <c r="R145">
        <f>Food_data!R5</f>
        <v>6.0433824382322197</v>
      </c>
      <c r="S145">
        <f>Food_data!S5</f>
        <v>6.0201832734021501</v>
      </c>
      <c r="T145">
        <f>Food_data!T5</f>
        <v>6.0085836909871198</v>
      </c>
      <c r="U145">
        <f>Food_data!U5</f>
        <v>5.9853845261570502</v>
      </c>
      <c r="V145">
        <f>Food_data!V5</f>
        <v>5.9621853613269797</v>
      </c>
      <c r="W145">
        <f>Food_data!W5</f>
        <v>5.9389861964969199</v>
      </c>
      <c r="X145">
        <f>Food_data!X5</f>
        <v>5.9273866140818896</v>
      </c>
      <c r="Y145">
        <f>Food_data!Y5</f>
        <v>5.90418744925182</v>
      </c>
      <c r="Z145">
        <f>Food_data!Z5</f>
        <v>5.8809882844217602</v>
      </c>
      <c r="AA145">
        <f>Food_data!AA5</f>
        <v>5.8693887020067201</v>
      </c>
      <c r="AB145">
        <f>Food_data!AB5</f>
        <v>5.8461895371766603</v>
      </c>
      <c r="AC145">
        <f>Food_data!AC5</f>
        <v>5.8229903723465899</v>
      </c>
      <c r="AD145">
        <f>Food_data!AD5</f>
        <v>5.7997912075165203</v>
      </c>
      <c r="AE145">
        <f>Food_data!AE5</f>
        <v>5.78819162510149</v>
      </c>
      <c r="AF145">
        <f>Food_data!AF5</f>
        <v>5.7649924602714204</v>
      </c>
      <c r="AG145">
        <f>Food_data!AG5</f>
        <v>5.7417932954413597</v>
      </c>
      <c r="AH145">
        <f>Food_data!AH5</f>
        <v>5.7301937130263303</v>
      </c>
      <c r="AI145">
        <f>Food_data!AI5</f>
        <v>5.7069945481962598</v>
      </c>
      <c r="AJ145">
        <f>Food_data!AJ5</f>
        <v>5.6837953833662</v>
      </c>
      <c r="AK145">
        <f>Food_data!AK5</f>
        <v>5.6605962185361296</v>
      </c>
      <c r="AL145">
        <f>Food_data!AL5</f>
        <v>5.6489966361210904</v>
      </c>
      <c r="AM145">
        <f>Food_data!AM5</f>
        <v>5.6257974712910297</v>
      </c>
      <c r="AN145">
        <f>Food_data!AN5</f>
        <v>5.6025983064609601</v>
      </c>
      <c r="AO145">
        <f>Food_data!AO5</f>
        <v>5.5909987240459298</v>
      </c>
      <c r="AP145">
        <f>Food_data!AP5</f>
        <v>5.5677995592158602</v>
      </c>
      <c r="AQ145">
        <f>Food_data!AQ5</f>
        <v>5.5446003943858004</v>
      </c>
      <c r="AR145">
        <f>Food_data!AR5</f>
        <v>5.52140122955573</v>
      </c>
    </row>
    <row r="146" spans="1:44" x14ac:dyDescent="0.2">
      <c r="A146" t="str">
        <f>Food_data!A8</f>
        <v>FOOD</v>
      </c>
      <c r="B146" t="str">
        <f>Food_data!B8</f>
        <v>Capacity|Electricity</v>
      </c>
      <c r="C146" t="str">
        <f>Food_data!C8</f>
        <v>GW</v>
      </c>
      <c r="D146">
        <f>Food_data!D8</f>
        <v>5143.7741192377725</v>
      </c>
      <c r="E146">
        <f>Food_data!E8</f>
        <v>5245.6083059099765</v>
      </c>
      <c r="F146">
        <f>Food_data!F8</f>
        <v>5320.7785875108202</v>
      </c>
      <c r="G146">
        <f>Food_data!G8</f>
        <v>5309.97858751082</v>
      </c>
      <c r="H146">
        <f>Food_data!H8</f>
        <v>5298.8785875108197</v>
      </c>
      <c r="I146">
        <f>Food_data!I8</f>
        <v>5288.4785875108191</v>
      </c>
      <c r="J146">
        <f>Food_data!J8</f>
        <v>5277.3785875108197</v>
      </c>
      <c r="K146">
        <f>Food_data!K8</f>
        <v>5266.5785875108195</v>
      </c>
      <c r="L146">
        <f>Food_data!L8</f>
        <v>5328.1414898720459</v>
      </c>
      <c r="M146">
        <f>Food_data!M8</f>
        <v>5286.0472298681289</v>
      </c>
      <c r="N146">
        <f>Food_data!N8</f>
        <v>5451.7900949147961</v>
      </c>
      <c r="O146">
        <f>Food_data!O8</f>
        <v>5612.4214232690601</v>
      </c>
      <c r="P146">
        <f>Food_data!P8</f>
        <v>5752.1990612132213</v>
      </c>
      <c r="Q146">
        <f>Food_data!Q8</f>
        <v>5780.2276664597648</v>
      </c>
      <c r="R146">
        <f>Food_data!R8</f>
        <v>5831.0948131514915</v>
      </c>
      <c r="S146">
        <f>Food_data!S8</f>
        <v>5921.549769207707</v>
      </c>
      <c r="T146">
        <f>Food_data!T8</f>
        <v>6234.8471291939941</v>
      </c>
      <c r="U146">
        <f>Food_data!U8</f>
        <v>6446.2875939820851</v>
      </c>
      <c r="V146">
        <f>Food_data!V8</f>
        <v>6658.2749985218497</v>
      </c>
      <c r="W146">
        <f>Food_data!W8</f>
        <v>6898.4157999371546</v>
      </c>
      <c r="X146">
        <f>Food_data!X8</f>
        <v>7202.8551185928145</v>
      </c>
      <c r="Y146">
        <f>Food_data!Y8</f>
        <v>7516.0374295405127</v>
      </c>
      <c r="Z146">
        <f>Food_data!Z8</f>
        <v>7866.9807655594732</v>
      </c>
      <c r="AA146">
        <f>Food_data!AA8</f>
        <v>8250.2786065034052</v>
      </c>
      <c r="AB146">
        <f>Food_data!AB8</f>
        <v>8515.3341138096494</v>
      </c>
      <c r="AC146">
        <f>Food_data!AC8</f>
        <v>8605.9281174174503</v>
      </c>
      <c r="AD146">
        <f>Food_data!AD8</f>
        <v>8778.7293838457808</v>
      </c>
      <c r="AE146">
        <f>Food_data!AE8</f>
        <v>8974.4715473899487</v>
      </c>
      <c r="AF146">
        <f>Food_data!AF8</f>
        <v>9217.3972358490901</v>
      </c>
      <c r="AG146">
        <f>Food_data!AG8</f>
        <v>9463.7531431436382</v>
      </c>
      <c r="AH146">
        <f>Food_data!AH8</f>
        <v>9721.3811387616879</v>
      </c>
      <c r="AI146">
        <f>Food_data!AI8</f>
        <v>9926.6197759302013</v>
      </c>
      <c r="AJ146">
        <f>Food_data!AJ8</f>
        <v>10123.483375974982</v>
      </c>
      <c r="AK146">
        <f>Food_data!AK8</f>
        <v>10300.259872240804</v>
      </c>
      <c r="AL146">
        <f>Food_data!AL8</f>
        <v>10490.919954162475</v>
      </c>
      <c r="AM146">
        <f>Food_data!AM8</f>
        <v>10668.684373317319</v>
      </c>
      <c r="AN146">
        <f>Food_data!AN8</f>
        <v>10787.512245277074</v>
      </c>
      <c r="AO146">
        <f>Food_data!AO8</f>
        <v>11025.914344649558</v>
      </c>
      <c r="AP146">
        <f>Food_data!AP8</f>
        <v>11245.114284869798</v>
      </c>
      <c r="AQ146">
        <f>Food_data!AQ8</f>
        <v>11515.806917471326</v>
      </c>
      <c r="AR146">
        <f>Food_data!AR8</f>
        <v>11776.906155606992</v>
      </c>
    </row>
    <row r="147" spans="1:44" x14ac:dyDescent="0.2">
      <c r="A147" t="str">
        <f>Food_data!A9</f>
        <v>FOOD</v>
      </c>
      <c r="B147" t="str">
        <f>Food_data!B9</f>
        <v>Capacity|Electricity|Biomass</v>
      </c>
      <c r="C147" t="str">
        <f>Food_data!C9</f>
        <v>GW</v>
      </c>
      <c r="D147">
        <f>Food_data!D9</f>
        <v>86.3</v>
      </c>
      <c r="E147">
        <f>Food_data!E9</f>
        <v>83.2</v>
      </c>
      <c r="F147">
        <f>Food_data!F9</f>
        <v>80.100000000000009</v>
      </c>
      <c r="G147">
        <f>Food_data!G9</f>
        <v>77</v>
      </c>
      <c r="H147">
        <f>Food_data!H9</f>
        <v>73.800000000000011</v>
      </c>
      <c r="I147">
        <f>Food_data!I9</f>
        <v>70.8</v>
      </c>
      <c r="J147">
        <f>Food_data!J9</f>
        <v>67.7</v>
      </c>
      <c r="K147">
        <f>Food_data!K9</f>
        <v>64.5</v>
      </c>
      <c r="L147">
        <f>Food_data!L9</f>
        <v>77.054510838923292</v>
      </c>
      <c r="M147">
        <f>Food_data!M9</f>
        <v>69.88405686502621</v>
      </c>
      <c r="N147">
        <f>Food_data!N9</f>
        <v>111.0272762640888</v>
      </c>
      <c r="O147">
        <f>Food_data!O9</f>
        <v>140.439959405021</v>
      </c>
      <c r="P147">
        <f>Food_data!P9</f>
        <v>197.43995940502103</v>
      </c>
      <c r="Q147">
        <f>Food_data!Q9</f>
        <v>242.26031775025601</v>
      </c>
      <c r="R147">
        <f>Food_data!R9</f>
        <v>293.51735771081997</v>
      </c>
      <c r="S147">
        <f>Food_data!S9</f>
        <v>350.51735771081997</v>
      </c>
      <c r="T147">
        <f>Food_data!T9</f>
        <v>368.187074091375</v>
      </c>
      <c r="U147">
        <f>Food_data!U9</f>
        <v>376.62753887947702</v>
      </c>
      <c r="V147">
        <f>Food_data!V9</f>
        <v>386.01494341923205</v>
      </c>
      <c r="W147">
        <f>Food_data!W9</f>
        <v>423.45574483454493</v>
      </c>
      <c r="X147">
        <f>Food_data!X9</f>
        <v>480.09506349020597</v>
      </c>
      <c r="Y147">
        <f>Food_data!Y9</f>
        <v>488.18288942214701</v>
      </c>
      <c r="Z147">
        <f>Food_data!Z9</f>
        <v>529.87149232217701</v>
      </c>
      <c r="AA147">
        <f>Food_data!AA9</f>
        <v>537.06933326610999</v>
      </c>
      <c r="AB147">
        <f>Food_data!AB9</f>
        <v>566.52586655904599</v>
      </c>
      <c r="AC147">
        <f>Food_data!AC9</f>
        <v>593.97550890782702</v>
      </c>
      <c r="AD147">
        <f>Food_data!AD9</f>
        <v>611.01096200836298</v>
      </c>
      <c r="AE147">
        <f>Food_data!AE9</f>
        <v>626.223407153381</v>
      </c>
      <c r="AF147">
        <f>Food_data!AF9</f>
        <v>634.34909561252994</v>
      </c>
      <c r="AG147">
        <f>Food_data!AG9</f>
        <v>646.20500290707901</v>
      </c>
      <c r="AH147">
        <f>Food_data!AH9</f>
        <v>669.23299852511695</v>
      </c>
      <c r="AI147">
        <f>Food_data!AI9</f>
        <v>686.77163569363097</v>
      </c>
      <c r="AJ147">
        <f>Food_data!AJ9</f>
        <v>695.83523573841296</v>
      </c>
      <c r="AK147">
        <f>Food_data!AK9</f>
        <v>694.93523573841298</v>
      </c>
      <c r="AL147">
        <f>Food_data!AL9</f>
        <v>698.49896936648508</v>
      </c>
      <c r="AM147">
        <f>Food_data!AM9</f>
        <v>714.28608400231894</v>
      </c>
      <c r="AN147">
        <f>Food_data!AN9</f>
        <v>717.47133596824301</v>
      </c>
      <c r="AO147">
        <f>Food_data!AO9</f>
        <v>719.77894622695101</v>
      </c>
      <c r="AP147">
        <f>Food_data!AP9</f>
        <v>722.88187165778299</v>
      </c>
      <c r="AQ147">
        <f>Food_data!AQ9</f>
        <v>737.30883011661899</v>
      </c>
      <c r="AR147">
        <f>Food_data!AR9</f>
        <v>758.93129675070998</v>
      </c>
    </row>
    <row r="148" spans="1:44" x14ac:dyDescent="0.2">
      <c r="A148" t="str">
        <f>Food_data!A10</f>
        <v>FOOD</v>
      </c>
      <c r="B148" t="str">
        <f>Food_data!B10</f>
        <v>Capacity|Electricity|Coal</v>
      </c>
      <c r="C148" t="str">
        <f>Food_data!C10</f>
        <v>GW</v>
      </c>
      <c r="D148">
        <f>Food_data!D10</f>
        <v>1580.8000000000002</v>
      </c>
      <c r="E148">
        <f>Food_data!E10</f>
        <v>1543.7</v>
      </c>
      <c r="F148">
        <f>Food_data!F10</f>
        <v>1504.3</v>
      </c>
      <c r="G148">
        <f>Food_data!G10</f>
        <v>1464.6999999999998</v>
      </c>
      <c r="H148">
        <f>Food_data!H10</f>
        <v>1425.2</v>
      </c>
      <c r="I148">
        <f>Food_data!I10</f>
        <v>1385.7</v>
      </c>
      <c r="J148">
        <f>Food_data!J10</f>
        <v>1346.1999999999998</v>
      </c>
      <c r="K148">
        <f>Food_data!K10</f>
        <v>1306.7</v>
      </c>
      <c r="L148">
        <f>Food_data!L10</f>
        <v>1227.7</v>
      </c>
      <c r="M148">
        <f>Food_data!M10</f>
        <v>1267.1000000000001</v>
      </c>
      <c r="N148">
        <f>Food_data!N10</f>
        <v>1188.1000000000001</v>
      </c>
      <c r="O148">
        <f>Food_data!O10</f>
        <v>1148.5999999999999</v>
      </c>
      <c r="P148">
        <f>Food_data!P10</f>
        <v>1109</v>
      </c>
      <c r="Q148">
        <f>Food_data!Q10</f>
        <v>1069.5999999999999</v>
      </c>
      <c r="R148">
        <f>Food_data!R10</f>
        <v>1030</v>
      </c>
      <c r="S148">
        <f>Food_data!S10</f>
        <v>990.5</v>
      </c>
      <c r="T148">
        <f>Food_data!T10</f>
        <v>950.9</v>
      </c>
      <c r="U148">
        <f>Food_data!U10</f>
        <v>911.5</v>
      </c>
      <c r="V148">
        <f>Food_data!V10</f>
        <v>871.89999999999986</v>
      </c>
      <c r="W148">
        <f>Food_data!W10</f>
        <v>832.4</v>
      </c>
      <c r="X148">
        <f>Food_data!X10</f>
        <v>792.8</v>
      </c>
      <c r="Y148">
        <f>Food_data!Y10</f>
        <v>782.09448501575491</v>
      </c>
      <c r="Z148">
        <f>Food_data!Z10</f>
        <v>775.44921813468602</v>
      </c>
      <c r="AA148">
        <f>Food_data!AA10</f>
        <v>835.84921813468588</v>
      </c>
      <c r="AB148">
        <f>Food_data!AB10</f>
        <v>896.349218134686</v>
      </c>
      <c r="AC148">
        <f>Food_data!AC10</f>
        <v>956.84921813468588</v>
      </c>
      <c r="AD148">
        <f>Food_data!AD10</f>
        <v>1017.3492181346859</v>
      </c>
      <c r="AE148">
        <f>Food_data!AE10</f>
        <v>1077.7492181346802</v>
      </c>
      <c r="AF148">
        <f>Food_data!AF10</f>
        <v>1138.3492181346799</v>
      </c>
      <c r="AG148">
        <f>Food_data!AG10</f>
        <v>1198.7492181346799</v>
      </c>
      <c r="AH148">
        <f>Food_data!AH10</f>
        <v>1259.2492181346799</v>
      </c>
      <c r="AI148">
        <f>Food_data!AI10</f>
        <v>1319.64921813468</v>
      </c>
      <c r="AJ148">
        <f>Food_data!AJ10</f>
        <v>1380.2492181346802</v>
      </c>
      <c r="AK148">
        <f>Food_data!AK10</f>
        <v>1430.7257144004998</v>
      </c>
      <c r="AL148">
        <f>Food_data!AL10</f>
        <v>1490.4220626941001</v>
      </c>
      <c r="AM148">
        <f>Food_data!AM10</f>
        <v>1525.19936721311</v>
      </c>
      <c r="AN148">
        <f>Food_data!AN10</f>
        <v>1569.0164840111102</v>
      </c>
      <c r="AO148">
        <f>Food_data!AO10</f>
        <v>1589.68861106905</v>
      </c>
      <c r="AP148">
        <f>Food_data!AP10</f>
        <v>1612.1784582520499</v>
      </c>
      <c r="AQ148">
        <f>Food_data!AQ10</f>
        <v>1623.95931876439</v>
      </c>
      <c r="AR148">
        <f>Food_data!AR10</f>
        <v>1584.5593187643901</v>
      </c>
    </row>
    <row r="149" spans="1:44" x14ac:dyDescent="0.2">
      <c r="A149" t="str">
        <f>Food_data!A11</f>
        <v>FOOD</v>
      </c>
      <c r="B149" t="str">
        <f>Food_data!B11</f>
        <v>Capacity|Electricity|Gas</v>
      </c>
      <c r="C149" t="str">
        <f>Food_data!C11</f>
        <v>GW</v>
      </c>
      <c r="D149">
        <f>Food_data!D11</f>
        <v>1403.7741192377712</v>
      </c>
      <c r="E149">
        <f>Food_data!E11</f>
        <v>1540.1035096106029</v>
      </c>
      <c r="F149">
        <f>Food_data!F11</f>
        <v>1649.7737912114469</v>
      </c>
      <c r="G149">
        <f>Food_data!G11</f>
        <v>1705.2737912114476</v>
      </c>
      <c r="H149">
        <f>Food_data!H11</f>
        <v>1760.5737912114471</v>
      </c>
      <c r="I149">
        <f>Food_data!I11</f>
        <v>1816.1737912114475</v>
      </c>
      <c r="J149">
        <f>Food_data!J11</f>
        <v>1871.3737912114475</v>
      </c>
      <c r="K149">
        <f>Food_data!K11</f>
        <v>1926.8737912114473</v>
      </c>
      <c r="L149">
        <f>Food_data!L11</f>
        <v>2037.6737912114472</v>
      </c>
      <c r="M149">
        <f>Food_data!M11</f>
        <v>1982.3737912114475</v>
      </c>
      <c r="N149">
        <f>Food_data!N11</f>
        <v>2093.2737912114476</v>
      </c>
      <c r="O149">
        <f>Food_data!O11</f>
        <v>2222.6482880156186</v>
      </c>
      <c r="P149">
        <f>Food_data!P11</f>
        <v>2288.8259259597812</v>
      </c>
      <c r="Q149">
        <f>Food_data!Q11</f>
        <v>2355.0341728610883</v>
      </c>
      <c r="R149">
        <f>Food_data!R11</f>
        <v>2421.7447118920959</v>
      </c>
      <c r="S149">
        <f>Food_data!S11</f>
        <v>2527.2921007729356</v>
      </c>
      <c r="T149">
        <f>Food_data!T11</f>
        <v>2678.2197443786672</v>
      </c>
      <c r="U149">
        <f>Food_data!U11</f>
        <v>2733.7197443786672</v>
      </c>
      <c r="V149">
        <f>Food_data!V11</f>
        <v>2789.0197443786669</v>
      </c>
      <c r="W149">
        <f>Food_data!W11</f>
        <v>2844.5197443786669</v>
      </c>
      <c r="X149">
        <f>Food_data!X11</f>
        <v>2900.0197443786669</v>
      </c>
      <c r="Y149">
        <f>Food_data!Y11</f>
        <v>2955.3197443786671</v>
      </c>
      <c r="Z149">
        <f>Food_data!Z11</f>
        <v>3010.8197443786671</v>
      </c>
      <c r="AA149">
        <f>Food_data!AA11</f>
        <v>3066.1197443786668</v>
      </c>
      <c r="AB149">
        <f>Food_data!AB11</f>
        <v>3121.6197443786668</v>
      </c>
      <c r="AC149">
        <f>Food_data!AC11</f>
        <v>3071.3456251408961</v>
      </c>
      <c r="AD149">
        <f>Food_data!AD11</f>
        <v>3053.7162347680637</v>
      </c>
      <c r="AE149">
        <f>Food_data!AE11</f>
        <v>3062.7459531672198</v>
      </c>
      <c r="AF149">
        <f>Food_data!AF11</f>
        <v>3126.0459531672204</v>
      </c>
      <c r="AG149">
        <f>Food_data!AG11</f>
        <v>3189.3459531672197</v>
      </c>
      <c r="AH149">
        <f>Food_data!AH11</f>
        <v>3252.6459531672199</v>
      </c>
      <c r="AI149">
        <f>Food_data!AI11</f>
        <v>3252.6459531672199</v>
      </c>
      <c r="AJ149">
        <f>Food_data!AJ11</f>
        <v>3252.6459531672199</v>
      </c>
      <c r="AK149">
        <f>Food_data!AK11</f>
        <v>3252.6459531672199</v>
      </c>
      <c r="AL149">
        <f>Food_data!AL11</f>
        <v>3252.6459531672199</v>
      </c>
      <c r="AM149">
        <f>Food_data!AM11</f>
        <v>3252.6459531672199</v>
      </c>
      <c r="AN149">
        <f>Food_data!AN11</f>
        <v>3178.4714563630496</v>
      </c>
      <c r="AO149">
        <f>Food_data!AO11</f>
        <v>3167.7938184188861</v>
      </c>
      <c r="AP149">
        <f>Food_data!AP11</f>
        <v>3157.085571517579</v>
      </c>
      <c r="AQ149">
        <f>Food_data!AQ11</f>
        <v>3218.294191177949</v>
      </c>
      <c r="AR149">
        <f>Food_data!AR11</f>
        <v>3368.146802297108</v>
      </c>
    </row>
    <row r="150" spans="1:44" x14ac:dyDescent="0.2">
      <c r="A150" t="str">
        <f>Food_data!A12</f>
        <v>FOOD</v>
      </c>
      <c r="B150" t="str">
        <f>Food_data!B12</f>
        <v>Capacity|Electricity|Hydro</v>
      </c>
      <c r="C150" t="str">
        <f>Food_data!C12</f>
        <v>GW</v>
      </c>
      <c r="D150">
        <f>Food_data!D12</f>
        <v>1006.6999999999999</v>
      </c>
      <c r="E150">
        <f>Food_data!E12</f>
        <v>994.1</v>
      </c>
      <c r="F150">
        <f>Food_data!F12</f>
        <v>981.6</v>
      </c>
      <c r="G150">
        <f>Food_data!G12</f>
        <v>969</v>
      </c>
      <c r="H150">
        <f>Food_data!H12</f>
        <v>956.4</v>
      </c>
      <c r="I150">
        <f>Food_data!I12</f>
        <v>943.8</v>
      </c>
      <c r="J150">
        <f>Food_data!J12</f>
        <v>931.2</v>
      </c>
      <c r="K150">
        <f>Food_data!K12</f>
        <v>918.60000000000014</v>
      </c>
      <c r="L150">
        <f>Food_data!L12</f>
        <v>893.5</v>
      </c>
      <c r="M150">
        <f>Food_data!M12</f>
        <v>906</v>
      </c>
      <c r="N150">
        <f>Food_data!N12</f>
        <v>880.89999999999986</v>
      </c>
      <c r="O150">
        <f>Food_data!O12</f>
        <v>868.30000000000007</v>
      </c>
      <c r="P150">
        <f>Food_data!P12</f>
        <v>855.7</v>
      </c>
      <c r="Q150">
        <f>Food_data!Q12</f>
        <v>843.09999999999991</v>
      </c>
      <c r="R150">
        <f>Food_data!R12</f>
        <v>830.5</v>
      </c>
      <c r="S150">
        <f>Food_data!S12</f>
        <v>818.00000000000011</v>
      </c>
      <c r="T150">
        <f>Food_data!T12</f>
        <v>955.4</v>
      </c>
      <c r="U150">
        <f>Food_data!U12</f>
        <v>1092.7999999999897</v>
      </c>
      <c r="V150">
        <f>Food_data!V12</f>
        <v>1230.2</v>
      </c>
      <c r="W150">
        <f>Food_data!W12</f>
        <v>1367.5999999999901</v>
      </c>
      <c r="X150">
        <f>Food_data!X12</f>
        <v>1504.99999999999</v>
      </c>
      <c r="Y150">
        <f>Food_data!Y12</f>
        <v>1642.49999999999</v>
      </c>
      <c r="Z150">
        <f>Food_data!Z12</f>
        <v>1779.8999999999901</v>
      </c>
      <c r="AA150">
        <f>Food_data!AA12</f>
        <v>1917.29999999999</v>
      </c>
      <c r="AB150">
        <f>Food_data!AB12</f>
        <v>1914.0989740133</v>
      </c>
      <c r="AC150">
        <f>Food_data!AC12</f>
        <v>1927.1174545100901</v>
      </c>
      <c r="AD150">
        <f>Food_data!AD12</f>
        <v>1926.3174545100901</v>
      </c>
      <c r="AE150">
        <f>Food_data!AE12</f>
        <v>1925.6174545100901</v>
      </c>
      <c r="AF150">
        <f>Food_data!AF12</f>
        <v>1924.8174545100901</v>
      </c>
      <c r="AG150">
        <f>Food_data!AG12</f>
        <v>1924.0174545100901</v>
      </c>
      <c r="AH150">
        <f>Food_data!AH12</f>
        <v>1923.21745451009</v>
      </c>
      <c r="AI150">
        <f>Food_data!AI12</f>
        <v>1922.41745451009</v>
      </c>
      <c r="AJ150">
        <f>Food_data!AJ12</f>
        <v>1921.6174545100901</v>
      </c>
      <c r="AK150">
        <f>Food_data!AK12</f>
        <v>1920.8174545100901</v>
      </c>
      <c r="AL150">
        <f>Food_data!AL12</f>
        <v>1920.1174545100901</v>
      </c>
      <c r="AM150">
        <f>Food_data!AM12</f>
        <v>1919.3174545100899</v>
      </c>
      <c r="AN150">
        <f>Food_data!AN12</f>
        <v>1918.5174545100901</v>
      </c>
      <c r="AO150">
        <f>Food_data!AO12</f>
        <v>1917.7174545100902</v>
      </c>
      <c r="AP150">
        <f>Food_data!AP12</f>
        <v>1916.91745451009</v>
      </c>
      <c r="AQ150">
        <f>Food_data!AQ12</f>
        <v>1916.1174545100901</v>
      </c>
      <c r="AR150">
        <f>Food_data!AR12</f>
        <v>1915.4174545100902</v>
      </c>
    </row>
    <row r="151" spans="1:44" x14ac:dyDescent="0.2">
      <c r="A151" t="str">
        <f>Food_data!A13</f>
        <v>FOOD</v>
      </c>
      <c r="B151" t="str">
        <f>Food_data!B13</f>
        <v>Capacity|Electricity|Nuclear</v>
      </c>
      <c r="C151" t="str">
        <f>Food_data!C13</f>
        <v>GW</v>
      </c>
      <c r="D151">
        <f>Food_data!D13</f>
        <v>393.29999999999995</v>
      </c>
      <c r="E151">
        <f>Food_data!E13</f>
        <v>385.40000000000003</v>
      </c>
      <c r="F151">
        <f>Food_data!F13</f>
        <v>377.59999999999997</v>
      </c>
      <c r="G151">
        <f>Food_data!G13</f>
        <v>369.7</v>
      </c>
      <c r="H151">
        <f>Food_data!H13</f>
        <v>361.8</v>
      </c>
      <c r="I151">
        <f>Food_data!I13</f>
        <v>354</v>
      </c>
      <c r="J151">
        <f>Food_data!J13</f>
        <v>346.1</v>
      </c>
      <c r="K151">
        <f>Food_data!K13</f>
        <v>338.2</v>
      </c>
      <c r="L151">
        <f>Food_data!L13</f>
        <v>322.5</v>
      </c>
      <c r="M151">
        <f>Food_data!M13</f>
        <v>330.40000000000003</v>
      </c>
      <c r="N151">
        <f>Food_data!N13</f>
        <v>314.59999999999997</v>
      </c>
      <c r="O151">
        <f>Food_data!O13</f>
        <v>306.8</v>
      </c>
      <c r="P151">
        <f>Food_data!P13</f>
        <v>298.89999999999998</v>
      </c>
      <c r="Q151">
        <f>Food_data!Q13</f>
        <v>291</v>
      </c>
      <c r="R151">
        <f>Food_data!R13</f>
        <v>283.2</v>
      </c>
      <c r="S151">
        <f>Food_data!S13</f>
        <v>275.3</v>
      </c>
      <c r="T151">
        <f>Food_data!T13</f>
        <v>267.40000000000003</v>
      </c>
      <c r="U151">
        <f>Food_data!U13</f>
        <v>259.60000000000002</v>
      </c>
      <c r="V151">
        <f>Food_data!V13</f>
        <v>251.7</v>
      </c>
      <c r="W151">
        <f>Food_data!W13</f>
        <v>243.79999999999998</v>
      </c>
      <c r="X151">
        <f>Food_data!X13</f>
        <v>236</v>
      </c>
      <c r="Y151">
        <f>Food_data!Y13</f>
        <v>228.1</v>
      </c>
      <c r="Z151">
        <f>Food_data!Z13</f>
        <v>220.29999999999998</v>
      </c>
      <c r="AA151">
        <f>Food_data!AA13</f>
        <v>212.4</v>
      </c>
      <c r="AB151">
        <f>Food_data!AB13</f>
        <v>204.5</v>
      </c>
      <c r="AC151">
        <f>Food_data!AC13</f>
        <v>196.70000000000002</v>
      </c>
      <c r="AD151">
        <f>Food_data!AD13</f>
        <v>188.79999999999998</v>
      </c>
      <c r="AE151">
        <f>Food_data!AE13</f>
        <v>180.9</v>
      </c>
      <c r="AF151">
        <f>Food_data!AF13</f>
        <v>173.1</v>
      </c>
      <c r="AG151">
        <f>Food_data!AG13</f>
        <v>165.20000000000002</v>
      </c>
      <c r="AH151">
        <f>Food_data!AH13</f>
        <v>157.29999999999998</v>
      </c>
      <c r="AI151">
        <f>Food_data!AI13</f>
        <v>149.5</v>
      </c>
      <c r="AJ151">
        <f>Food_data!AJ13</f>
        <v>141.6</v>
      </c>
      <c r="AK151">
        <f>Food_data!AK13</f>
        <v>133.70000000000002</v>
      </c>
      <c r="AL151">
        <f>Food_data!AL13</f>
        <v>125.9</v>
      </c>
      <c r="AM151">
        <f>Food_data!AM13</f>
        <v>118</v>
      </c>
      <c r="AN151">
        <f>Food_data!AN13</f>
        <v>110.10000000000001</v>
      </c>
      <c r="AO151">
        <f>Food_data!AO13</f>
        <v>102.3</v>
      </c>
      <c r="AP151">
        <f>Food_data!AP13</f>
        <v>94.399999999999991</v>
      </c>
      <c r="AQ151">
        <f>Food_data!AQ13</f>
        <v>86.5</v>
      </c>
      <c r="AR151">
        <f>Food_data!AR13</f>
        <v>78.7</v>
      </c>
    </row>
    <row r="152" spans="1:44" x14ac:dyDescent="0.2">
      <c r="A152" t="str">
        <f>Food_data!A14</f>
        <v>FOOD</v>
      </c>
      <c r="B152" t="str">
        <f>Food_data!B14</f>
        <v>Capacity|Electricity|Oil</v>
      </c>
      <c r="C152" t="str">
        <f>Food_data!C14</f>
        <v>GW</v>
      </c>
      <c r="D152">
        <f>Food_data!D14</f>
        <v>461.80000000000007</v>
      </c>
      <c r="E152">
        <f>Food_data!E14</f>
        <v>464.7047962993729</v>
      </c>
      <c r="F152">
        <f>Food_data!F14</f>
        <v>469.80479629937287</v>
      </c>
      <c r="G152">
        <f>Food_data!G14</f>
        <v>474.90479629937289</v>
      </c>
      <c r="H152">
        <f>Food_data!H14</f>
        <v>480.004796299372</v>
      </c>
      <c r="I152">
        <f>Food_data!I14</f>
        <v>485.10479629937197</v>
      </c>
      <c r="J152">
        <f>Food_data!J14</f>
        <v>490.20479629937199</v>
      </c>
      <c r="K152">
        <f>Food_data!K14</f>
        <v>495.40479629937198</v>
      </c>
      <c r="L152">
        <f>Food_data!L14</f>
        <v>570.01318782167516</v>
      </c>
      <c r="M152">
        <f>Food_data!M14</f>
        <v>522.18938179165548</v>
      </c>
      <c r="N152">
        <f>Food_data!N14</f>
        <v>672.28902743926005</v>
      </c>
      <c r="O152">
        <f>Food_data!O14</f>
        <v>742.33317584841996</v>
      </c>
      <c r="P152">
        <f>Food_data!P14</f>
        <v>827.43317584841998</v>
      </c>
      <c r="Q152">
        <f>Food_data!Q14</f>
        <v>812.53317584842</v>
      </c>
      <c r="R152">
        <f>Food_data!R14</f>
        <v>813.73274354857506</v>
      </c>
      <c r="S152">
        <f>Food_data!S14</f>
        <v>809.84031072395203</v>
      </c>
      <c r="T152">
        <f>Food_data!T14</f>
        <v>792.84031072395214</v>
      </c>
      <c r="U152">
        <f>Food_data!U14</f>
        <v>778.44031072395194</v>
      </c>
      <c r="V152">
        <f>Food_data!V14</f>
        <v>764.04031072395196</v>
      </c>
      <c r="W152">
        <f>Food_data!W14</f>
        <v>749.64031072395198</v>
      </c>
      <c r="X152">
        <f>Food_data!X14</f>
        <v>735.44031072395205</v>
      </c>
      <c r="Y152">
        <f>Food_data!Y14</f>
        <v>721.04031072395208</v>
      </c>
      <c r="Z152">
        <f>Food_data!Z14</f>
        <v>706.6403107239521</v>
      </c>
      <c r="AA152">
        <f>Food_data!AA14</f>
        <v>692.24031072395212</v>
      </c>
      <c r="AB152">
        <f>Food_data!AB14</f>
        <v>677.84031072395192</v>
      </c>
      <c r="AC152">
        <f>Food_data!AC14</f>
        <v>643.44031072395194</v>
      </c>
      <c r="AD152">
        <f>Food_data!AD14</f>
        <v>611.13551442458004</v>
      </c>
      <c r="AE152">
        <f>Food_data!AE14</f>
        <v>576.93551442457999</v>
      </c>
      <c r="AF152">
        <f>Food_data!AF14</f>
        <v>542.53551442458001</v>
      </c>
      <c r="AG152">
        <f>Food_data!AG14</f>
        <v>508.13551442458004</v>
      </c>
      <c r="AH152">
        <f>Food_data!AH14</f>
        <v>473.73551442457995</v>
      </c>
      <c r="AI152">
        <f>Food_data!AI14</f>
        <v>453.73551442458</v>
      </c>
      <c r="AJ152">
        <f>Food_data!AJ14</f>
        <v>433.73551442457995</v>
      </c>
      <c r="AK152">
        <f>Food_data!AK14</f>
        <v>413.73551442457995</v>
      </c>
      <c r="AL152">
        <f>Food_data!AL14</f>
        <v>393.73551442458</v>
      </c>
      <c r="AM152">
        <f>Food_data!AM14</f>
        <v>373.73551442457995</v>
      </c>
      <c r="AN152">
        <f>Food_data!AN14</f>
        <v>373.73551442457995</v>
      </c>
      <c r="AO152">
        <f>Food_data!AO14</f>
        <v>373.73551442457995</v>
      </c>
      <c r="AP152">
        <f>Food_data!AP14</f>
        <v>351.95092893229599</v>
      </c>
      <c r="AQ152">
        <f>Food_data!AQ14</f>
        <v>309.22712290227702</v>
      </c>
      <c r="AR152">
        <f>Food_data!AR14</f>
        <v>212.051283284692</v>
      </c>
    </row>
    <row r="153" spans="1:44" x14ac:dyDescent="0.2">
      <c r="A153" t="str">
        <f>Food_data!A15</f>
        <v>FOOD</v>
      </c>
      <c r="B153" t="str">
        <f>Food_data!B15</f>
        <v>Capacity|Electricity|Other</v>
      </c>
      <c r="C153" t="str">
        <f>Food_data!C15</f>
        <v>GW</v>
      </c>
      <c r="D153">
        <f>Food_data!D15</f>
        <v>11.299999999999999</v>
      </c>
      <c r="E153">
        <f>Food_data!E15</f>
        <v>11</v>
      </c>
      <c r="F153">
        <f>Food_data!F15</f>
        <v>10.7</v>
      </c>
      <c r="G153">
        <f>Food_data!G15</f>
        <v>10.4</v>
      </c>
      <c r="H153">
        <f>Food_data!H15</f>
        <v>10.1</v>
      </c>
      <c r="I153">
        <f>Food_data!I15</f>
        <v>9.9</v>
      </c>
      <c r="J153">
        <f>Food_data!J15</f>
        <v>9.6</v>
      </c>
      <c r="K153">
        <f>Food_data!K15</f>
        <v>9.2999999999999989</v>
      </c>
      <c r="L153">
        <f>Food_data!L15</f>
        <v>8.6999999999999993</v>
      </c>
      <c r="M153">
        <f>Food_data!M15</f>
        <v>9</v>
      </c>
      <c r="N153">
        <f>Food_data!N15</f>
        <v>8.5</v>
      </c>
      <c r="O153">
        <f>Food_data!O15</f>
        <v>8.2000000000000011</v>
      </c>
      <c r="P153">
        <f>Food_data!P15</f>
        <v>7.9</v>
      </c>
      <c r="Q153">
        <f>Food_data!Q15</f>
        <v>7.6</v>
      </c>
      <c r="R153">
        <f>Food_data!R15</f>
        <v>7.3</v>
      </c>
      <c r="S153">
        <f>Food_data!S15</f>
        <v>7</v>
      </c>
      <c r="T153">
        <f>Food_data!T15</f>
        <v>6.8</v>
      </c>
      <c r="U153">
        <f>Food_data!U15</f>
        <v>6.5</v>
      </c>
      <c r="V153">
        <f>Food_data!V15</f>
        <v>6.2</v>
      </c>
      <c r="W153">
        <f>Food_data!W15</f>
        <v>5.8999999999999995</v>
      </c>
      <c r="X153">
        <f>Food_data!X15</f>
        <v>50.4</v>
      </c>
      <c r="Y153">
        <f>Food_data!Y15</f>
        <v>53.6</v>
      </c>
      <c r="Z153">
        <f>Food_data!Z15</f>
        <v>56.800000000000004</v>
      </c>
      <c r="AA153">
        <f>Food_data!AA15</f>
        <v>60.1</v>
      </c>
      <c r="AB153">
        <f>Food_data!AB15</f>
        <v>63.3</v>
      </c>
      <c r="AC153">
        <f>Food_data!AC15</f>
        <v>66.5</v>
      </c>
      <c r="AD153">
        <f>Food_data!AD15</f>
        <v>70.400000000000006</v>
      </c>
      <c r="AE153">
        <f>Food_data!AE15</f>
        <v>74.300000000000011</v>
      </c>
      <c r="AF153">
        <f>Food_data!AF15</f>
        <v>78.2</v>
      </c>
      <c r="AG153">
        <f>Food_data!AG15</f>
        <v>82.099999999999895</v>
      </c>
      <c r="AH153">
        <f>Food_data!AH15</f>
        <v>86</v>
      </c>
      <c r="AI153">
        <f>Food_data!AI15</f>
        <v>91.899999999999991</v>
      </c>
      <c r="AJ153">
        <f>Food_data!AJ15</f>
        <v>97.8</v>
      </c>
      <c r="AK153">
        <f>Food_data!AK15</f>
        <v>103.7</v>
      </c>
      <c r="AL153">
        <f>Food_data!AL15</f>
        <v>109.60000000000001</v>
      </c>
      <c r="AM153">
        <f>Food_data!AM15</f>
        <v>115.5</v>
      </c>
      <c r="AN153">
        <f>Food_data!AN15</f>
        <v>120.2</v>
      </c>
      <c r="AO153">
        <f>Food_data!AO15</f>
        <v>124.89999999999999</v>
      </c>
      <c r="AP153">
        <f>Food_data!AP15</f>
        <v>129.70000000000002</v>
      </c>
      <c r="AQ153">
        <f>Food_data!AQ15</f>
        <v>134.4</v>
      </c>
      <c r="AR153">
        <f>Food_data!AR15</f>
        <v>139.1</v>
      </c>
    </row>
    <row r="154" spans="1:44" x14ac:dyDescent="0.2">
      <c r="A154" t="str">
        <f>Food_data!A16</f>
        <v>FOOD</v>
      </c>
      <c r="B154" t="str">
        <f>Food_data!B16</f>
        <v>Capacity|Electricity|Solar</v>
      </c>
      <c r="C154" t="str">
        <f>Food_data!C16</f>
        <v>GW</v>
      </c>
      <c r="D154">
        <f>Food_data!D16</f>
        <v>40.6</v>
      </c>
      <c r="E154">
        <f>Food_data!E16</f>
        <v>70.599999999999994</v>
      </c>
      <c r="F154">
        <f>Food_data!F16</f>
        <v>100.5</v>
      </c>
      <c r="G154">
        <f>Food_data!G16</f>
        <v>98.899999999999991</v>
      </c>
      <c r="H154">
        <f>Food_data!H16</f>
        <v>97.3</v>
      </c>
      <c r="I154">
        <f>Food_data!I16</f>
        <v>95.7</v>
      </c>
      <c r="J154">
        <f>Food_data!J16</f>
        <v>94.000000000000014</v>
      </c>
      <c r="K154">
        <f>Food_data!K16</f>
        <v>92.4</v>
      </c>
      <c r="L154">
        <f>Food_data!L16</f>
        <v>89.199999999999989</v>
      </c>
      <c r="M154">
        <f>Food_data!M16</f>
        <v>90.800000000000011</v>
      </c>
      <c r="N154">
        <f>Food_data!N16</f>
        <v>87.600000000000009</v>
      </c>
      <c r="O154">
        <f>Food_data!O16</f>
        <v>85.9</v>
      </c>
      <c r="P154">
        <f>Food_data!P16</f>
        <v>84.299999999999983</v>
      </c>
      <c r="Q154">
        <f>Food_data!Q16</f>
        <v>82.7</v>
      </c>
      <c r="R154">
        <f>Food_data!R16</f>
        <v>81.100000000000009</v>
      </c>
      <c r="S154">
        <f>Food_data!S16</f>
        <v>79.399999999999991</v>
      </c>
      <c r="T154">
        <f>Food_data!T16</f>
        <v>77.800000000000011</v>
      </c>
      <c r="U154">
        <f>Food_data!U16</f>
        <v>76.2</v>
      </c>
      <c r="V154">
        <f>Food_data!V16</f>
        <v>74.599999999999994</v>
      </c>
      <c r="W154">
        <f>Food_data!W16</f>
        <v>72.899999999999991</v>
      </c>
      <c r="X154">
        <f>Food_data!X16</f>
        <v>71.3</v>
      </c>
      <c r="Y154">
        <f>Food_data!Y16</f>
        <v>139.69999999999999</v>
      </c>
      <c r="Z154">
        <f>Food_data!Z16</f>
        <v>208.1</v>
      </c>
      <c r="AA154">
        <f>Food_data!AA16</f>
        <v>276.39999999999998</v>
      </c>
      <c r="AB154">
        <f>Food_data!AB16</f>
        <v>344.8</v>
      </c>
      <c r="AC154">
        <f>Food_data!AC16</f>
        <v>350</v>
      </c>
      <c r="AD154">
        <f>Food_data!AD16</f>
        <v>420</v>
      </c>
      <c r="AE154">
        <f>Food_data!AE16</f>
        <v>490</v>
      </c>
      <c r="AF154">
        <f>Food_data!AF16</f>
        <v>560</v>
      </c>
      <c r="AG154">
        <f>Food_data!AG16</f>
        <v>630</v>
      </c>
      <c r="AH154">
        <f>Food_data!AH16</f>
        <v>700</v>
      </c>
      <c r="AI154">
        <f>Food_data!AI16</f>
        <v>770</v>
      </c>
      <c r="AJ154">
        <f>Food_data!AJ16</f>
        <v>840</v>
      </c>
      <c r="AK154">
        <f>Food_data!AK16</f>
        <v>910</v>
      </c>
      <c r="AL154">
        <f>Food_data!AL16</f>
        <v>980</v>
      </c>
      <c r="AM154">
        <f>Food_data!AM16</f>
        <v>1050</v>
      </c>
      <c r="AN154">
        <f>Food_data!AN16</f>
        <v>1120</v>
      </c>
      <c r="AO154">
        <f>Food_data!AO16</f>
        <v>1270</v>
      </c>
      <c r="AP154">
        <f>Food_data!AP16</f>
        <v>1420</v>
      </c>
      <c r="AQ154">
        <f>Food_data!AQ16</f>
        <v>1570</v>
      </c>
      <c r="AR154">
        <f>Food_data!AR16</f>
        <v>1720</v>
      </c>
    </row>
    <row r="155" spans="1:44" x14ac:dyDescent="0.2">
      <c r="A155" t="str">
        <f>Food_data!A17</f>
        <v>FOOD</v>
      </c>
      <c r="B155" t="str">
        <f>Food_data!B17</f>
        <v>Capacity|Electricity|Wind</v>
      </c>
      <c r="C155" t="str">
        <f>Food_data!C17</f>
        <v>GW</v>
      </c>
      <c r="D155">
        <f>Food_data!D17</f>
        <v>159.20000000000002</v>
      </c>
      <c r="E155">
        <f>Food_data!E17</f>
        <v>152.79999999999998</v>
      </c>
      <c r="F155">
        <f>Food_data!F17</f>
        <v>146.4</v>
      </c>
      <c r="G155">
        <f>Food_data!G17</f>
        <v>140.1</v>
      </c>
      <c r="H155">
        <f>Food_data!H17</f>
        <v>133.69999999999999</v>
      </c>
      <c r="I155">
        <f>Food_data!I17</f>
        <v>127.3</v>
      </c>
      <c r="J155">
        <f>Food_data!J17</f>
        <v>121</v>
      </c>
      <c r="K155">
        <f>Food_data!K17</f>
        <v>114.60000000000001</v>
      </c>
      <c r="L155">
        <f>Food_data!L17</f>
        <v>101.8</v>
      </c>
      <c r="M155">
        <f>Food_data!M17</f>
        <v>108.30000000000001</v>
      </c>
      <c r="N155">
        <f>Food_data!N17</f>
        <v>95.5</v>
      </c>
      <c r="O155">
        <f>Food_data!O17</f>
        <v>89.2</v>
      </c>
      <c r="P155">
        <f>Food_data!P17</f>
        <v>82.699999999999989</v>
      </c>
      <c r="Q155">
        <f>Food_data!Q17</f>
        <v>76.399999999999991</v>
      </c>
      <c r="R155">
        <f>Food_data!R17</f>
        <v>69.999999999999986</v>
      </c>
      <c r="S155">
        <f>Food_data!S17</f>
        <v>63.699999999999996</v>
      </c>
      <c r="T155">
        <f>Food_data!T17</f>
        <v>137.30000000000001</v>
      </c>
      <c r="U155">
        <f>Food_data!U17</f>
        <v>210.9</v>
      </c>
      <c r="V155">
        <f>Food_data!V17</f>
        <v>284.60000000000002</v>
      </c>
      <c r="W155">
        <f>Food_data!W17</f>
        <v>358.2</v>
      </c>
      <c r="X155">
        <f>Food_data!X17</f>
        <v>431.79999999999995</v>
      </c>
      <c r="Y155">
        <f>Food_data!Y17</f>
        <v>505.49999999999994</v>
      </c>
      <c r="Z155">
        <f>Food_data!Z17</f>
        <v>579.09999999999991</v>
      </c>
      <c r="AA155">
        <f>Food_data!AA17</f>
        <v>652.79999999999995</v>
      </c>
      <c r="AB155">
        <f>Food_data!AB17</f>
        <v>726.3</v>
      </c>
      <c r="AC155">
        <f>Food_data!AC17</f>
        <v>799.99999999999909</v>
      </c>
      <c r="AD155">
        <f>Food_data!AD17</f>
        <v>879.99999999999898</v>
      </c>
      <c r="AE155">
        <f>Food_data!AE17</f>
        <v>959.99999999999898</v>
      </c>
      <c r="AF155">
        <f>Food_data!AF17</f>
        <v>1039.99999999999</v>
      </c>
      <c r="AG155">
        <f>Food_data!AG17</f>
        <v>1119.99999999999</v>
      </c>
      <c r="AH155">
        <f>Food_data!AH17</f>
        <v>1200</v>
      </c>
      <c r="AI155">
        <f>Food_data!AI17</f>
        <v>1280</v>
      </c>
      <c r="AJ155">
        <f>Food_data!AJ17</f>
        <v>1360</v>
      </c>
      <c r="AK155">
        <f>Food_data!AK17</f>
        <v>1440</v>
      </c>
      <c r="AL155">
        <f>Food_data!AL17</f>
        <v>1520</v>
      </c>
      <c r="AM155">
        <f>Food_data!AM17</f>
        <v>1600</v>
      </c>
      <c r="AN155">
        <f>Food_data!AN17</f>
        <v>1680</v>
      </c>
      <c r="AO155">
        <f>Food_data!AO17</f>
        <v>1760</v>
      </c>
      <c r="AP155">
        <f>Food_data!AP17</f>
        <v>1840</v>
      </c>
      <c r="AQ155">
        <f>Food_data!AQ17</f>
        <v>1920</v>
      </c>
      <c r="AR155">
        <f>Food_data!AR17</f>
        <v>2000</v>
      </c>
    </row>
    <row r="156" spans="1:44" x14ac:dyDescent="0.2">
      <c r="A156" t="str">
        <f>Food_data!A20</f>
        <v>FOOD</v>
      </c>
      <c r="B156" t="str">
        <f>Food_data!B20</f>
        <v>Emissions|CO2eq</v>
      </c>
      <c r="C156" t="str">
        <f>Food_data!C20</f>
        <v>Mt CO2eq/yr</v>
      </c>
      <c r="D156">
        <f>Food_data!D20</f>
        <v>35766.237192693705</v>
      </c>
      <c r="E156">
        <f>Food_data!E20</f>
        <v>36025.047856056095</v>
      </c>
      <c r="F156">
        <f>Food_data!F20</f>
        <v>36284.452186874201</v>
      </c>
      <c r="G156">
        <f>Food_data!G20</f>
        <v>36542.450703308197</v>
      </c>
      <c r="H156">
        <f>Food_data!H20</f>
        <v>36798.115423290707</v>
      </c>
      <c r="I156">
        <f>Food_data!I20</f>
        <v>37079.010321722402</v>
      </c>
      <c r="J156">
        <f>Food_data!J20</f>
        <v>37377.976185409505</v>
      </c>
      <c r="K156">
        <f>Food_data!K20</f>
        <v>37670.449037262304</v>
      </c>
      <c r="L156">
        <f>Food_data!L20</f>
        <v>37969.422468750206</v>
      </c>
      <c r="M156">
        <f>Food_data!M20</f>
        <v>38261.8916357044</v>
      </c>
      <c r="N156">
        <f>Food_data!N20</f>
        <v>38575.294664724999</v>
      </c>
      <c r="O156">
        <f>Food_data!O20</f>
        <v>38007.216155754897</v>
      </c>
      <c r="P156">
        <f>Food_data!P20</f>
        <v>37246.391914155996</v>
      </c>
      <c r="Q156">
        <f>Food_data!Q20</f>
        <v>36688.4414957841</v>
      </c>
      <c r="R156">
        <f>Food_data!R20</f>
        <v>36123.060442728602</v>
      </c>
      <c r="S156">
        <f>Food_data!S20</f>
        <v>35381.351370304998</v>
      </c>
      <c r="T156">
        <f>Food_data!T20</f>
        <v>34791.782366783103</v>
      </c>
      <c r="U156">
        <f>Food_data!U20</f>
        <v>34192.373665462401</v>
      </c>
      <c r="V156">
        <f>Food_data!V20</f>
        <v>34323.929341668299</v>
      </c>
      <c r="W156">
        <f>Food_data!W20</f>
        <v>34088.387656701801</v>
      </c>
      <c r="X156">
        <f>Food_data!X20</f>
        <v>33238.294543254495</v>
      </c>
      <c r="Y156">
        <f>Food_data!Y20</f>
        <v>33301.358556323205</v>
      </c>
      <c r="Z156">
        <f>Food_data!Z20</f>
        <v>32720.120131725402</v>
      </c>
      <c r="AA156">
        <f>Food_data!AA20</f>
        <v>32217.028143356798</v>
      </c>
      <c r="AB156">
        <f>Food_data!AB20</f>
        <v>32280.344553022504</v>
      </c>
      <c r="AC156">
        <f>Food_data!AC20</f>
        <v>32385.017636230998</v>
      </c>
      <c r="AD156">
        <f>Food_data!AD20</f>
        <v>32648.551625348802</v>
      </c>
      <c r="AE156">
        <f>Food_data!AE20</f>
        <v>32926.094980503403</v>
      </c>
      <c r="AF156">
        <f>Food_data!AF20</f>
        <v>33216.773151320602</v>
      </c>
      <c r="AG156">
        <f>Food_data!AG20</f>
        <v>33279.039753929799</v>
      </c>
      <c r="AH156">
        <f>Food_data!AH20</f>
        <v>33426.426724256504</v>
      </c>
      <c r="AI156">
        <f>Food_data!AI20</f>
        <v>33815.441304291096</v>
      </c>
      <c r="AJ156">
        <f>Food_data!AJ20</f>
        <v>34052.7294038783</v>
      </c>
      <c r="AK156">
        <f>Food_data!AK20</f>
        <v>33649.197667060398</v>
      </c>
      <c r="AL156">
        <f>Food_data!AL20</f>
        <v>34012.473142371804</v>
      </c>
      <c r="AM156">
        <f>Food_data!AM20</f>
        <v>34229.153801273496</v>
      </c>
      <c r="AN156">
        <f>Food_data!AN20</f>
        <v>34595.861000452205</v>
      </c>
      <c r="AO156">
        <f>Food_data!AO20</f>
        <v>34917.789113521896</v>
      </c>
      <c r="AP156">
        <f>Food_data!AP20</f>
        <v>35208.811176770199</v>
      </c>
      <c r="AQ156">
        <f>Food_data!AQ20</f>
        <v>35362.004653845295</v>
      </c>
      <c r="AR156">
        <f>Food_data!AR20</f>
        <v>35966.8028360428</v>
      </c>
    </row>
    <row r="157" spans="1:44" x14ac:dyDescent="0.2">
      <c r="A157" t="str">
        <f>Food_data!A21</f>
        <v>FOOD</v>
      </c>
      <c r="B157" t="str">
        <f>Food_data!B21</f>
        <v>Emissions|CO2eq|AFOLU</v>
      </c>
      <c r="C157" t="str">
        <f>Food_data!C21</f>
        <v>Mt CO2eq/yr</v>
      </c>
      <c r="D157">
        <f>Food_data!D21</f>
        <v>5562.6038264183098</v>
      </c>
      <c r="E157">
        <f>Food_data!E21</f>
        <v>5585.7793896290605</v>
      </c>
      <c r="F157">
        <f>Food_data!F21</f>
        <v>5609.5491980503502</v>
      </c>
      <c r="G157">
        <f>Food_data!G21</f>
        <v>5631.9947474034107</v>
      </c>
      <c r="H157">
        <f>Food_data!H21</f>
        <v>5653.19969841682</v>
      </c>
      <c r="I157">
        <f>Food_data!I21</f>
        <v>5698.536414165229</v>
      </c>
      <c r="J157">
        <f>Food_data!J21</f>
        <v>5761.9494424903332</v>
      </c>
      <c r="K157">
        <f>Food_data!K21</f>
        <v>5818.8579150388341</v>
      </c>
      <c r="L157">
        <f>Food_data!L21</f>
        <v>5882.2709433639402</v>
      </c>
      <c r="M157">
        <f>Food_data!M21</f>
        <v>5939.1794159124311</v>
      </c>
      <c r="N157">
        <f>Food_data!N21</f>
        <v>6003.1225680128864</v>
      </c>
      <c r="O157">
        <f>Food_data!O21</f>
        <v>5953.9540584689403</v>
      </c>
      <c r="P157">
        <f>Food_data!P21</f>
        <v>5710.9280645619556</v>
      </c>
      <c r="Q157">
        <f>Food_data!Q21</f>
        <v>5670.9011647169755</v>
      </c>
      <c r="R157">
        <f>Food_data!R21</f>
        <v>5623.4841432550293</v>
      </c>
      <c r="S157">
        <f>Food_data!S21</f>
        <v>5399.6342745704278</v>
      </c>
      <c r="T157">
        <f>Food_data!T21</f>
        <v>5364.8652821027408</v>
      </c>
      <c r="U157">
        <f>Food_data!U21</f>
        <v>5321.3936565020331</v>
      </c>
      <c r="V157">
        <f>Food_data!V21</f>
        <v>5278.3206660906208</v>
      </c>
      <c r="W157">
        <f>Food_data!W21</f>
        <v>5082.1269317126516</v>
      </c>
      <c r="X157">
        <f>Food_data!X21</f>
        <v>5046.4219839345824</v>
      </c>
      <c r="Y157">
        <f>Food_data!Y21</f>
        <v>5003.4685109790817</v>
      </c>
      <c r="Z157">
        <f>Food_data!Z21</f>
        <v>4826.0225331586098</v>
      </c>
      <c r="AA157">
        <f>Food_data!AA21</f>
        <v>4789.4086976842791</v>
      </c>
      <c r="AB157">
        <f>Food_data!AB21</f>
        <v>4748.0647849076668</v>
      </c>
      <c r="AC157">
        <f>Food_data!AC21</f>
        <v>4584.9072028076789</v>
      </c>
      <c r="AD157">
        <f>Food_data!AD21</f>
        <v>4544.1462873442197</v>
      </c>
      <c r="AE157">
        <f>Food_data!AE21</f>
        <v>4509.5718755204844</v>
      </c>
      <c r="AF157">
        <f>Food_data!AF21</f>
        <v>4469.9647366292011</v>
      </c>
      <c r="AG157">
        <f>Food_data!AG21</f>
        <v>4318.0389123887699</v>
      </c>
      <c r="AH157">
        <f>Food_data!AH21</f>
        <v>4283.7711397008343</v>
      </c>
      <c r="AI157">
        <f>Food_data!AI21</f>
        <v>4242.1719562374337</v>
      </c>
      <c r="AJ157">
        <f>Food_data!AJ21</f>
        <v>4101.909736338418</v>
      </c>
      <c r="AK157">
        <f>Food_data!AK21</f>
        <v>4060.203227533802</v>
      </c>
      <c r="AL157">
        <f>Food_data!AL21</f>
        <v>4037.5728581216431</v>
      </c>
      <c r="AM157">
        <f>Food_data!AM21</f>
        <v>3928.1301718560071</v>
      </c>
      <c r="AN157">
        <f>Food_data!AN21</f>
        <v>3907.6821296193139</v>
      </c>
      <c r="AO157">
        <f>Food_data!AO21</f>
        <v>3893.0356104193315</v>
      </c>
      <c r="AP157">
        <f>Food_data!AP21</f>
        <v>3873.1274762639641</v>
      </c>
      <c r="AQ157">
        <f>Food_data!AQ21</f>
        <v>3773.1596014221786</v>
      </c>
      <c r="AR157">
        <f>Food_data!AR21</f>
        <v>3754.159748691176</v>
      </c>
    </row>
    <row r="158" spans="1:44" x14ac:dyDescent="0.2">
      <c r="A158" t="str">
        <f>Food_data!A22</f>
        <v>FOOD</v>
      </c>
      <c r="B158" t="str">
        <f>Food_data!B22</f>
        <v>Emissions|CO2eq|Energy</v>
      </c>
      <c r="C158" t="str">
        <f>Food_data!C22</f>
        <v>Mt CO2eq/yr</v>
      </c>
      <c r="D158">
        <f>Food_data!D22</f>
        <v>29761.899099999988</v>
      </c>
      <c r="E158">
        <f>Food_data!E22</f>
        <v>29987.735049999992</v>
      </c>
      <c r="F158">
        <f>Food_data!F22</f>
        <v>30213.571000000004</v>
      </c>
      <c r="G158">
        <f>Food_data!G22</f>
        <v>30439.398009999997</v>
      </c>
      <c r="H158">
        <f>Food_data!H22</f>
        <v>30665.226869999999</v>
      </c>
      <c r="I158">
        <f>Food_data!I22</f>
        <v>30891.057789999999</v>
      </c>
      <c r="J158">
        <f>Food_data!J22</f>
        <v>31116.884799999985</v>
      </c>
      <c r="K158">
        <f>Food_data!K22</f>
        <v>31342.720749999891</v>
      </c>
      <c r="L158">
        <f>Food_data!L22</f>
        <v>31568.549609999998</v>
      </c>
      <c r="M158">
        <f>Food_data!M22</f>
        <v>31794.376620000003</v>
      </c>
      <c r="N158">
        <f>Food_data!N22</f>
        <v>32034.099999999897</v>
      </c>
      <c r="O158">
        <f>Food_data!O22</f>
        <v>31506.440000000002</v>
      </c>
      <c r="P158">
        <f>Food_data!P22</f>
        <v>30978.78</v>
      </c>
      <c r="Q158">
        <f>Food_data!Q22</f>
        <v>30451.119999999901</v>
      </c>
      <c r="R158">
        <f>Food_data!R22</f>
        <v>29923.459999999988</v>
      </c>
      <c r="S158">
        <f>Food_data!S22</f>
        <v>29395.799999999897</v>
      </c>
      <c r="T158">
        <f>Food_data!T22</f>
        <v>28831.239999999896</v>
      </c>
      <c r="U158">
        <f>Food_data!U22</f>
        <v>28266.679999999902</v>
      </c>
      <c r="V158">
        <f>Food_data!V22</f>
        <v>28431.562748271888</v>
      </c>
      <c r="W158">
        <f>Food_data!W22</f>
        <v>28382.469245911998</v>
      </c>
      <c r="X158">
        <f>Food_data!X22</f>
        <v>27558.335386638391</v>
      </c>
      <c r="Y158">
        <f>Food_data!Y22</f>
        <v>27654.607501120088</v>
      </c>
      <c r="Z158">
        <f>Food_data!Z22</f>
        <v>27241.070488250549</v>
      </c>
      <c r="AA158">
        <f>Food_data!AA22</f>
        <v>26764.848052199108</v>
      </c>
      <c r="AB158">
        <f>Food_data!AB22</f>
        <v>26861.28816259138</v>
      </c>
      <c r="AC158">
        <f>Food_data!AC22</f>
        <v>27119.3631605884</v>
      </c>
      <c r="AD158">
        <f>Food_data!AD22</f>
        <v>27413.902147948102</v>
      </c>
      <c r="AE158">
        <f>Food_data!AE22</f>
        <v>27716.264732197898</v>
      </c>
      <c r="AF158">
        <f>Food_data!AF22</f>
        <v>28036.7946094664</v>
      </c>
      <c r="AG158">
        <f>Food_data!AG22</f>
        <v>28241.232325030091</v>
      </c>
      <c r="AH158">
        <f>Food_data!AH22</f>
        <v>28413.132089583502</v>
      </c>
      <c r="AI158">
        <f>Food_data!AI22</f>
        <v>28835.158849411091</v>
      </c>
      <c r="AJ158">
        <f>Food_data!AJ22</f>
        <v>29202.956867508397</v>
      </c>
      <c r="AK158">
        <f>Food_data!AK22</f>
        <v>28831.379967759487</v>
      </c>
      <c r="AL158">
        <f>Food_data!AL22</f>
        <v>29207.53386673949</v>
      </c>
      <c r="AM158">
        <f>Food_data!AM22</f>
        <v>29523.905885341996</v>
      </c>
      <c r="AN158">
        <f>Food_data!AN22</f>
        <v>29901.309529993901</v>
      </c>
      <c r="AO158">
        <f>Food_data!AO22</f>
        <v>30229.313525906498</v>
      </c>
      <c r="AP158">
        <f>Food_data!AP22</f>
        <v>30530.494499266388</v>
      </c>
      <c r="AQ158">
        <f>Food_data!AQ22</f>
        <v>30773.907254350084</v>
      </c>
      <c r="AR158">
        <f>Food_data!AR22</f>
        <v>31387.956314004918</v>
      </c>
    </row>
    <row r="159" spans="1:44" x14ac:dyDescent="0.2">
      <c r="A159" t="str">
        <f>Food_data!A23</f>
        <v>FOOD</v>
      </c>
      <c r="B159" t="str">
        <f>Food_data!B23</f>
        <v>Emissions|CO2eq|Industry</v>
      </c>
      <c r="C159" t="str">
        <f>Food_data!C23</f>
        <v>Mt CO2eq/yr</v>
      </c>
      <c r="D159">
        <f>Food_data!D23</f>
        <v>1104.1238937562985</v>
      </c>
      <c r="E159">
        <f>Food_data!E23</f>
        <v>1113.9015426637918</v>
      </c>
      <c r="F159">
        <f>Food_data!F23</f>
        <v>1123.6788984139571</v>
      </c>
      <c r="G159">
        <f>Food_data!G23</f>
        <v>1133.4551391726995</v>
      </c>
      <c r="H159">
        <f>Food_data!H23</f>
        <v>1142.1335129780934</v>
      </c>
      <c r="I159">
        <f>Food_data!I23</f>
        <v>1151.9054710131243</v>
      </c>
      <c r="J159">
        <f>Food_data!J23</f>
        <v>1161.6772409535047</v>
      </c>
      <c r="K159">
        <f>Food_data!K23</f>
        <v>1171.4480065687721</v>
      </c>
      <c r="L159">
        <f>Food_data!L23</f>
        <v>1181.2186734983466</v>
      </c>
      <c r="M159">
        <f>Food_data!M23</f>
        <v>1190.988331472375</v>
      </c>
      <c r="N159">
        <f>Food_data!N23</f>
        <v>1200.75792770064</v>
      </c>
      <c r="O159">
        <f>Food_data!O23</f>
        <v>1209.4089254745631</v>
      </c>
      <c r="P159">
        <f>Food_data!P23</f>
        <v>1219.174759184142</v>
      </c>
      <c r="Q159">
        <f>Food_data!Q23</f>
        <v>1228.9397059688224</v>
      </c>
      <c r="R159">
        <f>Food_data!R23</f>
        <v>1238.7046543847034</v>
      </c>
      <c r="S159">
        <f>Food_data!S23</f>
        <v>1248.4687414464081</v>
      </c>
      <c r="T159">
        <f>Food_data!T23</f>
        <v>1258.2328308791059</v>
      </c>
      <c r="U159">
        <f>Food_data!U23</f>
        <v>1266.8629185504535</v>
      </c>
      <c r="V159">
        <f>Food_data!V23</f>
        <v>1276.6232368957549</v>
      </c>
      <c r="W159">
        <f>Food_data!W23</f>
        <v>1286.3831886671419</v>
      </c>
      <c r="X159">
        <f>Food_data!X23</f>
        <v>1296.1432822715631</v>
      </c>
      <c r="Y159">
        <f>Food_data!Y23</f>
        <v>1305.9030538140441</v>
      </c>
      <c r="Z159">
        <f>Food_data!Z23</f>
        <v>1315.6620199062861</v>
      </c>
      <c r="AA159">
        <f>Food_data!AA23</f>
        <v>1325.4207030634568</v>
      </c>
      <c r="AB159">
        <f>Food_data!AB23</f>
        <v>1334.0284755234843</v>
      </c>
      <c r="AC159">
        <f>Food_data!AC23</f>
        <v>1343.7841428349634</v>
      </c>
      <c r="AD159">
        <f>Food_data!AD23</f>
        <v>1353.5400600564305</v>
      </c>
      <c r="AE159">
        <f>Food_data!AE23</f>
        <v>1363.2952427850103</v>
      </c>
      <c r="AF159">
        <f>Food_data!AF23</f>
        <v>1373.0506752249266</v>
      </c>
      <c r="AG159">
        <f>Food_data!AG23</f>
        <v>1382.8053865108598</v>
      </c>
      <c r="AH159">
        <f>Food_data!AH23</f>
        <v>1392.5603649721643</v>
      </c>
      <c r="AI159">
        <f>Food_data!AI23</f>
        <v>1401.147368642562</v>
      </c>
      <c r="AJ159">
        <f>Food_data!AJ23</f>
        <v>1410.899670031564</v>
      </c>
      <c r="AK159">
        <f>Food_data!AK23</f>
        <v>1420.6513417671219</v>
      </c>
      <c r="AL159">
        <f>Food_data!AL23</f>
        <v>1430.4032875106313</v>
      </c>
      <c r="AM159">
        <f>Food_data!AM23</f>
        <v>1440.1546140754233</v>
      </c>
      <c r="AN159">
        <f>Food_data!AN23</f>
        <v>1449.9062108389696</v>
      </c>
      <c r="AO159">
        <f>Food_data!AO23</f>
        <v>1458.4768471960738</v>
      </c>
      <c r="AP159">
        <f>Food_data!AP23</f>
        <v>1468.2260712398288</v>
      </c>
      <c r="AQ159">
        <f>Food_data!AQ23</f>
        <v>1477.9746680730209</v>
      </c>
      <c r="AR159">
        <f>Food_data!AR23</f>
        <v>1487.7236433466542</v>
      </c>
    </row>
    <row r="160" spans="1:44" x14ac:dyDescent="0.2">
      <c r="A160" t="str">
        <f>Food_data!A26</f>
        <v>FOOD</v>
      </c>
      <c r="B160" t="str">
        <f>Food_data!B26</f>
        <v xml:space="preserve">Final Energy </v>
      </c>
      <c r="C160" t="str">
        <f>Food_data!C26</f>
        <v>EJ/yr</v>
      </c>
      <c r="D160">
        <f>Food_data!D26</f>
        <v>343.55347772894919</v>
      </c>
      <c r="E160">
        <f>Food_data!E26</f>
        <v>348.43860266804745</v>
      </c>
      <c r="F160">
        <f>Food_data!F26</f>
        <v>355.80152940635185</v>
      </c>
      <c r="G160">
        <f>Food_data!G26</f>
        <v>362.99033403903877</v>
      </c>
      <c r="H160">
        <f>Food_data!H26</f>
        <v>370.01984670902777</v>
      </c>
      <c r="I160">
        <f>Food_data!I26</f>
        <v>376.94686170233228</v>
      </c>
      <c r="J160">
        <f>Food_data!J26</f>
        <v>383.3399677387082</v>
      </c>
      <c r="K160">
        <f>Food_data!K26</f>
        <v>389.85019714122723</v>
      </c>
      <c r="L160">
        <f>Food_data!L26</f>
        <v>396.56482377139099</v>
      </c>
      <c r="M160">
        <f>Food_data!M26</f>
        <v>402.67305090455886</v>
      </c>
      <c r="N160">
        <f>Food_data!N26</f>
        <v>408.88161104735769</v>
      </c>
      <c r="O160">
        <f>Food_data!O26</f>
        <v>418.84494755950448</v>
      </c>
      <c r="P160">
        <f>Food_data!P26</f>
        <v>416.79769431298934</v>
      </c>
      <c r="Q160">
        <f>Food_data!Q26</f>
        <v>426.00351992193242</v>
      </c>
      <c r="R160">
        <f>Food_data!R26</f>
        <v>434.46561148885894</v>
      </c>
      <c r="S160">
        <f>Food_data!S26</f>
        <v>442.96536589600419</v>
      </c>
      <c r="T160">
        <f>Food_data!T26</f>
        <v>450.05379746815026</v>
      </c>
      <c r="U160">
        <f>Food_data!U26</f>
        <v>456.35858554743555</v>
      </c>
      <c r="V160">
        <f>Food_data!V26</f>
        <v>461.35174410951151</v>
      </c>
      <c r="W160">
        <f>Food_data!W26</f>
        <v>466.26543598278391</v>
      </c>
      <c r="X160">
        <f>Food_data!X26</f>
        <v>469.98441892062516</v>
      </c>
      <c r="Y160">
        <f>Food_data!Y26</f>
        <v>475.35513424829196</v>
      </c>
      <c r="Z160">
        <f>Food_data!Z26</f>
        <v>481.6549991094505</v>
      </c>
      <c r="AA160">
        <f>Food_data!AA26</f>
        <v>488.71577506627392</v>
      </c>
      <c r="AB160">
        <f>Food_data!AB26</f>
        <v>493.48890133861471</v>
      </c>
      <c r="AC160">
        <f>Food_data!AC26</f>
        <v>498.929639227623</v>
      </c>
      <c r="AD160">
        <f>Food_data!AD26</f>
        <v>503.99614954711672</v>
      </c>
      <c r="AE160">
        <f>Food_data!AE26</f>
        <v>509.01654170008442</v>
      </c>
      <c r="AF160">
        <f>Food_data!AF26</f>
        <v>513.97426494105571</v>
      </c>
      <c r="AG160">
        <f>Food_data!AG26</f>
        <v>518.88477402906256</v>
      </c>
      <c r="AH160">
        <f>Food_data!AH26</f>
        <v>524.00278774238609</v>
      </c>
      <c r="AI160">
        <f>Food_data!AI26</f>
        <v>527.96939922711499</v>
      </c>
      <c r="AJ160">
        <f>Food_data!AJ26</f>
        <v>531.74919679176719</v>
      </c>
      <c r="AK160">
        <f>Food_data!AK26</f>
        <v>536.8380971568954</v>
      </c>
      <c r="AL160">
        <f>Food_data!AL26</f>
        <v>540.90853398940897</v>
      </c>
      <c r="AM160">
        <f>Food_data!AM26</f>
        <v>544.76803526667641</v>
      </c>
      <c r="AN160">
        <f>Food_data!AN26</f>
        <v>548.85243623296185</v>
      </c>
      <c r="AO160">
        <f>Food_data!AO26</f>
        <v>552.8382828331479</v>
      </c>
      <c r="AP160">
        <f>Food_data!AP26</f>
        <v>556.88487048980187</v>
      </c>
      <c r="AQ160">
        <f>Food_data!AQ26</f>
        <v>560.77288816761063</v>
      </c>
      <c r="AR160">
        <f>Food_data!AR26</f>
        <v>562.82052563195202</v>
      </c>
    </row>
    <row r="161" spans="1:44" x14ac:dyDescent="0.2">
      <c r="A161" t="str">
        <f>Food_data!A27</f>
        <v>FOOD</v>
      </c>
      <c r="B161" t="str">
        <f>Food_data!B27</f>
        <v>Final Energy|Electricity|Industrial</v>
      </c>
      <c r="C161" t="str">
        <f>Food_data!C27</f>
        <v>EJ/yr</v>
      </c>
      <c r="D161">
        <f>Food_data!D27</f>
        <v>12.938010363412401</v>
      </c>
      <c r="E161">
        <f>Food_data!E27</f>
        <v>13.20974719432772</v>
      </c>
      <c r="F161">
        <f>Food_data!F27</f>
        <v>13.474692437142849</v>
      </c>
      <c r="G161">
        <f>Food_data!G27</f>
        <v>13.732683271120619</v>
      </c>
      <c r="H161">
        <f>Food_data!H27</f>
        <v>13.98398884844595</v>
      </c>
      <c r="I161">
        <f>Food_data!I27</f>
        <v>14.228903230185109</v>
      </c>
      <c r="J161">
        <f>Food_data!J27</f>
        <v>14.467671075133492</v>
      </c>
      <c r="K161">
        <f>Food_data!K27</f>
        <v>14.700527425822639</v>
      </c>
      <c r="L161">
        <f>Food_data!L27</f>
        <v>14.92771351635586</v>
      </c>
      <c r="M161">
        <f>Food_data!M27</f>
        <v>15.149474273557049</v>
      </c>
      <c r="N161">
        <f>Food_data!N27</f>
        <v>15.365980050359509</v>
      </c>
      <c r="O161">
        <f>Food_data!O27</f>
        <v>15.577480293482658</v>
      </c>
      <c r="P161">
        <f>Food_data!P27</f>
        <v>15.78409961734887</v>
      </c>
      <c r="Q161">
        <f>Food_data!Q27</f>
        <v>15.986104521746732</v>
      </c>
      <c r="R161">
        <f>Food_data!R27</f>
        <v>16.183582800260019</v>
      </c>
      <c r="S161">
        <f>Food_data!S27</f>
        <v>16.3767979015484</v>
      </c>
      <c r="T161">
        <f>Food_data!T27</f>
        <v>16.565796216309021</v>
      </c>
      <c r="U161">
        <f>Food_data!U27</f>
        <v>16.750818626140571</v>
      </c>
      <c r="V161">
        <f>Food_data!V27</f>
        <v>16.93197516129263</v>
      </c>
      <c r="W161">
        <f>Food_data!W27</f>
        <v>17.109411302038531</v>
      </c>
      <c r="X161">
        <f>Food_data!X27</f>
        <v>17.28326014483968</v>
      </c>
      <c r="Y161">
        <f>Food_data!Y27</f>
        <v>17.45367014562429</v>
      </c>
      <c r="Z161">
        <f>Food_data!Z27</f>
        <v>17.62069854403417</v>
      </c>
      <c r="AA161">
        <f>Food_data!AA27</f>
        <v>17.78456158501994</v>
      </c>
      <c r="AB161">
        <f>Food_data!AB27</f>
        <v>17.94526210938913</v>
      </c>
      <c r="AC161">
        <f>Food_data!AC27</f>
        <v>18.103026532484009</v>
      </c>
      <c r="AD161">
        <f>Food_data!AD27</f>
        <v>18.257850494695347</v>
      </c>
      <c r="AE161">
        <f>Food_data!AE27</f>
        <v>18.409897613691399</v>
      </c>
      <c r="AF161">
        <f>Food_data!AF27</f>
        <v>18.559241329161551</v>
      </c>
      <c r="AG161">
        <f>Food_data!AG27</f>
        <v>18.705993558555701</v>
      </c>
      <c r="AH161">
        <f>Food_data!AH27</f>
        <v>18.85021545702411</v>
      </c>
      <c r="AI161">
        <f>Food_data!AI27</f>
        <v>18.992027774612531</v>
      </c>
      <c r="AJ161">
        <f>Food_data!AJ27</f>
        <v>19.131457278167389</v>
      </c>
      <c r="AK161">
        <f>Food_data!AK27</f>
        <v>19.268660912853111</v>
      </c>
      <c r="AL161">
        <f>Food_data!AL27</f>
        <v>19.403609419468559</v>
      </c>
      <c r="AM161">
        <f>Food_data!AM27</f>
        <v>19.53651489427061</v>
      </c>
      <c r="AN161">
        <f>Food_data!AN27</f>
        <v>19.667317393249132</v>
      </c>
      <c r="AO161">
        <f>Food_data!AO27</f>
        <v>19.796184229930191</v>
      </c>
      <c r="AP161">
        <f>Food_data!AP27</f>
        <v>19.923094736683929</v>
      </c>
      <c r="AQ161">
        <f>Food_data!AQ27</f>
        <v>20.048193464625491</v>
      </c>
      <c r="AR161">
        <f>Food_data!AR27</f>
        <v>20.17146763373454</v>
      </c>
    </row>
    <row r="162" spans="1:44" x14ac:dyDescent="0.2">
      <c r="A162" t="str">
        <f>Food_data!A28</f>
        <v>FOOD</v>
      </c>
      <c r="B162" t="str">
        <f>Food_data!B28</f>
        <v>Final Energy|Heat|Industrial</v>
      </c>
      <c r="C162" t="str">
        <f>Food_data!C28</f>
        <v>EJ/yr</v>
      </c>
      <c r="D162">
        <f>Food_data!D28</f>
        <v>118.40359816553709</v>
      </c>
      <c r="E162">
        <f>Food_data!E28</f>
        <v>119.91576881251991</v>
      </c>
      <c r="F162">
        <f>Food_data!F28</f>
        <v>121.40100818820935</v>
      </c>
      <c r="G162">
        <f>Food_data!G28</f>
        <v>122.85995933531825</v>
      </c>
      <c r="H162">
        <f>Food_data!H28</f>
        <v>124.29407041838203</v>
      </c>
      <c r="I162">
        <f>Food_data!I28</f>
        <v>125.70364170974739</v>
      </c>
      <c r="J162">
        <f>Food_data!J28</f>
        <v>127.09011534517498</v>
      </c>
      <c r="K162">
        <f>Food_data!K28</f>
        <v>128.4538166654047</v>
      </c>
      <c r="L162">
        <f>Food_data!L28</f>
        <v>129.79606711503533</v>
      </c>
      <c r="M162">
        <f>Food_data!M28</f>
        <v>131.11701054100206</v>
      </c>
      <c r="N162">
        <f>Food_data!N28</f>
        <v>132.41789824699856</v>
      </c>
      <c r="O162">
        <f>Food_data!O28</f>
        <v>133.7466948219182</v>
      </c>
      <c r="P162">
        <f>Food_data!P28</f>
        <v>135.05662865098529</v>
      </c>
      <c r="Q162">
        <f>Food_data!Q28</f>
        <v>136.34797032201618</v>
      </c>
      <c r="R162">
        <f>Food_data!R28</f>
        <v>137.62171415326216</v>
      </c>
      <c r="S162">
        <f>Food_data!S28</f>
        <v>138.87827143084388</v>
      </c>
      <c r="T162">
        <f>Food_data!T28</f>
        <v>140.11791583816574</v>
      </c>
      <c r="U162">
        <f>Food_data!U28</f>
        <v>141.34124965927924</v>
      </c>
      <c r="V162">
        <f>Food_data!V28</f>
        <v>142.54920937145866</v>
      </c>
      <c r="W162">
        <f>Food_data!W28</f>
        <v>143.74156806641275</v>
      </c>
      <c r="X162">
        <f>Food_data!X28</f>
        <v>144.91932277176733</v>
      </c>
      <c r="Y162">
        <f>Food_data!Y28</f>
        <v>146.10432845373788</v>
      </c>
      <c r="Z162">
        <f>Food_data!Z28</f>
        <v>147.27552290743918</v>
      </c>
      <c r="AA162">
        <f>Food_data!AA28</f>
        <v>148.43299586989468</v>
      </c>
      <c r="AB162">
        <f>Food_data!AB28</f>
        <v>149.57728507666457</v>
      </c>
      <c r="AC162">
        <f>Food_data!AC28</f>
        <v>150.70862417743606</v>
      </c>
      <c r="AD162">
        <f>Food_data!AD28</f>
        <v>151.82754983157173</v>
      </c>
      <c r="AE162">
        <f>Food_data!AE28</f>
        <v>152.93409312386035</v>
      </c>
      <c r="AF162">
        <f>Food_data!AF28</f>
        <v>154.02887449475804</v>
      </c>
      <c r="AG162">
        <f>Food_data!AG28</f>
        <v>155.11194113428508</v>
      </c>
      <c r="AH162">
        <f>Food_data!AH28</f>
        <v>156.18382124731789</v>
      </c>
      <c r="AI162">
        <f>Food_data!AI28</f>
        <v>157.19876807839154</v>
      </c>
      <c r="AJ162">
        <f>Food_data!AJ28</f>
        <v>158.2030454923871</v>
      </c>
      <c r="AK162">
        <f>Food_data!AK28</f>
        <v>159.19661366011363</v>
      </c>
      <c r="AL162">
        <f>Food_data!AL28</f>
        <v>160.18017059779822</v>
      </c>
      <c r="AM162">
        <f>Food_data!AM28</f>
        <v>161.15360521319258</v>
      </c>
      <c r="AN162">
        <f>Food_data!AN28</f>
        <v>162.11723696583667</v>
      </c>
      <c r="AO162">
        <f>Food_data!AO28</f>
        <v>163.07132632374206</v>
      </c>
      <c r="AP162">
        <f>Food_data!AP28</f>
        <v>164.01621821175414</v>
      </c>
      <c r="AQ162">
        <f>Food_data!AQ28</f>
        <v>164.95181595405853</v>
      </c>
      <c r="AR162">
        <f>Food_data!AR28</f>
        <v>165.8785162070568</v>
      </c>
    </row>
    <row r="163" spans="1:44" x14ac:dyDescent="0.2">
      <c r="A163" t="str">
        <f>Food_data!A29</f>
        <v>FOOD</v>
      </c>
      <c r="B163" t="str">
        <f>Food_data!B29</f>
        <v>Final Energy|Electricity|Residential</v>
      </c>
      <c r="C163" t="str">
        <f>Food_data!C29</f>
        <v>EJ/yr</v>
      </c>
      <c r="D163">
        <f>Food_data!D29</f>
        <v>47.763470499999997</v>
      </c>
      <c r="E163">
        <f>Food_data!E29</f>
        <v>49.853523571200029</v>
      </c>
      <c r="F163">
        <f>Food_data!F29</f>
        <v>51.916501671000034</v>
      </c>
      <c r="G163">
        <f>Food_data!G29</f>
        <v>53.883178392600016</v>
      </c>
      <c r="H163">
        <f>Food_data!H29</f>
        <v>55.76917976219994</v>
      </c>
      <c r="I163">
        <f>Food_data!I29</f>
        <v>57.643775437400038</v>
      </c>
      <c r="J163">
        <f>Food_data!J29</f>
        <v>59.834662408400007</v>
      </c>
      <c r="K163">
        <f>Food_data!K29</f>
        <v>62.009966149999997</v>
      </c>
      <c r="L163">
        <f>Food_data!L29</f>
        <v>64.487816000000024</v>
      </c>
      <c r="M163">
        <f>Food_data!M29</f>
        <v>66.597075999999959</v>
      </c>
      <c r="N163">
        <f>Food_data!N29</f>
        <v>68.713391999999942</v>
      </c>
      <c r="O163">
        <f>Food_data!O29</f>
        <v>73.787952117587338</v>
      </c>
      <c r="P163">
        <f>Food_data!P29</f>
        <v>76.715234058577991</v>
      </c>
      <c r="Q163">
        <f>Food_data!Q29</f>
        <v>79.608682062087524</v>
      </c>
      <c r="R163">
        <f>Food_data!R29</f>
        <v>82.403337732407465</v>
      </c>
      <c r="S163">
        <f>Food_data!S29</f>
        <v>87.318375122520251</v>
      </c>
      <c r="T163">
        <f>Food_data!T29</f>
        <v>90.975739467578734</v>
      </c>
      <c r="U163">
        <f>Food_data!U29</f>
        <v>93.910015227399882</v>
      </c>
      <c r="V163">
        <f>Food_data!V29</f>
        <v>95.58354006963647</v>
      </c>
      <c r="W163">
        <f>Food_data!W29</f>
        <v>97.241166624701208</v>
      </c>
      <c r="X163">
        <f>Food_data!X29</f>
        <v>100.2521811318789</v>
      </c>
      <c r="Y163">
        <f>Food_data!Y29</f>
        <v>102.31367276428293</v>
      </c>
      <c r="Z163">
        <f>Food_data!Z29</f>
        <v>105.35413886082243</v>
      </c>
      <c r="AA163">
        <f>Food_data!AA29</f>
        <v>109.20501742169682</v>
      </c>
      <c r="AB163">
        <f>Food_data!AB29</f>
        <v>111.53669371256109</v>
      </c>
      <c r="AC163">
        <f>Food_data!AC29</f>
        <v>113.83701871770305</v>
      </c>
      <c r="AD163">
        <f>Food_data!AD29</f>
        <v>115.79039428084971</v>
      </c>
      <c r="AE163">
        <f>Food_data!AE29</f>
        <v>117.73717991253285</v>
      </c>
      <c r="AF163">
        <f>Food_data!AF29</f>
        <v>119.67556635713704</v>
      </c>
      <c r="AG163">
        <f>Food_data!AG29</f>
        <v>121.61299284622281</v>
      </c>
      <c r="AH163">
        <f>Food_data!AH29</f>
        <v>123.80363203804497</v>
      </c>
      <c r="AI163">
        <f>Food_data!AI29</f>
        <v>125.09741116411139</v>
      </c>
      <c r="AJ163">
        <f>Food_data!AJ29</f>
        <v>126.24869806121347</v>
      </c>
      <c r="AK163">
        <f>Food_data!AK29</f>
        <v>128.75303673392949</v>
      </c>
      <c r="AL163">
        <f>Food_data!AL29</f>
        <v>130.51666209599003</v>
      </c>
      <c r="AM163">
        <f>Food_data!AM29</f>
        <v>132.21011854581383</v>
      </c>
      <c r="AN163">
        <f>Food_data!AN29</f>
        <v>133.98250495211718</v>
      </c>
      <c r="AO163">
        <f>Food_data!AO29</f>
        <v>135.68066141739644</v>
      </c>
      <c r="AP163">
        <f>Food_data!AP29</f>
        <v>137.38567059396632</v>
      </c>
      <c r="AQ163">
        <f>Food_data!AQ29</f>
        <v>138.95579699999931</v>
      </c>
      <c r="AR163">
        <f>Food_data!AR29</f>
        <v>139.37056338707205</v>
      </c>
    </row>
    <row r="164" spans="1:44" x14ac:dyDescent="0.2">
      <c r="A164" t="str">
        <f>Food_data!A30</f>
        <v>FOOD</v>
      </c>
      <c r="B164" t="str">
        <f>Food_data!B30</f>
        <v>Final Energy|Heat|Residential</v>
      </c>
      <c r="C164" t="str">
        <f>Food_data!C30</f>
        <v>EJ/yr</v>
      </c>
      <c r="D164">
        <f>Food_data!D30</f>
        <v>77.894399999999806</v>
      </c>
      <c r="E164">
        <f>Food_data!E30</f>
        <v>78.979799999999784</v>
      </c>
      <c r="F164">
        <f>Food_data!F30</f>
        <v>80.065099999999788</v>
      </c>
      <c r="G164">
        <f>Food_data!G30</f>
        <v>81.15049999999988</v>
      </c>
      <c r="H164">
        <f>Food_data!H30</f>
        <v>82.235899999999859</v>
      </c>
      <c r="I164">
        <f>Food_data!I30</f>
        <v>83.321299999999752</v>
      </c>
      <c r="J164">
        <f>Food_data!J30</f>
        <v>84.406699999999816</v>
      </c>
      <c r="K164">
        <f>Food_data!K30</f>
        <v>85.492099999999866</v>
      </c>
      <c r="L164">
        <f>Food_data!L30</f>
        <v>86.577499999999745</v>
      </c>
      <c r="M164">
        <f>Food_data!M30</f>
        <v>87.66289999999978</v>
      </c>
      <c r="N164">
        <f>Food_data!N30</f>
        <v>88.748299999999688</v>
      </c>
      <c r="O164">
        <f>Food_data!O30</f>
        <v>89.972999999999715</v>
      </c>
      <c r="P164">
        <f>Food_data!P30</f>
        <v>91.197699999999799</v>
      </c>
      <c r="Q164">
        <f>Food_data!Q30</f>
        <v>92.422399999999811</v>
      </c>
      <c r="R164">
        <f>Food_data!R30</f>
        <v>93.647099999999853</v>
      </c>
      <c r="S164">
        <f>Food_data!S30</f>
        <v>94.871799999999837</v>
      </c>
      <c r="T164">
        <f>Food_data!T30</f>
        <v>96.096499999999963</v>
      </c>
      <c r="U164">
        <f>Food_data!U30</f>
        <v>97.321199999999891</v>
      </c>
      <c r="V164">
        <f>Food_data!V30</f>
        <v>98.545899999999932</v>
      </c>
      <c r="W164">
        <f>Food_data!W30</f>
        <v>99.770599999999945</v>
      </c>
      <c r="X164">
        <f>Food_data!X30</f>
        <v>100.99529999999994</v>
      </c>
      <c r="Y164">
        <f>Food_data!Y30</f>
        <v>102.28389999999983</v>
      </c>
      <c r="Z164">
        <f>Food_data!Z30</f>
        <v>103.57249999999991</v>
      </c>
      <c r="AA164">
        <f>Food_data!AA30</f>
        <v>104.86109999999999</v>
      </c>
      <c r="AB164">
        <f>Food_data!AB30</f>
        <v>106.14959999999998</v>
      </c>
      <c r="AC164">
        <f>Food_data!AC30</f>
        <v>107.43819999999997</v>
      </c>
      <c r="AD164">
        <f>Food_data!AD30</f>
        <v>108.72679999999997</v>
      </c>
      <c r="AE164">
        <f>Food_data!AE30</f>
        <v>110.01539999999997</v>
      </c>
      <c r="AF164">
        <f>Food_data!AF30</f>
        <v>111.30399999999918</v>
      </c>
      <c r="AG164">
        <f>Food_data!AG30</f>
        <v>112.59259999999904</v>
      </c>
      <c r="AH164">
        <f>Food_data!AH30</f>
        <v>113.88109999999907</v>
      </c>
      <c r="AI164">
        <f>Food_data!AI30</f>
        <v>115.03589999999971</v>
      </c>
      <c r="AJ164">
        <f>Food_data!AJ30</f>
        <v>116.19059999999939</v>
      </c>
      <c r="AK164">
        <f>Food_data!AK30</f>
        <v>117.34539999999927</v>
      </c>
      <c r="AL164">
        <f>Food_data!AL30</f>
        <v>118.50009999999907</v>
      </c>
      <c r="AM164">
        <f>Food_data!AM30</f>
        <v>119.65479999999954</v>
      </c>
      <c r="AN164">
        <f>Food_data!AN30</f>
        <v>120.80959999999948</v>
      </c>
      <c r="AO164">
        <f>Food_data!AO30</f>
        <v>121.96429999999928</v>
      </c>
      <c r="AP164">
        <f>Food_data!AP30</f>
        <v>123.11899999999991</v>
      </c>
      <c r="AQ164">
        <f>Food_data!AQ30</f>
        <v>124.27379999999903</v>
      </c>
      <c r="AR164">
        <f>Food_data!AR30</f>
        <v>125.42849999999909</v>
      </c>
    </row>
    <row r="165" spans="1:44" x14ac:dyDescent="0.2">
      <c r="A165" t="str">
        <f>Food_data!A31</f>
        <v>FOOD</v>
      </c>
      <c r="B165" t="str">
        <f>Food_data!B31</f>
        <v>Final Energy|Transportation</v>
      </c>
      <c r="C165" t="str">
        <f>Food_data!C31</f>
        <v>EJ/yr</v>
      </c>
      <c r="D165">
        <f>Food_data!D31</f>
        <v>86.553998699999894</v>
      </c>
      <c r="E165">
        <f>Food_data!E31</f>
        <v>86.479763089999992</v>
      </c>
      <c r="F165">
        <f>Food_data!F31</f>
        <v>88.944227109999815</v>
      </c>
      <c r="G165">
        <f>Food_data!G31</f>
        <v>91.364013040000017</v>
      </c>
      <c r="H165">
        <f>Food_data!H31</f>
        <v>93.736707679999995</v>
      </c>
      <c r="I165">
        <f>Food_data!I31</f>
        <v>96.049241324999997</v>
      </c>
      <c r="J165">
        <f>Food_data!J31</f>
        <v>97.540818909999885</v>
      </c>
      <c r="K165">
        <f>Food_data!K31</f>
        <v>99.193786899999992</v>
      </c>
      <c r="L165">
        <f>Food_data!L31</f>
        <v>100.77572714</v>
      </c>
      <c r="M165">
        <f>Food_data!M31</f>
        <v>102.14659009</v>
      </c>
      <c r="N165">
        <f>Food_data!N31</f>
        <v>103.63604075000001</v>
      </c>
      <c r="O165">
        <f>Food_data!O31</f>
        <v>105.75982032651655</v>
      </c>
      <c r="P165">
        <f>Food_data!P31</f>
        <v>98.0440319860774</v>
      </c>
      <c r="Q165">
        <f>Food_data!Q31</f>
        <v>101.63836301608217</v>
      </c>
      <c r="R165">
        <f>Food_data!R31</f>
        <v>104.60987680292943</v>
      </c>
      <c r="S165">
        <f>Food_data!S31</f>
        <v>105.52012144109185</v>
      </c>
      <c r="T165">
        <f>Food_data!T31</f>
        <v>106.29784594609683</v>
      </c>
      <c r="U165">
        <f>Food_data!U31</f>
        <v>107.035302034616</v>
      </c>
      <c r="V165">
        <f>Food_data!V31</f>
        <v>107.74111950712383</v>
      </c>
      <c r="W165">
        <f>Food_data!W31</f>
        <v>108.40268998963147</v>
      </c>
      <c r="X165">
        <f>Food_data!X31</f>
        <v>106.53435487213932</v>
      </c>
      <c r="Y165">
        <f>Food_data!Y31</f>
        <v>107.19956288464707</v>
      </c>
      <c r="Z165">
        <f>Food_data!Z31</f>
        <v>107.83213879715478</v>
      </c>
      <c r="AA165">
        <f>Food_data!AA31</f>
        <v>108.43210018966253</v>
      </c>
      <c r="AB165">
        <f>Food_data!AB31</f>
        <v>108.28006043999997</v>
      </c>
      <c r="AC165">
        <f>Food_data!AC31</f>
        <v>108.8427698</v>
      </c>
      <c r="AD165">
        <f>Food_data!AD31</f>
        <v>109.39355493999999</v>
      </c>
      <c r="AE165">
        <f>Food_data!AE31</f>
        <v>109.91997104999987</v>
      </c>
      <c r="AF165">
        <f>Food_data!AF31</f>
        <v>110.40658275999988</v>
      </c>
      <c r="AG165">
        <f>Food_data!AG31</f>
        <v>110.86124648999998</v>
      </c>
      <c r="AH165">
        <f>Food_data!AH31</f>
        <v>111.284019</v>
      </c>
      <c r="AI165">
        <f>Food_data!AI31</f>
        <v>111.64529220999991</v>
      </c>
      <c r="AJ165">
        <f>Food_data!AJ31</f>
        <v>111.97539595999979</v>
      </c>
      <c r="AK165">
        <f>Food_data!AK31</f>
        <v>112.27438584999989</v>
      </c>
      <c r="AL165">
        <f>Food_data!AL31</f>
        <v>112.30799187615308</v>
      </c>
      <c r="AM165">
        <f>Food_data!AM31</f>
        <v>112.2129966133998</v>
      </c>
      <c r="AN165">
        <f>Food_data!AN31</f>
        <v>112.2757769217594</v>
      </c>
      <c r="AO165">
        <f>Food_data!AO31</f>
        <v>112.32581086207999</v>
      </c>
      <c r="AP165">
        <f>Food_data!AP31</f>
        <v>112.44088694739749</v>
      </c>
      <c r="AQ165">
        <f>Food_data!AQ31</f>
        <v>112.54328174892829</v>
      </c>
      <c r="AR165">
        <f>Food_data!AR31</f>
        <v>111.97147840408958</v>
      </c>
    </row>
    <row r="166" spans="1:44" x14ac:dyDescent="0.2">
      <c r="A166" t="str">
        <f>Food_data!A34</f>
        <v>FOOD</v>
      </c>
      <c r="B166" t="str">
        <f>Food_data!B34</f>
        <v>Food Demand</v>
      </c>
      <c r="C166" t="str">
        <f>Food_data!C34</f>
        <v>kcal/cap/day</v>
      </c>
      <c r="D166">
        <f>Food_data!D34</f>
        <v>2856.3201850944711</v>
      </c>
      <c r="E166">
        <f>Food_data!E34</f>
        <v>2867.5667417364225</v>
      </c>
      <c r="F166">
        <f>Food_data!F34</f>
        <v>2878.8546235695385</v>
      </c>
      <c r="G166">
        <f>Food_data!G34</f>
        <v>2890.0902420072202</v>
      </c>
      <c r="H166">
        <f>Food_data!H34</f>
        <v>2901.366554683596</v>
      </c>
      <c r="I166">
        <f>Food_data!I34</f>
        <v>2912.5919157585263</v>
      </c>
      <c r="J166">
        <f>Food_data!J34</f>
        <v>2923.857351939399</v>
      </c>
      <c r="K166">
        <f>Food_data!K34</f>
        <v>2935.1616527540828</v>
      </c>
      <c r="L166">
        <f>Food_data!L34</f>
        <v>2946.4159676525992</v>
      </c>
      <c r="M166">
        <f>Food_data!M34</f>
        <v>2957.7085995521347</v>
      </c>
      <c r="N166">
        <f>Food_data!N34</f>
        <v>2968.9524506611479</v>
      </c>
      <c r="O166">
        <f>Food_data!O34</f>
        <v>2973.2788979422326</v>
      </c>
      <c r="P166">
        <f>Food_data!P34</f>
        <v>2977.532609205774</v>
      </c>
      <c r="Q166">
        <f>Food_data!Q34</f>
        <v>2981.8830520822089</v>
      </c>
      <c r="R166">
        <f>Food_data!R34</f>
        <v>2986.1615648143638</v>
      </c>
      <c r="S166">
        <f>Food_data!S34</f>
        <v>2990.5348162093296</v>
      </c>
      <c r="T166">
        <f>Food_data!T34</f>
        <v>2994.7551572028124</v>
      </c>
      <c r="U166">
        <f>Food_data!U34</f>
        <v>2999.0696468939491</v>
      </c>
      <c r="V166">
        <f>Food_data!V34</f>
        <v>3003.3150843083304</v>
      </c>
      <c r="W166">
        <f>Food_data!W34</f>
        <v>3007.6527770846656</v>
      </c>
      <c r="X166">
        <f>Food_data!X34</f>
        <v>3011.9221398291975</v>
      </c>
      <c r="Y166">
        <f>Food_data!Y34</f>
        <v>3012.4962740211085</v>
      </c>
      <c r="Z166">
        <f>Food_data!Z34</f>
        <v>3012.9849928944454</v>
      </c>
      <c r="AA166">
        <f>Food_data!AA34</f>
        <v>3013.5453362174553</v>
      </c>
      <c r="AB166">
        <f>Food_data!AB34</f>
        <v>3014.0987330903863</v>
      </c>
      <c r="AC166">
        <f>Food_data!AC34</f>
        <v>3014.6453118877721</v>
      </c>
      <c r="AD166">
        <f>Food_data!AD34</f>
        <v>3015.1851978403797</v>
      </c>
      <c r="AE166">
        <f>Food_data!AE34</f>
        <v>3015.7185131307433</v>
      </c>
      <c r="AF166">
        <f>Food_data!AF34</f>
        <v>3016.1700066519329</v>
      </c>
      <c r="AG166">
        <f>Food_data!AG34</f>
        <v>3016.7659057636115</v>
      </c>
      <c r="AH166">
        <f>Food_data!AH34</f>
        <v>3017.2802130431955</v>
      </c>
      <c r="AI166">
        <f>Food_data!AI34</f>
        <v>3018.4566462882512</v>
      </c>
      <c r="AJ166">
        <f>Food_data!AJ34</f>
        <v>3019.6229394120746</v>
      </c>
      <c r="AK166">
        <f>Food_data!AK34</f>
        <v>3020.8527337524033</v>
      </c>
      <c r="AL166">
        <f>Food_data!AL34</f>
        <v>3022.0720186172498</v>
      </c>
      <c r="AM166">
        <f>Food_data!AM34</f>
        <v>3023.2809281499572</v>
      </c>
      <c r="AN166">
        <f>Food_data!AN34</f>
        <v>3024.4795942205928</v>
      </c>
      <c r="AO166">
        <f>Food_data!AO34</f>
        <v>3025.7404167683458</v>
      </c>
      <c r="AP166">
        <f>Food_data!AP34</f>
        <v>3026.8467123761629</v>
      </c>
      <c r="AQ166">
        <f>Food_data!AQ34</f>
        <v>3028.0870828718225</v>
      </c>
      <c r="AR166">
        <f>Food_data!AR34</f>
        <v>3029.3171184685521</v>
      </c>
    </row>
    <row r="167" spans="1:44" x14ac:dyDescent="0.2">
      <c r="A167" t="str">
        <f>Food_data!A35</f>
        <v>FOOD</v>
      </c>
      <c r="B167" t="str">
        <f>Food_data!B35</f>
        <v>Food Demand|Crops</v>
      </c>
      <c r="C167" t="str">
        <f>Food_data!C35</f>
        <v>kcal/cap/day</v>
      </c>
      <c r="D167">
        <f>Food_data!D35</f>
        <v>2405.4225637268787</v>
      </c>
      <c r="E167">
        <f>Food_data!E35</f>
        <v>2416.410449563055</v>
      </c>
      <c r="F167">
        <f>Food_data!F35</f>
        <v>2427.351879073035</v>
      </c>
      <c r="G167">
        <f>Food_data!G35</f>
        <v>2438.3406023338757</v>
      </c>
      <c r="H167">
        <f>Food_data!H35</f>
        <v>2449.2838164950012</v>
      </c>
      <c r="I167">
        <f>Food_data!I35</f>
        <v>2460.2733158188853</v>
      </c>
      <c r="J167">
        <f>Food_data!J35</f>
        <v>2471.2182159816443</v>
      </c>
      <c r="K167">
        <f>Food_data!K35</f>
        <v>2482.2084353248665</v>
      </c>
      <c r="L167">
        <f>Food_data!L35</f>
        <v>2493.1549302817612</v>
      </c>
      <c r="M167">
        <f>Food_data!M35</f>
        <v>2504.1458183727127</v>
      </c>
      <c r="N167">
        <f>Food_data!N35</f>
        <v>2515.0938236570328</v>
      </c>
      <c r="O167">
        <f>Food_data!O35</f>
        <v>2520.1988978942854</v>
      </c>
      <c r="P167">
        <f>Food_data!P35</f>
        <v>2525.2181458761474</v>
      </c>
      <c r="Q167">
        <f>Food_data!Q35</f>
        <v>2530.321362589948</v>
      </c>
      <c r="R167">
        <f>Food_data!R35</f>
        <v>2535.3402028103797</v>
      </c>
      <c r="S167">
        <f>Food_data!S35</f>
        <v>2540.4416414951565</v>
      </c>
      <c r="T167">
        <f>Food_data!T35</f>
        <v>2545.460104994685</v>
      </c>
      <c r="U167">
        <f>Food_data!U35</f>
        <v>2550.5598404055368</v>
      </c>
      <c r="V167">
        <f>Food_data!V35</f>
        <v>2555.5779558876875</v>
      </c>
      <c r="W167">
        <f>Food_data!W35</f>
        <v>2560.6760583975597</v>
      </c>
      <c r="X167">
        <f>Food_data!X35</f>
        <v>2565.6938524290322</v>
      </c>
      <c r="Y167">
        <f>Food_data!Y35</f>
        <v>2567.0400238369416</v>
      </c>
      <c r="Z167">
        <f>Food_data!Z35</f>
        <v>2568.3692975840518</v>
      </c>
      <c r="AA167">
        <f>Food_data!AA35</f>
        <v>2569.6819898448848</v>
      </c>
      <c r="AB167">
        <f>Food_data!AB35</f>
        <v>2571.0556479865722</v>
      </c>
      <c r="AC167">
        <f>Food_data!AC35</f>
        <v>2572.4123820987952</v>
      </c>
      <c r="AD167">
        <f>Food_data!AD35</f>
        <v>2573.7525030330798</v>
      </c>
      <c r="AE167">
        <f>Food_data!AE35</f>
        <v>2575.0763140745389</v>
      </c>
      <c r="AF167">
        <f>Food_data!AF35</f>
        <v>2576.3841111706934</v>
      </c>
      <c r="AG167">
        <f>Food_data!AG35</f>
        <v>2577.7511003544519</v>
      </c>
      <c r="AH167">
        <f>Food_data!AH35</f>
        <v>2579.1017509191847</v>
      </c>
      <c r="AI167">
        <f>Food_data!AI35</f>
        <v>2580.9142687797321</v>
      </c>
      <c r="AJ167">
        <f>Food_data!AJ35</f>
        <v>2582.7111638661718</v>
      </c>
      <c r="AK167">
        <f>Food_data!AK35</f>
        <v>2584.5661480976319</v>
      </c>
      <c r="AL167">
        <f>Food_data!AL35</f>
        <v>2586.4052801571788</v>
      </c>
      <c r="AM167">
        <f>Food_data!AM35</f>
        <v>2588.2287623825364</v>
      </c>
      <c r="AN167">
        <f>Food_data!AN35</f>
        <v>2590.0367936824869</v>
      </c>
      <c r="AO167">
        <f>Food_data!AO35</f>
        <v>2591.9018399036486</v>
      </c>
      <c r="AP167">
        <f>Food_data!AP35</f>
        <v>2593.6792491115903</v>
      </c>
      <c r="AQ167">
        <f>Food_data!AQ35</f>
        <v>2595.5134524129007</v>
      </c>
      <c r="AR167">
        <f>Food_data!AR35</f>
        <v>2597.3323729371682</v>
      </c>
    </row>
    <row r="168" spans="1:44" x14ac:dyDescent="0.2">
      <c r="A168" t="str">
        <f>Food_data!A36</f>
        <v>FOOD</v>
      </c>
      <c r="B168" t="str">
        <f>Food_data!B36</f>
        <v>Food Demand|Livestock</v>
      </c>
      <c r="C168" t="str">
        <f>Food_data!C36</f>
        <v>kcal/cap/day</v>
      </c>
      <c r="D168">
        <f>Food_data!D36</f>
        <v>450.89762136759254</v>
      </c>
      <c r="E168">
        <f>Food_data!E36</f>
        <v>451.15629217336738</v>
      </c>
      <c r="F168">
        <f>Food_data!F36</f>
        <v>451.5027444965034</v>
      </c>
      <c r="G168">
        <f>Food_data!G36</f>
        <v>451.74963967334469</v>
      </c>
      <c r="H168">
        <f>Food_data!H36</f>
        <v>452.08273818859482</v>
      </c>
      <c r="I168">
        <f>Food_data!I36</f>
        <v>452.31859993964082</v>
      </c>
      <c r="J168">
        <f>Food_data!J36</f>
        <v>452.63913595775477</v>
      </c>
      <c r="K168">
        <f>Food_data!K36</f>
        <v>452.95321742921618</v>
      </c>
      <c r="L168">
        <f>Food_data!L36</f>
        <v>453.26103737083821</v>
      </c>
      <c r="M168">
        <f>Food_data!M36</f>
        <v>453.56278117942219</v>
      </c>
      <c r="N168">
        <f>Food_data!N36</f>
        <v>453.85862700411514</v>
      </c>
      <c r="O168">
        <f>Food_data!O36</f>
        <v>453.08000004794712</v>
      </c>
      <c r="P168">
        <f>Food_data!P36</f>
        <v>452.31446332962639</v>
      </c>
      <c r="Q168">
        <f>Food_data!Q36</f>
        <v>451.56168949226094</v>
      </c>
      <c r="R168">
        <f>Food_data!R36</f>
        <v>450.82136200398429</v>
      </c>
      <c r="S168">
        <f>Food_data!S36</f>
        <v>450.09317471417313</v>
      </c>
      <c r="T168">
        <f>Food_data!T36</f>
        <v>449.29505220812729</v>
      </c>
      <c r="U168">
        <f>Food_data!U36</f>
        <v>448.50980648841244</v>
      </c>
      <c r="V168">
        <f>Food_data!V36</f>
        <v>447.73712842064276</v>
      </c>
      <c r="W168">
        <f>Food_data!W36</f>
        <v>446.97671868710574</v>
      </c>
      <c r="X168">
        <f>Food_data!X36</f>
        <v>446.22828740016553</v>
      </c>
      <c r="Y168">
        <f>Food_data!Y36</f>
        <v>445.45625018416672</v>
      </c>
      <c r="Z168">
        <f>Food_data!Z36</f>
        <v>444.61569531039385</v>
      </c>
      <c r="AA168">
        <f>Food_data!AA36</f>
        <v>443.86334637257045</v>
      </c>
      <c r="AB168">
        <f>Food_data!AB36</f>
        <v>443.04308510381406</v>
      </c>
      <c r="AC168">
        <f>Food_data!AC36</f>
        <v>442.23292978897689</v>
      </c>
      <c r="AD168">
        <f>Food_data!AD36</f>
        <v>441.4326948072997</v>
      </c>
      <c r="AE168">
        <f>Food_data!AE36</f>
        <v>440.64219905620456</v>
      </c>
      <c r="AF168">
        <f>Food_data!AF36</f>
        <v>439.78589548123966</v>
      </c>
      <c r="AG168">
        <f>Food_data!AG36</f>
        <v>439.01480540915958</v>
      </c>
      <c r="AH168">
        <f>Food_data!AH36</f>
        <v>438.17846212401105</v>
      </c>
      <c r="AI168">
        <f>Food_data!AI36</f>
        <v>437.542377508519</v>
      </c>
      <c r="AJ168">
        <f>Food_data!AJ36</f>
        <v>436.91177554590297</v>
      </c>
      <c r="AK168">
        <f>Food_data!AK36</f>
        <v>436.28658565477161</v>
      </c>
      <c r="AL168">
        <f>Food_data!AL36</f>
        <v>435.66673846007086</v>
      </c>
      <c r="AM168">
        <f>Food_data!AM36</f>
        <v>435.05216576742089</v>
      </c>
      <c r="AN168">
        <f>Food_data!AN36</f>
        <v>434.44280053810604</v>
      </c>
      <c r="AO168">
        <f>Food_data!AO36</f>
        <v>433.83857686469713</v>
      </c>
      <c r="AP168">
        <f>Food_data!AP36</f>
        <v>433.16746326457246</v>
      </c>
      <c r="AQ168">
        <f>Food_data!AQ36</f>
        <v>432.57363045892163</v>
      </c>
      <c r="AR168">
        <f>Food_data!AR36</f>
        <v>431.98474553138396</v>
      </c>
    </row>
    <row r="169" spans="1:44" x14ac:dyDescent="0.2">
      <c r="A169" t="str">
        <f>Food_data!A39</f>
        <v>FOOD</v>
      </c>
      <c r="B169" t="str">
        <f>Food_data!B39</f>
        <v>Forestry Production|for PAPPLANT</v>
      </c>
      <c r="C169" t="str">
        <f>Food_data!C39</f>
        <v>EJ/yr</v>
      </c>
      <c r="D169">
        <f>Food_data!D39</f>
        <v>537.57000000000005</v>
      </c>
      <c r="E169">
        <f>Food_data!E39</f>
        <v>537.57000000000005</v>
      </c>
      <c r="F169">
        <f>Food_data!F39</f>
        <v>537.57000000000005</v>
      </c>
      <c r="G169">
        <f>Food_data!G39</f>
        <v>536.23045055030104</v>
      </c>
      <c r="H169">
        <f>Food_data!H39</f>
        <v>531.52402848288602</v>
      </c>
      <c r="I169">
        <f>Food_data!I39</f>
        <v>521.80503252246399</v>
      </c>
      <c r="J169">
        <f>Food_data!J39</f>
        <v>508.33128205076798</v>
      </c>
      <c r="K169">
        <f>Food_data!K39</f>
        <v>496.20109242810099</v>
      </c>
      <c r="L169">
        <f>Food_data!L39</f>
        <v>482.72734195640601</v>
      </c>
      <c r="M169">
        <f>Food_data!M39</f>
        <v>470.59715233373902</v>
      </c>
      <c r="N169">
        <f>Food_data!N39</f>
        <v>457.00574131035802</v>
      </c>
      <c r="O169">
        <f>Food_data!O39</f>
        <v>467.718412727459</v>
      </c>
      <c r="P169">
        <f>Food_data!P39</f>
        <v>518.69639079586102</v>
      </c>
      <c r="Q169">
        <f>Food_data!Q39</f>
        <v>527.48547881789898</v>
      </c>
      <c r="R169">
        <f>Food_data!R39</f>
        <v>537.81994780674495</v>
      </c>
      <c r="S169">
        <f>Food_data!S39</f>
        <v>576.06685255239904</v>
      </c>
      <c r="T169">
        <f>Food_data!T39</f>
        <v>592.47901472733497</v>
      </c>
      <c r="U169">
        <f>Food_data!U39</f>
        <v>601.94729129921302</v>
      </c>
      <c r="V169">
        <f>Food_data!V39</f>
        <v>611.32709110684095</v>
      </c>
      <c r="W169">
        <f>Food_data!W39</f>
        <v>652.49499652254099</v>
      </c>
      <c r="X169">
        <f>Food_data!X39</f>
        <v>660.333864106433</v>
      </c>
      <c r="Y169">
        <f>Food_data!Y39</f>
        <v>669.69571883653896</v>
      </c>
      <c r="Z169">
        <f>Food_data!Z39</f>
        <v>706.93038039230305</v>
      </c>
      <c r="AA169">
        <f>Food_data!AA39</f>
        <v>714.97487566489895</v>
      </c>
      <c r="AB169">
        <f>Food_data!AB39</f>
        <v>723.98729135933002</v>
      </c>
      <c r="AC169">
        <f>Food_data!AC39</f>
        <v>758.24823805378298</v>
      </c>
      <c r="AD169">
        <f>Food_data!AD39</f>
        <v>767.13838112939504</v>
      </c>
      <c r="AE169">
        <f>Food_data!AE39</f>
        <v>774.73378952580902</v>
      </c>
      <c r="AF169">
        <f>Food_data!AF39</f>
        <v>783.36785280586798</v>
      </c>
      <c r="AG169">
        <f>Food_data!AG39</f>
        <v>815.31488946054696</v>
      </c>
      <c r="AH169">
        <f>Food_data!AH39</f>
        <v>822.84550433132699</v>
      </c>
      <c r="AI169">
        <f>Food_data!AI39</f>
        <v>831.92822989994499</v>
      </c>
      <c r="AJ169">
        <f>Food_data!AJ39</f>
        <v>861.4373719985</v>
      </c>
      <c r="AK169">
        <f>Food_data!AK39</f>
        <v>870.54992555046704</v>
      </c>
      <c r="AL169">
        <f>Food_data!AL39</f>
        <v>875.50063159409694</v>
      </c>
      <c r="AM169">
        <f>Food_data!AM39</f>
        <v>898.30248541749404</v>
      </c>
      <c r="AN169">
        <f>Food_data!AN39</f>
        <v>902.70228428309895</v>
      </c>
      <c r="AO169">
        <f>Food_data!AO39</f>
        <v>905.88375365923002</v>
      </c>
      <c r="AP169">
        <f>Food_data!AP39</f>
        <v>910.16372035418897</v>
      </c>
      <c r="AQ169">
        <f>Food_data!AQ39</f>
        <v>930.98576940477199</v>
      </c>
      <c r="AR169">
        <f>Food_data!AR39</f>
        <v>935.06927812424999</v>
      </c>
    </row>
    <row r="170" spans="1:44" x14ac:dyDescent="0.2">
      <c r="A170" t="str">
        <f>Food_data!A42</f>
        <v>FOOD</v>
      </c>
      <c r="B170" t="str">
        <f>Food_data!B42</f>
        <v>Land Cover</v>
      </c>
      <c r="C170" t="str">
        <f>Food_data!C42</f>
        <v>million ha</v>
      </c>
      <c r="D170">
        <f>Food_data!D42</f>
        <v>13008</v>
      </c>
      <c r="E170">
        <f>Food_data!E42</f>
        <v>13008</v>
      </c>
      <c r="F170">
        <f>Food_data!F42</f>
        <v>13007.9999999999</v>
      </c>
      <c r="G170">
        <f>Food_data!G42</f>
        <v>13009</v>
      </c>
      <c r="H170">
        <f>Food_data!H42</f>
        <v>13009</v>
      </c>
      <c r="I170">
        <f>Food_data!I42</f>
        <v>13009</v>
      </c>
      <c r="J170">
        <f>Food_data!J42</f>
        <v>13009</v>
      </c>
      <c r="K170">
        <f>Food_data!K42</f>
        <v>13008.9999999999</v>
      </c>
      <c r="L170">
        <f>Food_data!L42</f>
        <v>13009</v>
      </c>
      <c r="M170">
        <f>Food_data!M42</f>
        <v>13009</v>
      </c>
      <c r="N170">
        <f>Food_data!N42</f>
        <v>13009</v>
      </c>
      <c r="O170">
        <f>Food_data!O42</f>
        <v>13009</v>
      </c>
      <c r="P170">
        <f>Food_data!P42</f>
        <v>13009</v>
      </c>
      <c r="Q170">
        <f>Food_data!Q42</f>
        <v>13009</v>
      </c>
      <c r="R170">
        <f>Food_data!R42</f>
        <v>13009</v>
      </c>
      <c r="S170">
        <f>Food_data!S42</f>
        <v>13008</v>
      </c>
      <c r="T170">
        <f>Food_data!T42</f>
        <v>13009</v>
      </c>
      <c r="U170">
        <f>Food_data!U42</f>
        <v>13009</v>
      </c>
      <c r="V170">
        <f>Food_data!V42</f>
        <v>13009</v>
      </c>
      <c r="W170">
        <f>Food_data!W42</f>
        <v>13008.9999999999</v>
      </c>
      <c r="X170">
        <f>Food_data!X42</f>
        <v>13009</v>
      </c>
      <c r="Y170">
        <f>Food_data!Y42</f>
        <v>13009</v>
      </c>
      <c r="Z170">
        <f>Food_data!Z42</f>
        <v>13009</v>
      </c>
      <c r="AA170">
        <f>Food_data!AA42</f>
        <v>13009</v>
      </c>
      <c r="AB170">
        <f>Food_data!AB42</f>
        <v>13009</v>
      </c>
      <c r="AC170">
        <f>Food_data!AC42</f>
        <v>13009</v>
      </c>
      <c r="AD170">
        <f>Food_data!AD42</f>
        <v>13009</v>
      </c>
      <c r="AE170">
        <f>Food_data!AE42</f>
        <v>13009</v>
      </c>
      <c r="AF170">
        <f>Food_data!AF42</f>
        <v>13009</v>
      </c>
      <c r="AG170">
        <f>Food_data!AG42</f>
        <v>13008.9999999999</v>
      </c>
      <c r="AH170">
        <f>Food_data!AH42</f>
        <v>13009</v>
      </c>
      <c r="AI170">
        <f>Food_data!AI42</f>
        <v>13008.9999999999</v>
      </c>
      <c r="AJ170">
        <f>Food_data!AJ42</f>
        <v>13009</v>
      </c>
      <c r="AK170">
        <f>Food_data!AK42</f>
        <v>13009</v>
      </c>
      <c r="AL170">
        <f>Food_data!AL42</f>
        <v>13009</v>
      </c>
      <c r="AM170">
        <f>Food_data!AM42</f>
        <v>13009</v>
      </c>
      <c r="AN170">
        <f>Food_data!AN42</f>
        <v>13009</v>
      </c>
      <c r="AO170">
        <f>Food_data!AO42</f>
        <v>13009</v>
      </c>
      <c r="AP170">
        <f>Food_data!AP42</f>
        <v>13009</v>
      </c>
      <c r="AQ170">
        <f>Food_data!AQ42</f>
        <v>13009</v>
      </c>
      <c r="AR170">
        <f>Food_data!AR42</f>
        <v>13009</v>
      </c>
    </row>
    <row r="171" spans="1:44" x14ac:dyDescent="0.2">
      <c r="A171" t="str">
        <f>Food_data!A43</f>
        <v>FOOD</v>
      </c>
      <c r="B171" t="str">
        <f>Food_data!B43</f>
        <v>Land Cover|Cropland</v>
      </c>
      <c r="C171" t="str">
        <f>Food_data!C43</f>
        <v>million ha</v>
      </c>
      <c r="D171">
        <f>Food_data!D43</f>
        <v>1845.64446641831</v>
      </c>
      <c r="E171">
        <f>Food_data!E43</f>
        <v>1868.8200296290599</v>
      </c>
      <c r="F171">
        <f>Food_data!F43</f>
        <v>1892.58983805035</v>
      </c>
      <c r="G171">
        <f>Food_data!G43</f>
        <v>1915.7654012610999</v>
      </c>
      <c r="H171">
        <f>Food_data!H43</f>
        <v>1939.535209682389</v>
      </c>
      <c r="I171">
        <f>Food_data!I43</f>
        <v>1966.5148214682699</v>
      </c>
      <c r="J171">
        <f>Food_data!J43</f>
        <v>1995.898791558029</v>
      </c>
      <c r="K171">
        <f>Food_data!K43</f>
        <v>2024.9413132469199</v>
      </c>
      <c r="L171">
        <f>Food_data!L43</f>
        <v>2054.3252833366801</v>
      </c>
      <c r="M171">
        <f>Food_data!M43</f>
        <v>2083.3678050255598</v>
      </c>
      <c r="N171">
        <f>Food_data!N43</f>
        <v>2113.3460203258601</v>
      </c>
      <c r="O171">
        <f>Food_data!O43</f>
        <v>2072.130044134989</v>
      </c>
      <c r="P171">
        <f>Food_data!P43</f>
        <v>2005.27852940817</v>
      </c>
      <c r="Q171">
        <f>Food_data!Q43</f>
        <v>1966.9942393398599</v>
      </c>
      <c r="R171">
        <f>Food_data!R43</f>
        <v>1927.01003827007</v>
      </c>
      <c r="S171">
        <f>Food_data!S43</f>
        <v>1864.89724523051</v>
      </c>
      <c r="T171">
        <f>Food_data!T43</f>
        <v>1827.38989830777</v>
      </c>
      <c r="U171">
        <f>Food_data!U43</f>
        <v>1791.1699020769499</v>
      </c>
      <c r="V171">
        <f>Food_data!V43</f>
        <v>1755.3967581908291</v>
      </c>
      <c r="W171">
        <f>Food_data!W43</f>
        <v>1700.4820596350889</v>
      </c>
      <c r="X171">
        <f>Food_data!X43</f>
        <v>1666.41542998622</v>
      </c>
      <c r="Y171">
        <f>Food_data!Y43</f>
        <v>1630.180556737379</v>
      </c>
      <c r="Z171">
        <f>Food_data!Z43</f>
        <v>1580.4680505542331</v>
      </c>
      <c r="AA171">
        <f>Food_data!AA43</f>
        <v>1545.1118240126029</v>
      </c>
      <c r="AB171">
        <f>Food_data!AB43</f>
        <v>1510.139647953381</v>
      </c>
      <c r="AC171">
        <f>Food_data!AC43</f>
        <v>1462.7284996742901</v>
      </c>
      <c r="AD171">
        <f>Food_data!AD43</f>
        <v>1427.91538057558</v>
      </c>
      <c r="AE171">
        <f>Food_data!AE43</f>
        <v>1394.59802881103</v>
      </c>
      <c r="AF171">
        <f>Food_data!AF43</f>
        <v>1361.0782420130849</v>
      </c>
      <c r="AG171">
        <f>Food_data!AG43</f>
        <v>1313.8341599269741</v>
      </c>
      <c r="AH171">
        <f>Food_data!AH43</f>
        <v>1280.6339108282839</v>
      </c>
      <c r="AI171">
        <f>Food_data!AI43</f>
        <v>1244.4278781508249</v>
      </c>
      <c r="AJ171">
        <f>Food_data!AJ43</f>
        <v>1199.788048681294</v>
      </c>
      <c r="AK171">
        <f>Food_data!AK43</f>
        <v>1163.0447168761118</v>
      </c>
      <c r="AL171">
        <f>Food_data!AL43</f>
        <v>1142.6809839652001</v>
      </c>
      <c r="AM171">
        <f>Food_data!AM43</f>
        <v>1123.3505023288401</v>
      </c>
      <c r="AN171">
        <f>Food_data!AN43</f>
        <v>1110.0520516407701</v>
      </c>
      <c r="AO171">
        <f>Food_data!AO43</f>
        <v>1098.4454023405301</v>
      </c>
      <c r="AP171">
        <f>Food_data!AP43</f>
        <v>1085.7521646355101</v>
      </c>
      <c r="AQ171">
        <f>Food_data!AQ43</f>
        <v>1068.4959680484901</v>
      </c>
      <c r="AR171">
        <f>Food_data!AR43</f>
        <v>1056.4644699073799</v>
      </c>
    </row>
    <row r="172" spans="1:44" x14ac:dyDescent="0.2">
      <c r="A172" t="str">
        <f>Food_data!A44</f>
        <v>FOOD</v>
      </c>
      <c r="B172" t="str">
        <f>Food_data!B44</f>
        <v>Land Cover|Cropland|Rainfed</v>
      </c>
      <c r="C172" t="str">
        <f>Food_data!C44</f>
        <v>million ha</v>
      </c>
      <c r="D172">
        <f>Food_data!D44</f>
        <v>1477.84446641831</v>
      </c>
      <c r="E172">
        <f>Food_data!E44</f>
        <v>1501.02002962906</v>
      </c>
      <c r="F172">
        <f>Food_data!F44</f>
        <v>1524.78983805035</v>
      </c>
      <c r="G172">
        <f>Food_data!G44</f>
        <v>1547.9654012610999</v>
      </c>
      <c r="H172">
        <f>Food_data!H44</f>
        <v>1571.73520968239</v>
      </c>
      <c r="I172">
        <f>Food_data!I44</f>
        <v>1598.71482146827</v>
      </c>
      <c r="J172">
        <f>Food_data!J44</f>
        <v>1628.0987915580299</v>
      </c>
      <c r="K172">
        <f>Food_data!K44</f>
        <v>1657.1413132469199</v>
      </c>
      <c r="L172">
        <f>Food_data!L44</f>
        <v>1686.5252833366801</v>
      </c>
      <c r="M172">
        <f>Food_data!M44</f>
        <v>1715.5678050255599</v>
      </c>
      <c r="N172">
        <f>Food_data!N44</f>
        <v>1745.5460203258599</v>
      </c>
      <c r="O172">
        <f>Food_data!O44</f>
        <v>1685.9400441349901</v>
      </c>
      <c r="P172">
        <f>Food_data!P44</f>
        <v>1599.7790294081699</v>
      </c>
      <c r="Q172">
        <f>Food_data!Q44</f>
        <v>1541.2197643398599</v>
      </c>
      <c r="R172">
        <f>Food_data!R44</f>
        <v>1479.94683947007</v>
      </c>
      <c r="S172">
        <f>Food_data!S44</f>
        <v>1395.4808865305099</v>
      </c>
      <c r="T172">
        <f>Food_data!T44</f>
        <v>1334.50272170777</v>
      </c>
      <c r="U172">
        <f>Food_data!U44</f>
        <v>1273.6383665769499</v>
      </c>
      <c r="V172">
        <f>Food_data!V44</f>
        <v>1211.98864599083</v>
      </c>
      <c r="W172">
        <f>Food_data!W44</f>
        <v>1129.90354183509</v>
      </c>
      <c r="X172">
        <f>Food_data!X44</f>
        <v>1067.3079862862201</v>
      </c>
      <c r="Y172">
        <f>Food_data!Y44</f>
        <v>1001.11774083738</v>
      </c>
      <c r="Z172">
        <f>Food_data!Z44</f>
        <v>919.95209385423402</v>
      </c>
      <c r="AA172">
        <f>Food_data!AA44</f>
        <v>851.57006951260303</v>
      </c>
      <c r="AB172">
        <f>Food_data!AB44</f>
        <v>781.92080565338097</v>
      </c>
      <c r="AC172">
        <f>Food_data!AC44</f>
        <v>698.09871527429095</v>
      </c>
      <c r="AD172">
        <f>Food_data!AD44</f>
        <v>625.05410697558</v>
      </c>
      <c r="AE172">
        <f>Food_data!AE44</f>
        <v>551.59369151103101</v>
      </c>
      <c r="AF172">
        <f>Food_data!AF44</f>
        <v>475.92368781308602</v>
      </c>
      <c r="AG172">
        <f>Food_data!AG44</f>
        <v>384.42187802697498</v>
      </c>
      <c r="AH172">
        <f>Food_data!AH44</f>
        <v>304.75101482828399</v>
      </c>
      <c r="AI172">
        <f>Food_data!AI44</f>
        <v>219.75083715082499</v>
      </c>
      <c r="AJ172">
        <f>Food_data!AJ44</f>
        <v>123.877155681294</v>
      </c>
      <c r="AK172">
        <f>Food_data!AK44</f>
        <v>33.338279876111798</v>
      </c>
      <c r="AL172">
        <f>Food_data!AL44</f>
        <v>0</v>
      </c>
      <c r="AM172">
        <f>Food_data!AM44</f>
        <v>0</v>
      </c>
      <c r="AN172">
        <f>Food_data!AN44</f>
        <v>0</v>
      </c>
      <c r="AO172">
        <f>Food_data!AO44</f>
        <v>0</v>
      </c>
      <c r="AP172">
        <f>Food_data!AP44</f>
        <v>0</v>
      </c>
      <c r="AQ172">
        <f>Food_data!AQ44</f>
        <v>0</v>
      </c>
      <c r="AR172">
        <f>Food_data!AR44</f>
        <v>0</v>
      </c>
    </row>
    <row r="173" spans="1:44" x14ac:dyDescent="0.2">
      <c r="A173" t="str">
        <f>Food_data!A45</f>
        <v>FOOD</v>
      </c>
      <c r="B173" t="str">
        <f>Food_data!B45</f>
        <v>Land Cover|Cropland|Irrigated</v>
      </c>
      <c r="C173" t="str">
        <f>Food_data!C45</f>
        <v>million ha</v>
      </c>
      <c r="D173">
        <f>Food_data!D45</f>
        <v>367.8</v>
      </c>
      <c r="E173">
        <f>Food_data!E45</f>
        <v>367.8</v>
      </c>
      <c r="F173">
        <f>Food_data!F45</f>
        <v>367.8</v>
      </c>
      <c r="G173">
        <f>Food_data!G45</f>
        <v>367.8</v>
      </c>
      <c r="H173">
        <f>Food_data!H45</f>
        <v>367.79999999999899</v>
      </c>
      <c r="I173">
        <f>Food_data!I45</f>
        <v>367.8</v>
      </c>
      <c r="J173">
        <f>Food_data!J45</f>
        <v>367.79999999999899</v>
      </c>
      <c r="K173">
        <f>Food_data!K45</f>
        <v>367.8</v>
      </c>
      <c r="L173">
        <f>Food_data!L45</f>
        <v>367.8</v>
      </c>
      <c r="M173">
        <f>Food_data!M45</f>
        <v>367.8</v>
      </c>
      <c r="N173">
        <f>Food_data!N45</f>
        <v>367.8</v>
      </c>
      <c r="O173">
        <f>Food_data!O45</f>
        <v>386.18999999999897</v>
      </c>
      <c r="P173">
        <f>Food_data!P45</f>
        <v>405.49950000000001</v>
      </c>
      <c r="Q173">
        <f>Food_data!Q45</f>
        <v>425.774475</v>
      </c>
      <c r="R173">
        <f>Food_data!R45</f>
        <v>447.06319880000001</v>
      </c>
      <c r="S173">
        <f>Food_data!S45</f>
        <v>469.41635869999999</v>
      </c>
      <c r="T173">
        <f>Food_data!T45</f>
        <v>492.88717659999998</v>
      </c>
      <c r="U173">
        <f>Food_data!U45</f>
        <v>517.53153550000002</v>
      </c>
      <c r="V173">
        <f>Food_data!V45</f>
        <v>543.40811219999898</v>
      </c>
      <c r="W173">
        <f>Food_data!W45</f>
        <v>570.57851779999896</v>
      </c>
      <c r="X173">
        <f>Food_data!X45</f>
        <v>599.10744369999998</v>
      </c>
      <c r="Y173">
        <f>Food_data!Y45</f>
        <v>629.06281589999901</v>
      </c>
      <c r="Z173">
        <f>Food_data!Z45</f>
        <v>660.51595669999904</v>
      </c>
      <c r="AA173">
        <f>Food_data!AA45</f>
        <v>693.54175450000002</v>
      </c>
      <c r="AB173">
        <f>Food_data!AB45</f>
        <v>728.21884230000001</v>
      </c>
      <c r="AC173">
        <f>Food_data!AC45</f>
        <v>764.62978439999904</v>
      </c>
      <c r="AD173">
        <f>Food_data!AD45</f>
        <v>802.8612736</v>
      </c>
      <c r="AE173">
        <f>Food_data!AE45</f>
        <v>843.00433729999895</v>
      </c>
      <c r="AF173">
        <f>Food_data!AF45</f>
        <v>885.15455419999898</v>
      </c>
      <c r="AG173">
        <f>Food_data!AG45</f>
        <v>929.41228189999902</v>
      </c>
      <c r="AH173">
        <f>Food_data!AH45</f>
        <v>975.88289599999996</v>
      </c>
      <c r="AI173">
        <f>Food_data!AI45</f>
        <v>1024.6770409999999</v>
      </c>
      <c r="AJ173">
        <f>Food_data!AJ45</f>
        <v>1075.910893</v>
      </c>
      <c r="AK173">
        <f>Food_data!AK45</f>
        <v>1129.7064370000001</v>
      </c>
      <c r="AL173">
        <f>Food_data!AL45</f>
        <v>1142.6809839652001</v>
      </c>
      <c r="AM173">
        <f>Food_data!AM45</f>
        <v>1123.3505023288401</v>
      </c>
      <c r="AN173">
        <f>Food_data!AN45</f>
        <v>1110.0520516407701</v>
      </c>
      <c r="AO173">
        <f>Food_data!AO45</f>
        <v>1098.4454023405301</v>
      </c>
      <c r="AP173">
        <f>Food_data!AP45</f>
        <v>1085.7521646355101</v>
      </c>
      <c r="AQ173">
        <f>Food_data!AQ45</f>
        <v>1068.4959680484901</v>
      </c>
      <c r="AR173">
        <f>Food_data!AR45</f>
        <v>1056.4644699073799</v>
      </c>
    </row>
    <row r="174" spans="1:44" x14ac:dyDescent="0.2">
      <c r="A174" t="str">
        <f>Food_data!A46</f>
        <v>FOOD</v>
      </c>
      <c r="B174" t="str">
        <f>Food_data!B46</f>
        <v>Land Cover|Forest</v>
      </c>
      <c r="C174" t="str">
        <f>Food_data!C46</f>
        <v>million ha</v>
      </c>
      <c r="D174">
        <f>Food_data!D46</f>
        <v>3999.99999999999</v>
      </c>
      <c r="E174">
        <f>Food_data!E46</f>
        <v>4000</v>
      </c>
      <c r="F174">
        <f>Food_data!F46</f>
        <v>4000</v>
      </c>
      <c r="G174">
        <f>Food_data!G46</f>
        <v>3993.2345987388899</v>
      </c>
      <c r="H174">
        <f>Food_data!H46</f>
        <v>3969.4647903176001</v>
      </c>
      <c r="I174">
        <f>Food_data!I46</f>
        <v>3920.3789521336498</v>
      </c>
      <c r="J174">
        <f>Food_data!J46</f>
        <v>3852.3297073271101</v>
      </c>
      <c r="K174">
        <f>Food_data!K46</f>
        <v>3791.0661233742399</v>
      </c>
      <c r="L174">
        <f>Food_data!L46</f>
        <v>3723.0168785677001</v>
      </c>
      <c r="M174">
        <f>Food_data!M46</f>
        <v>3661.7532946148399</v>
      </c>
      <c r="N174">
        <f>Food_data!N46</f>
        <v>3593.1098045977701</v>
      </c>
      <c r="O174">
        <f>Food_data!O46</f>
        <v>3647.2142056942298</v>
      </c>
      <c r="P174">
        <f>Food_data!P46</f>
        <v>3904.6787413932302</v>
      </c>
      <c r="Q174">
        <f>Food_data!Q46</f>
        <v>3949.06807483787</v>
      </c>
      <c r="R174">
        <f>Food_data!R46</f>
        <v>4001.2623626603299</v>
      </c>
      <c r="S174">
        <f>Food_data!S46</f>
        <v>4194.4285482444402</v>
      </c>
      <c r="T174">
        <f>Food_data!T46</f>
        <v>4277.3182561986596</v>
      </c>
      <c r="U174">
        <f>Food_data!U46</f>
        <v>4325.1378348445096</v>
      </c>
      <c r="V174">
        <f>Food_data!V46</f>
        <v>4372.5105611456602</v>
      </c>
      <c r="W174">
        <f>Food_data!W46</f>
        <v>4580.4292753663703</v>
      </c>
      <c r="X174">
        <f>Food_data!X46</f>
        <v>4620.0195156890504</v>
      </c>
      <c r="Y174">
        <f>Food_data!Y46</f>
        <v>4667.3016102855499</v>
      </c>
      <c r="Z174">
        <f>Food_data!Z46</f>
        <v>4855.3554565267796</v>
      </c>
      <c r="AA174">
        <f>Food_data!AA46</f>
        <v>4895.98422052979</v>
      </c>
      <c r="AB174">
        <f>Food_data!AB46</f>
        <v>4941.5014715117704</v>
      </c>
      <c r="AC174">
        <f>Food_data!AC46</f>
        <v>5114.5365558271897</v>
      </c>
      <c r="AD174">
        <f>Food_data!AD46</f>
        <v>5159.4362683302697</v>
      </c>
      <c r="AE174">
        <f>Food_data!AE46</f>
        <v>5197.7969167970105</v>
      </c>
      <c r="AF174">
        <f>Food_data!AF46</f>
        <v>5241.4032969993305</v>
      </c>
      <c r="AG174">
        <f>Food_data!AG46</f>
        <v>5402.7519669724597</v>
      </c>
      <c r="AH174">
        <f>Food_data!AH46</f>
        <v>5440.78537541074</v>
      </c>
      <c r="AI174">
        <f>Food_data!AI46</f>
        <v>5486.6577267674002</v>
      </c>
      <c r="AJ174">
        <f>Food_data!AJ46</f>
        <v>5635.6937979722197</v>
      </c>
      <c r="AK174">
        <f>Food_data!AK46</f>
        <v>5681.7167957094298</v>
      </c>
      <c r="AL174">
        <f>Food_data!AL46</f>
        <v>5706.72036158635</v>
      </c>
      <c r="AM174">
        <f>Food_data!AM46</f>
        <v>5821.8812394822899</v>
      </c>
      <c r="AN174">
        <f>Food_data!AN46</f>
        <v>5844.1024458742404</v>
      </c>
      <c r="AO174">
        <f>Food_data!AO46</f>
        <v>5860.17047302641</v>
      </c>
      <c r="AP174">
        <f>Food_data!AP46</f>
        <v>5881.7864664353001</v>
      </c>
      <c r="AQ174">
        <f>Food_data!AQ46</f>
        <v>5986.94833032713</v>
      </c>
      <c r="AR174">
        <f>Food_data!AR46</f>
        <v>6007.5721117386302</v>
      </c>
    </row>
    <row r="175" spans="1:44" x14ac:dyDescent="0.2">
      <c r="A175" t="str">
        <f>Food_data!A47</f>
        <v>FOOD</v>
      </c>
      <c r="B175" t="str">
        <f>Food_data!B47</f>
        <v>Land Cover|Forest|Forestry</v>
      </c>
      <c r="C175" t="str">
        <f>Food_data!C47</f>
        <v>million ha</v>
      </c>
      <c r="D175">
        <f>Food_data!D47</f>
        <v>2715</v>
      </c>
      <c r="E175">
        <f>Food_data!E47</f>
        <v>2715</v>
      </c>
      <c r="F175">
        <f>Food_data!F47</f>
        <v>2715</v>
      </c>
      <c r="G175">
        <f>Food_data!G47</f>
        <v>2708.2345987388899</v>
      </c>
      <c r="H175">
        <f>Food_data!H47</f>
        <v>2684.4647903176001</v>
      </c>
      <c r="I175">
        <f>Food_data!I47</f>
        <v>2635.3789521336498</v>
      </c>
      <c r="J175">
        <f>Food_data!J47</f>
        <v>2567.3297073271101</v>
      </c>
      <c r="K175">
        <f>Food_data!K47</f>
        <v>2506.0661233742499</v>
      </c>
      <c r="L175">
        <f>Food_data!L47</f>
        <v>2438.0168785677001</v>
      </c>
      <c r="M175">
        <f>Food_data!M47</f>
        <v>2376.7532946148399</v>
      </c>
      <c r="N175">
        <f>Food_data!N47</f>
        <v>2308.1098045977701</v>
      </c>
      <c r="O175">
        <f>Food_data!O47</f>
        <v>2362.2142056942298</v>
      </c>
      <c r="P175">
        <f>Food_data!P47</f>
        <v>2619.6787413932302</v>
      </c>
      <c r="Q175">
        <f>Food_data!Q47</f>
        <v>2664.06807483787</v>
      </c>
      <c r="R175">
        <f>Food_data!R47</f>
        <v>2716.2623626603299</v>
      </c>
      <c r="S175">
        <f>Food_data!S47</f>
        <v>2909.4285482444402</v>
      </c>
      <c r="T175">
        <f>Food_data!T47</f>
        <v>2992.31825619866</v>
      </c>
      <c r="U175">
        <f>Food_data!U47</f>
        <v>3040.1378348445101</v>
      </c>
      <c r="V175">
        <f>Food_data!V47</f>
        <v>3087.5105611456602</v>
      </c>
      <c r="W175">
        <f>Food_data!W47</f>
        <v>3295.4292753663699</v>
      </c>
      <c r="X175">
        <f>Food_data!X47</f>
        <v>3335.01951568905</v>
      </c>
      <c r="Y175">
        <f>Food_data!Y47</f>
        <v>3382.3016102855499</v>
      </c>
      <c r="Z175">
        <f>Food_data!Z47</f>
        <v>3570.35545652678</v>
      </c>
      <c r="AA175">
        <f>Food_data!AA47</f>
        <v>3610.98422052979</v>
      </c>
      <c r="AB175">
        <f>Food_data!AB47</f>
        <v>3656.50147151177</v>
      </c>
      <c r="AC175">
        <f>Food_data!AC47</f>
        <v>3829.5365558271801</v>
      </c>
      <c r="AD175">
        <f>Food_data!AD47</f>
        <v>3874.4362683302802</v>
      </c>
      <c r="AE175">
        <f>Food_data!AE47</f>
        <v>3912.79691679701</v>
      </c>
      <c r="AF175">
        <f>Food_data!AF47</f>
        <v>3956.40329699933</v>
      </c>
      <c r="AG175">
        <f>Food_data!AG47</f>
        <v>4117.7519669724597</v>
      </c>
      <c r="AH175">
        <f>Food_data!AH47</f>
        <v>4155.78537541074</v>
      </c>
      <c r="AI175">
        <f>Food_data!AI47</f>
        <v>4201.6577267674002</v>
      </c>
      <c r="AJ175">
        <f>Food_data!AJ47</f>
        <v>4350.6937979722197</v>
      </c>
      <c r="AK175">
        <f>Food_data!AK47</f>
        <v>4396.7167957094298</v>
      </c>
      <c r="AL175">
        <f>Food_data!AL47</f>
        <v>4421.72036158635</v>
      </c>
      <c r="AM175">
        <f>Food_data!AM47</f>
        <v>4536.8812394822899</v>
      </c>
      <c r="AN175">
        <f>Food_data!AN47</f>
        <v>4559.1024458742404</v>
      </c>
      <c r="AO175">
        <f>Food_data!AO47</f>
        <v>4575.17047302641</v>
      </c>
      <c r="AP175">
        <f>Food_data!AP47</f>
        <v>4596.7864664353001</v>
      </c>
      <c r="AQ175">
        <f>Food_data!AQ47</f>
        <v>4701.94833032713</v>
      </c>
      <c r="AR175">
        <f>Food_data!AR47</f>
        <v>4722.5721117386402</v>
      </c>
    </row>
    <row r="176" spans="1:44" x14ac:dyDescent="0.2">
      <c r="A176" t="str">
        <f>Food_data!A48</f>
        <v>FOOD</v>
      </c>
      <c r="B176" t="str">
        <f>Food_data!B48</f>
        <v>Land Cover|Other Land</v>
      </c>
      <c r="C176" t="str">
        <f>Food_data!C48</f>
        <v>million ha</v>
      </c>
      <c r="D176">
        <f>Food_data!D48</f>
        <v>3899.99999999999</v>
      </c>
      <c r="E176">
        <f>Food_data!E48</f>
        <v>3899.99999999999</v>
      </c>
      <c r="F176">
        <f>Food_data!F48</f>
        <v>3899.99999999999</v>
      </c>
      <c r="G176">
        <f>Food_data!G48</f>
        <v>3899.99999999999</v>
      </c>
      <c r="H176">
        <f>Food_data!H48</f>
        <v>3900</v>
      </c>
      <c r="I176">
        <f>Food_data!I48</f>
        <v>3900</v>
      </c>
      <c r="J176">
        <f>Food_data!J48</f>
        <v>3900</v>
      </c>
      <c r="K176">
        <f>Food_data!K48</f>
        <v>3900</v>
      </c>
      <c r="L176">
        <f>Food_data!L48</f>
        <v>3900</v>
      </c>
      <c r="M176">
        <f>Food_data!M48</f>
        <v>3900</v>
      </c>
      <c r="N176">
        <f>Food_data!N48</f>
        <v>3900</v>
      </c>
      <c r="O176">
        <f>Food_data!O48</f>
        <v>3900</v>
      </c>
      <c r="P176">
        <f>Food_data!P48</f>
        <v>3900</v>
      </c>
      <c r="Q176">
        <f>Food_data!Q48</f>
        <v>3900</v>
      </c>
      <c r="R176">
        <f>Food_data!R48</f>
        <v>3900</v>
      </c>
      <c r="S176">
        <f>Food_data!S48</f>
        <v>3900</v>
      </c>
      <c r="T176">
        <f>Food_data!T48</f>
        <v>3900</v>
      </c>
      <c r="U176">
        <f>Food_data!U48</f>
        <v>3900</v>
      </c>
      <c r="V176">
        <f>Food_data!V48</f>
        <v>3900</v>
      </c>
      <c r="W176">
        <f>Food_data!W48</f>
        <v>3900</v>
      </c>
      <c r="X176">
        <f>Food_data!X48</f>
        <v>3900</v>
      </c>
      <c r="Y176">
        <f>Food_data!Y48</f>
        <v>3900</v>
      </c>
      <c r="Z176">
        <f>Food_data!Z48</f>
        <v>3900</v>
      </c>
      <c r="AA176">
        <f>Food_data!AA48</f>
        <v>3900</v>
      </c>
      <c r="AB176">
        <f>Food_data!AB48</f>
        <v>3900</v>
      </c>
      <c r="AC176">
        <f>Food_data!AC48</f>
        <v>3899.99999999999</v>
      </c>
      <c r="AD176">
        <f>Food_data!AD48</f>
        <v>3900</v>
      </c>
      <c r="AE176">
        <f>Food_data!AE48</f>
        <v>3900</v>
      </c>
      <c r="AF176">
        <f>Food_data!AF48</f>
        <v>3900</v>
      </c>
      <c r="AG176">
        <f>Food_data!AG48</f>
        <v>3900</v>
      </c>
      <c r="AH176">
        <f>Food_data!AH48</f>
        <v>3900</v>
      </c>
      <c r="AI176">
        <f>Food_data!AI48</f>
        <v>3900</v>
      </c>
      <c r="AJ176">
        <f>Food_data!AJ48</f>
        <v>3900</v>
      </c>
      <c r="AK176">
        <f>Food_data!AK48</f>
        <v>3900</v>
      </c>
      <c r="AL176">
        <f>Food_data!AL48</f>
        <v>3900</v>
      </c>
      <c r="AM176">
        <f>Food_data!AM48</f>
        <v>3900</v>
      </c>
      <c r="AN176">
        <f>Food_data!AN48</f>
        <v>3900</v>
      </c>
      <c r="AO176">
        <f>Food_data!AO48</f>
        <v>3900</v>
      </c>
      <c r="AP176">
        <f>Food_data!AP48</f>
        <v>3900</v>
      </c>
      <c r="AQ176">
        <f>Food_data!AQ48</f>
        <v>3900</v>
      </c>
      <c r="AR176">
        <f>Food_data!AR48</f>
        <v>3900</v>
      </c>
    </row>
    <row r="177" spans="1:44" x14ac:dyDescent="0.2">
      <c r="A177" t="str">
        <f>Food_data!A49</f>
        <v>FOOD</v>
      </c>
      <c r="B177" t="str">
        <f>Food_data!B49</f>
        <v>Land Cover|Pasture</v>
      </c>
      <c r="C177" t="str">
        <f>Food_data!C49</f>
        <v>million ha</v>
      </c>
      <c r="D177">
        <f>Food_data!D49</f>
        <v>3200</v>
      </c>
      <c r="E177">
        <f>Food_data!E49</f>
        <v>3200</v>
      </c>
      <c r="F177">
        <f>Food_data!F49</f>
        <v>3200</v>
      </c>
      <c r="G177">
        <f>Food_data!G49</f>
        <v>3200</v>
      </c>
      <c r="H177">
        <f>Food_data!H49</f>
        <v>3200</v>
      </c>
      <c r="I177">
        <f>Food_data!I49</f>
        <v>3222.1062263980698</v>
      </c>
      <c r="J177">
        <f>Food_data!J49</f>
        <v>3260.7715011148398</v>
      </c>
      <c r="K177">
        <f>Food_data!K49</f>
        <v>3292.9925633788198</v>
      </c>
      <c r="L177">
        <f>Food_data!L49</f>
        <v>3331.6578380955998</v>
      </c>
      <c r="M177">
        <f>Food_data!M49</f>
        <v>3363.8789003595798</v>
      </c>
      <c r="N177">
        <f>Food_data!N49</f>
        <v>3402.5441750763598</v>
      </c>
      <c r="O177">
        <f>Food_data!O49</f>
        <v>3389.6557501707698</v>
      </c>
      <c r="P177">
        <f>Food_data!P49</f>
        <v>3199.0427291985902</v>
      </c>
      <c r="Q177">
        <f>Food_data!Q49</f>
        <v>3192.9376858222499</v>
      </c>
      <c r="R177">
        <f>Food_data!R49</f>
        <v>3180.7275990695898</v>
      </c>
      <c r="S177">
        <f>Food_data!S49</f>
        <v>3010.09163670107</v>
      </c>
      <c r="T177">
        <f>Food_data!T49</f>
        <v>3004.2918454935598</v>
      </c>
      <c r="U177">
        <f>Food_data!U49</f>
        <v>2992.6922630785202</v>
      </c>
      <c r="V177">
        <f>Food_data!V49</f>
        <v>2981.0926806634898</v>
      </c>
      <c r="W177">
        <f>Food_data!W49</f>
        <v>2828.08866499853</v>
      </c>
      <c r="X177">
        <f>Food_data!X49</f>
        <v>2822.5650543247102</v>
      </c>
      <c r="Y177">
        <f>Food_data!Y49</f>
        <v>2811.5178329770501</v>
      </c>
      <c r="Z177">
        <f>Food_data!Z49</f>
        <v>2673.1764929189799</v>
      </c>
      <c r="AA177">
        <f>Food_data!AA49</f>
        <v>2667.9039554576002</v>
      </c>
      <c r="AB177">
        <f>Food_data!AB49</f>
        <v>2657.35888053484</v>
      </c>
      <c r="AC177">
        <f>Food_data!AC49</f>
        <v>2531.7349444985198</v>
      </c>
      <c r="AD177">
        <f>Food_data!AD49</f>
        <v>2521.6483510941398</v>
      </c>
      <c r="AE177">
        <f>Food_data!AE49</f>
        <v>2516.60505439195</v>
      </c>
      <c r="AF177">
        <f>Food_data!AF49</f>
        <v>2506.5184609875701</v>
      </c>
      <c r="AG177">
        <f>Food_data!AG49</f>
        <v>2392.4138731005601</v>
      </c>
      <c r="AH177">
        <f>Food_data!AH49</f>
        <v>2387.58071376097</v>
      </c>
      <c r="AI177">
        <f>Food_data!AI49</f>
        <v>2377.9143950817702</v>
      </c>
      <c r="AJ177">
        <f>Food_data!AJ49</f>
        <v>2273.5181533464702</v>
      </c>
      <c r="AK177">
        <f>Food_data!AK49</f>
        <v>2264.23848741445</v>
      </c>
      <c r="AL177">
        <f>Food_data!AL49</f>
        <v>2259.5986544484299</v>
      </c>
      <c r="AM177">
        <f>Food_data!AM49</f>
        <v>2163.7682581888498</v>
      </c>
      <c r="AN177">
        <f>Food_data!AN49</f>
        <v>2154.84550248498</v>
      </c>
      <c r="AO177">
        <f>Food_data!AO49</f>
        <v>2150.3841246330499</v>
      </c>
      <c r="AP177">
        <f>Food_data!AP49</f>
        <v>2141.46136892918</v>
      </c>
      <c r="AQ177">
        <f>Food_data!AQ49</f>
        <v>2053.5557016243702</v>
      </c>
      <c r="AR177">
        <f>Food_data!AR49</f>
        <v>2044.9634183539699</v>
      </c>
    </row>
    <row r="178" spans="1:44" x14ac:dyDescent="0.2">
      <c r="A178" t="str">
        <f>Food_data!A50</f>
        <v>FOOD</v>
      </c>
      <c r="B178" t="str">
        <f>Food_data!B50</f>
        <v>Land Cover|Cropland+Livestock+Forest</v>
      </c>
      <c r="C178" t="str">
        <f>Food_data!C50</f>
        <v>million ha</v>
      </c>
      <c r="D178">
        <f>Food_data!D50</f>
        <v>7760.64446641831</v>
      </c>
      <c r="E178">
        <f>Food_data!E50</f>
        <v>7783.8200296290597</v>
      </c>
      <c r="F178">
        <f>Food_data!F50</f>
        <v>7807.5898380503495</v>
      </c>
      <c r="G178">
        <f>Food_data!G50</f>
        <v>7823.99999999999</v>
      </c>
      <c r="H178">
        <f>Food_data!H50</f>
        <v>7823.9999999999891</v>
      </c>
      <c r="I178">
        <f>Food_data!I50</f>
        <v>7823.9999999999891</v>
      </c>
      <c r="J178">
        <f>Food_data!J50</f>
        <v>7823.9999999999782</v>
      </c>
      <c r="K178">
        <f>Food_data!K50</f>
        <v>7823.99999999999</v>
      </c>
      <c r="L178">
        <f>Food_data!L50</f>
        <v>7823.99999999998</v>
      </c>
      <c r="M178">
        <f>Food_data!M50</f>
        <v>7823.99999999998</v>
      </c>
      <c r="N178">
        <f>Food_data!N50</f>
        <v>7823.9999999999909</v>
      </c>
      <c r="O178">
        <f>Food_data!O50</f>
        <v>7823.9999999999891</v>
      </c>
      <c r="P178">
        <f>Food_data!P50</f>
        <v>7823.9999999999909</v>
      </c>
      <c r="Q178">
        <f>Food_data!Q50</f>
        <v>7823.99999999998</v>
      </c>
      <c r="R178">
        <f>Food_data!R50</f>
        <v>7823.99999999999</v>
      </c>
      <c r="S178">
        <f>Food_data!S50</f>
        <v>7784.4174301760195</v>
      </c>
      <c r="T178">
        <f>Food_data!T50</f>
        <v>7823.99999999999</v>
      </c>
      <c r="U178">
        <f>Food_data!U50</f>
        <v>7823.99999999998</v>
      </c>
      <c r="V178">
        <f>Food_data!V50</f>
        <v>7823.9999999999791</v>
      </c>
      <c r="W178">
        <f>Food_data!W50</f>
        <v>7823.9999999999891</v>
      </c>
      <c r="X178">
        <f>Food_data!X50</f>
        <v>7823.99999999998</v>
      </c>
      <c r="Y178">
        <f>Food_data!Y50</f>
        <v>7823.9999999999782</v>
      </c>
      <c r="Z178">
        <f>Food_data!Z50</f>
        <v>7823.9999999999927</v>
      </c>
      <c r="AA178">
        <f>Food_data!AA50</f>
        <v>7823.9999999999936</v>
      </c>
      <c r="AB178">
        <f>Food_data!AB50</f>
        <v>7823.9999999999909</v>
      </c>
      <c r="AC178">
        <f>Food_data!AC50</f>
        <v>7823.9999999999891</v>
      </c>
      <c r="AD178">
        <f>Food_data!AD50</f>
        <v>7824</v>
      </c>
      <c r="AE178">
        <f>Food_data!AE50</f>
        <v>7823.99999999999</v>
      </c>
      <c r="AF178">
        <f>Food_data!AF50</f>
        <v>7823.9999999999854</v>
      </c>
      <c r="AG178">
        <f>Food_data!AG50</f>
        <v>7823.9999999999945</v>
      </c>
      <c r="AH178">
        <f>Food_data!AH50</f>
        <v>7823.9999999999936</v>
      </c>
      <c r="AI178">
        <f>Food_data!AI50</f>
        <v>7823.9999999999945</v>
      </c>
      <c r="AJ178">
        <f>Food_data!AJ50</f>
        <v>7823.9999999999836</v>
      </c>
      <c r="AK178">
        <f>Food_data!AK50</f>
        <v>7823.9999999999918</v>
      </c>
      <c r="AL178">
        <f>Food_data!AL50</f>
        <v>7823.99999999998</v>
      </c>
      <c r="AM178">
        <f>Food_data!AM50</f>
        <v>7823.99999999998</v>
      </c>
      <c r="AN178">
        <f>Food_data!AN50</f>
        <v>7823.99999999999</v>
      </c>
      <c r="AO178">
        <f>Food_data!AO50</f>
        <v>7823.9999999999909</v>
      </c>
      <c r="AP178">
        <f>Food_data!AP50</f>
        <v>7823.99999999999</v>
      </c>
      <c r="AQ178">
        <f>Food_data!AQ50</f>
        <v>7823.99999999999</v>
      </c>
      <c r="AR178">
        <f>Food_data!AR50</f>
        <v>7823.99999999999</v>
      </c>
    </row>
    <row r="179" spans="1:44" x14ac:dyDescent="0.2">
      <c r="A179" t="str">
        <f>Food_data!A53</f>
        <v>FOOD</v>
      </c>
      <c r="B179" t="str">
        <f>Food_data!B53</f>
        <v>Primary Energy</v>
      </c>
      <c r="C179" t="str">
        <f>Food_data!C53</f>
        <v>EJ/yr</v>
      </c>
      <c r="D179">
        <f>Food_data!D53</f>
        <v>495.37030337859812</v>
      </c>
      <c r="E179">
        <f>Food_data!E53</f>
        <v>496.18130466997337</v>
      </c>
      <c r="F179">
        <f>Food_data!F53</f>
        <v>496.90798921385522</v>
      </c>
      <c r="G179">
        <f>Food_data!G53</f>
        <v>492.6430841832929</v>
      </c>
      <c r="H179">
        <f>Food_data!H53</f>
        <v>493.34060054462907</v>
      </c>
      <c r="I179">
        <f>Food_data!I53</f>
        <v>493.92404447091877</v>
      </c>
      <c r="J179">
        <f>Food_data!J53</f>
        <v>488.53163576189058</v>
      </c>
      <c r="K179">
        <f>Food_data!K53</f>
        <v>490.67597182325596</v>
      </c>
      <c r="L179">
        <f>Food_data!L53</f>
        <v>495.79543974217989</v>
      </c>
      <c r="M179">
        <f>Food_data!M53</f>
        <v>502.88736030057038</v>
      </c>
      <c r="N179">
        <f>Food_data!N53</f>
        <v>505.39379269102272</v>
      </c>
      <c r="O179">
        <f>Food_data!O53</f>
        <v>498.57440210814724</v>
      </c>
      <c r="P179">
        <f>Food_data!P53</f>
        <v>504.44680000604279</v>
      </c>
      <c r="Q179">
        <f>Food_data!Q53</f>
        <v>502.95739629098335</v>
      </c>
      <c r="R179">
        <f>Food_data!R53</f>
        <v>496.4981969117639</v>
      </c>
      <c r="S179">
        <f>Food_data!S53</f>
        <v>490.79257821119904</v>
      </c>
      <c r="T179">
        <f>Food_data!T53</f>
        <v>486.72608936337008</v>
      </c>
      <c r="U179">
        <f>Food_data!U53</f>
        <v>487.42841055667492</v>
      </c>
      <c r="V179">
        <f>Food_data!V53</f>
        <v>491.49234485437086</v>
      </c>
      <c r="W179">
        <f>Food_data!W53</f>
        <v>494.84905528872162</v>
      </c>
      <c r="X179">
        <f>Food_data!X53</f>
        <v>488.84097495044387</v>
      </c>
      <c r="Y179">
        <f>Food_data!Y53</f>
        <v>493.12450431694708</v>
      </c>
      <c r="Z179">
        <f>Food_data!Z53</f>
        <v>493.19614296787626</v>
      </c>
      <c r="AA179">
        <f>Food_data!AA53</f>
        <v>491.01487582956941</v>
      </c>
      <c r="AB179">
        <f>Food_data!AB53</f>
        <v>493.29636448161193</v>
      </c>
      <c r="AC179">
        <f>Food_data!AC53</f>
        <v>498.5798002073841</v>
      </c>
      <c r="AD179">
        <f>Food_data!AD53</f>
        <v>502.80519408720056</v>
      </c>
      <c r="AE179">
        <f>Food_data!AE53</f>
        <v>507.05277120714595</v>
      </c>
      <c r="AF179">
        <f>Food_data!AF53</f>
        <v>511.5728443209905</v>
      </c>
      <c r="AG179">
        <f>Food_data!AG53</f>
        <v>516.02510907087276</v>
      </c>
      <c r="AH179">
        <f>Food_data!AH53</f>
        <v>518.82678641091297</v>
      </c>
      <c r="AI179">
        <f>Food_data!AI53</f>
        <v>524.56908410607048</v>
      </c>
      <c r="AJ179">
        <f>Food_data!AJ53</f>
        <v>530.78875553621822</v>
      </c>
      <c r="AK179">
        <f>Food_data!AK53</f>
        <v>527.65828624382368</v>
      </c>
      <c r="AL179">
        <f>Food_data!AL53</f>
        <v>532.6880376253032</v>
      </c>
      <c r="AM179">
        <f>Food_data!AM53</f>
        <v>537.98878565219843</v>
      </c>
      <c r="AN179">
        <f>Food_data!AN53</f>
        <v>543.05945098301402</v>
      </c>
      <c r="AO179">
        <f>Food_data!AO53</f>
        <v>548.03965769761987</v>
      </c>
      <c r="AP179">
        <f>Food_data!AP53</f>
        <v>552.78114545275685</v>
      </c>
      <c r="AQ179">
        <f>Food_data!AQ53</f>
        <v>557.75327636032148</v>
      </c>
      <c r="AR179">
        <f>Food_data!AR53</f>
        <v>566.14723884856971</v>
      </c>
    </row>
    <row r="180" spans="1:44" x14ac:dyDescent="0.2">
      <c r="A180" t="str">
        <f>Food_data!A54</f>
        <v>FOOD</v>
      </c>
      <c r="B180" t="str">
        <f>Food_data!B54</f>
        <v>Primary Energy|Biomass</v>
      </c>
      <c r="C180" t="str">
        <f>Food_data!C54</f>
        <v>EJ/yr</v>
      </c>
      <c r="D180">
        <f>Food_data!D54</f>
        <v>36.423419817305216</v>
      </c>
      <c r="E180">
        <f>Food_data!E54</f>
        <v>36.545733950773837</v>
      </c>
      <c r="F180">
        <f>Food_data!F54</f>
        <v>36.671184344075051</v>
      </c>
      <c r="G180">
        <f>Food_data!G54</f>
        <v>36.722461764302125</v>
      </c>
      <c r="H180">
        <f>Food_data!H54</f>
        <v>36.598329169179806</v>
      </c>
      <c r="I180">
        <f>Food_data!I54</f>
        <v>36.208378261549541</v>
      </c>
      <c r="J180">
        <f>Food_data!J54</f>
        <v>35.619311584382046</v>
      </c>
      <c r="K180">
        <f>Food_data!K54</f>
        <v>35.104630606010602</v>
      </c>
      <c r="L180">
        <f>Food_data!L54</f>
        <v>34.515563928843193</v>
      </c>
      <c r="M180">
        <f>Food_data!M54</f>
        <v>34.000882950471741</v>
      </c>
      <c r="N180">
        <f>Food_data!N54</f>
        <v>33.408712958426207</v>
      </c>
      <c r="O180">
        <f>Food_data!O54</f>
        <v>33.989354209269237</v>
      </c>
      <c r="P180">
        <f>Food_data!P54</f>
        <v>36.702140613606311</v>
      </c>
      <c r="Q180">
        <f>Food_data!Q54</f>
        <v>37.180773654105231</v>
      </c>
      <c r="R180">
        <f>Food_data!R54</f>
        <v>37.738222455738516</v>
      </c>
      <c r="S180">
        <f>Food_data!S54</f>
        <v>39.77901244370188</v>
      </c>
      <c r="T180">
        <f>Food_data!T54</f>
        <v>40.658763156718742</v>
      </c>
      <c r="U180">
        <f>Food_data!U54</f>
        <v>41.173413771830205</v>
      </c>
      <c r="V180">
        <f>Food_data!V54</f>
        <v>41.683372437322497</v>
      </c>
      <c r="W180">
        <f>Food_data!W54</f>
        <v>43.87592771613744</v>
      </c>
      <c r="X180">
        <f>Food_data!X54</f>
        <v>44.3041702788558</v>
      </c>
      <c r="Y180">
        <f>Food_data!Y54</f>
        <v>44.810041051616622</v>
      </c>
      <c r="Z180">
        <f>Food_data!Z54</f>
        <v>46.797151476479627</v>
      </c>
      <c r="AA180">
        <f>Food_data!AA54</f>
        <v>47.233162278008834</v>
      </c>
      <c r="AB180">
        <f>Food_data!AB54</f>
        <v>47.72363845264978</v>
      </c>
      <c r="AC180">
        <f>Food_data!AC54</f>
        <v>49.549915617459213</v>
      </c>
      <c r="AD180">
        <f>Food_data!AD54</f>
        <v>50.033907638071767</v>
      </c>
      <c r="AE180">
        <f>Food_data!AE54</f>
        <v>50.4461032264701</v>
      </c>
      <c r="AF180">
        <f>Food_data!AF54</f>
        <v>50.916515257924594</v>
      </c>
      <c r="AG180">
        <f>Food_data!AG54</f>
        <v>52.620085072139958</v>
      </c>
      <c r="AH180">
        <f>Food_data!AH54</f>
        <v>53.031980900072092</v>
      </c>
      <c r="AI180">
        <f>Food_data!AI54</f>
        <v>53.523049368814604</v>
      </c>
      <c r="AJ180">
        <f>Food_data!AJ54</f>
        <v>55.100473155795335</v>
      </c>
      <c r="AK180">
        <f>Food_data!AK54</f>
        <v>55.59312341153359</v>
      </c>
      <c r="AL180">
        <f>Food_data!AL54</f>
        <v>55.868205892571396</v>
      </c>
      <c r="AM180">
        <f>Food_data!AM54</f>
        <v>57.086803889976416</v>
      </c>
      <c r="AN180">
        <f>Food_data!AN54</f>
        <v>57.332671596421982</v>
      </c>
      <c r="AO180">
        <f>Food_data!AO54</f>
        <v>57.5107946610173</v>
      </c>
      <c r="AP180">
        <f>Food_data!AP54</f>
        <v>57.75030763114075</v>
      </c>
      <c r="AQ180">
        <f>Food_data!AQ54</f>
        <v>58.863915981502593</v>
      </c>
      <c r="AR180">
        <f>Food_data!AR54</f>
        <v>59.0930107256535</v>
      </c>
    </row>
    <row r="181" spans="1:44" x14ac:dyDescent="0.2">
      <c r="A181" t="str">
        <f>Food_data!A55</f>
        <v>FOOD</v>
      </c>
      <c r="B181" t="str">
        <f>Food_data!B55</f>
        <v>Primary Energy|Biomass|Crops residues</v>
      </c>
      <c r="C181" t="str">
        <f>Food_data!C55</f>
        <v>EJ/yr</v>
      </c>
      <c r="D181">
        <f>Food_data!D55</f>
        <v>7.9159198173052499</v>
      </c>
      <c r="E181">
        <f>Food_data!E55</f>
        <v>8.0382339507739093</v>
      </c>
      <c r="F181">
        <f>Food_data!F55</f>
        <v>8.1636843440751008</v>
      </c>
      <c r="G181">
        <f>Food_data!G55</f>
        <v>8.2859984775437692</v>
      </c>
      <c r="H181">
        <f>Food_data!H55</f>
        <v>8.4114488708449606</v>
      </c>
      <c r="I181">
        <f>Food_data!I55</f>
        <v>8.5368992641461503</v>
      </c>
      <c r="J181">
        <f>Food_data!J55</f>
        <v>8.66234965744734</v>
      </c>
      <c r="K181">
        <f>Food_data!K55</f>
        <v>8.7909363105810705</v>
      </c>
      <c r="L181">
        <f>Food_data!L55</f>
        <v>8.9163867038822602</v>
      </c>
      <c r="M181">
        <f>Food_data!M55</f>
        <v>9.04497335701598</v>
      </c>
      <c r="N181">
        <f>Food_data!N55</f>
        <v>9.1735600101496999</v>
      </c>
      <c r="O181">
        <f>Food_data!O55</f>
        <v>9.1861050494798207</v>
      </c>
      <c r="P181">
        <f>Food_data!P55</f>
        <v>9.1955138289774094</v>
      </c>
      <c r="Q181">
        <f>Food_data!Q55</f>
        <v>9.2080588683075302</v>
      </c>
      <c r="R181">
        <f>Food_data!R55</f>
        <v>9.2174676478051207</v>
      </c>
      <c r="S181">
        <f>Food_data!S55</f>
        <v>9.2300126871352397</v>
      </c>
      <c r="T181">
        <f>Food_data!T55</f>
        <v>9.2394214666328303</v>
      </c>
      <c r="U181">
        <f>Food_data!U55</f>
        <v>9.2519665059629492</v>
      </c>
      <c r="V181">
        <f>Food_data!V55</f>
        <v>9.26451154529307</v>
      </c>
      <c r="W181">
        <f>Food_data!W55</f>
        <v>9.2739203247906605</v>
      </c>
      <c r="X181">
        <f>Food_data!X55</f>
        <v>9.2864653641207795</v>
      </c>
      <c r="Y181">
        <f>Food_data!Y55</f>
        <v>9.2958741436183701</v>
      </c>
      <c r="Z181">
        <f>Food_data!Z55</f>
        <v>9.3084191829484908</v>
      </c>
      <c r="AA181">
        <f>Food_data!AA55</f>
        <v>9.3178279624460796</v>
      </c>
      <c r="AB181">
        <f>Food_data!AB55</f>
        <v>9.3303730017761897</v>
      </c>
      <c r="AC181">
        <f>Food_data!AC55</f>
        <v>9.3397817812737802</v>
      </c>
      <c r="AD181">
        <f>Food_data!AD55</f>
        <v>9.3523268206038992</v>
      </c>
      <c r="AE181">
        <f>Food_data!AE55</f>
        <v>9.3617356001014898</v>
      </c>
      <c r="AF181">
        <f>Food_data!AF55</f>
        <v>9.3742806394316105</v>
      </c>
      <c r="AG181">
        <f>Food_data!AG55</f>
        <v>9.3836894189291993</v>
      </c>
      <c r="AH181">
        <f>Food_data!AH55</f>
        <v>9.39623445825932</v>
      </c>
      <c r="AI181">
        <f>Food_data!AI55</f>
        <v>9.4056432377569106</v>
      </c>
      <c r="AJ181">
        <f>Food_data!AJ55</f>
        <v>9.4181882770870295</v>
      </c>
      <c r="AK181">
        <f>Food_data!AK55</f>
        <v>9.4275970565846201</v>
      </c>
      <c r="AL181">
        <f>Food_data!AL55</f>
        <v>9.4401420959147408</v>
      </c>
      <c r="AM181">
        <f>Food_data!AM55</f>
        <v>9.4495508754123296</v>
      </c>
      <c r="AN181">
        <f>Food_data!AN55</f>
        <v>9.4620959147424504</v>
      </c>
      <c r="AO181">
        <f>Food_data!AO55</f>
        <v>9.4715046942400392</v>
      </c>
      <c r="AP181">
        <f>Food_data!AP55</f>
        <v>9.4840497335701599</v>
      </c>
      <c r="AQ181">
        <f>Food_data!AQ55</f>
        <v>9.4934585130677398</v>
      </c>
      <c r="AR181">
        <f>Food_data!AR55</f>
        <v>9.5060035523978605</v>
      </c>
    </row>
    <row r="182" spans="1:44" x14ac:dyDescent="0.2">
      <c r="A182" t="str">
        <f>Food_data!A56</f>
        <v>FOOD</v>
      </c>
      <c r="B182" t="str">
        <f>Food_data!B56</f>
        <v>Primary Energy|Coal</v>
      </c>
      <c r="C182" t="str">
        <f>Food_data!C56</f>
        <v>EJ/yr</v>
      </c>
      <c r="D182">
        <f>Food_data!D56</f>
        <v>139.24760000000001</v>
      </c>
      <c r="E182">
        <f>Food_data!E56</f>
        <v>140.35120000000001</v>
      </c>
      <c r="F182">
        <f>Food_data!F56</f>
        <v>141.45479999999901</v>
      </c>
      <c r="G182">
        <f>Food_data!G56</f>
        <v>142.5583</v>
      </c>
      <c r="H182">
        <f>Food_data!H56</f>
        <v>143.6619</v>
      </c>
      <c r="I182">
        <f>Food_data!I56</f>
        <v>144.7655</v>
      </c>
      <c r="J182">
        <f>Food_data!J56</f>
        <v>145.869</v>
      </c>
      <c r="K182">
        <f>Food_data!K56</f>
        <v>146.9726</v>
      </c>
      <c r="L182">
        <f>Food_data!L56</f>
        <v>148.07619999999901</v>
      </c>
      <c r="M182">
        <f>Food_data!M56</f>
        <v>149.1797</v>
      </c>
      <c r="N182">
        <f>Food_data!N56</f>
        <v>150</v>
      </c>
      <c r="O182">
        <f>Food_data!O56</f>
        <v>144.4</v>
      </c>
      <c r="P182">
        <f>Food_data!P56</f>
        <v>138.80000000000001</v>
      </c>
      <c r="Q182">
        <f>Food_data!Q56</f>
        <v>133.19999999999999</v>
      </c>
      <c r="R182">
        <f>Food_data!R56</f>
        <v>127.6</v>
      </c>
      <c r="S182">
        <f>Food_data!S56</f>
        <v>121.99999999999901</v>
      </c>
      <c r="T182">
        <f>Food_data!T56</f>
        <v>116.99999999999901</v>
      </c>
      <c r="U182">
        <f>Food_data!U56</f>
        <v>112</v>
      </c>
      <c r="V182">
        <f>Food_data!V56</f>
        <v>115.159314857628</v>
      </c>
      <c r="W182">
        <f>Food_data!W56</f>
        <v>115.925159350247</v>
      </c>
      <c r="X182">
        <f>Food_data!X56</f>
        <v>108.021648620116</v>
      </c>
      <c r="Y182">
        <f>Food_data!Y56</f>
        <v>110.684647663535</v>
      </c>
      <c r="Z182">
        <f>Food_data!Z56</f>
        <v>107.645083761191</v>
      </c>
      <c r="AA182">
        <f>Food_data!AA56</f>
        <v>103.90434062862499</v>
      </c>
      <c r="AB182">
        <f>Food_data!AB56</f>
        <v>106.56921882093199</v>
      </c>
      <c r="AC182">
        <f>Food_data!AC56</f>
        <v>111.042093518885</v>
      </c>
      <c r="AD182">
        <f>Food_data!AD56</f>
        <v>116.326869663849</v>
      </c>
      <c r="AE182">
        <f>Food_data!AE56</f>
        <v>121.699158078276</v>
      </c>
      <c r="AF182">
        <f>Food_data!AF56</f>
        <v>127.27466006114599</v>
      </c>
      <c r="AG182">
        <f>Food_data!AG56</f>
        <v>131.55159200257401</v>
      </c>
      <c r="AH182">
        <f>Food_data!AH56</f>
        <v>135.46456476044199</v>
      </c>
      <c r="AI182">
        <f>Food_data!AI56</f>
        <v>142.38007661533601</v>
      </c>
      <c r="AJ182">
        <f>Food_data!AJ56</f>
        <v>148.68900299226399</v>
      </c>
      <c r="AK182">
        <f>Food_data!AK56</f>
        <v>146.727516417891</v>
      </c>
      <c r="AL182">
        <f>Food_data!AL56</f>
        <v>153.12990902393199</v>
      </c>
      <c r="AM182">
        <f>Food_data!AM56</f>
        <v>158.86360050718201</v>
      </c>
      <c r="AN182">
        <f>Food_data!AN56</f>
        <v>164.96274642051301</v>
      </c>
      <c r="AO182">
        <f>Food_data!AO56</f>
        <v>170.50932355600099</v>
      </c>
      <c r="AP182">
        <f>Food_data!AP56</f>
        <v>175.75586688217399</v>
      </c>
      <c r="AQ182">
        <f>Food_data!AQ56</f>
        <v>180.35623327013499</v>
      </c>
      <c r="AR182">
        <f>Food_data!AR56</f>
        <v>188.97806339796199</v>
      </c>
    </row>
    <row r="183" spans="1:44" x14ac:dyDescent="0.2">
      <c r="A183" t="str">
        <f>Food_data!A57</f>
        <v>FOOD</v>
      </c>
      <c r="B183" t="str">
        <f>Food_data!B57</f>
        <v>Primary Energy|Fossil</v>
      </c>
      <c r="C183" t="str">
        <f>Food_data!C57</f>
        <v>EJ/yr</v>
      </c>
      <c r="D183">
        <f>Food_data!D57</f>
        <v>414.828599999998</v>
      </c>
      <c r="E183">
        <f>Food_data!E57</f>
        <v>418.21449999999999</v>
      </c>
      <c r="F183">
        <f>Food_data!F57</f>
        <v>421.60039999999799</v>
      </c>
      <c r="G183">
        <f>Food_data!G57</f>
        <v>424.98619999999903</v>
      </c>
      <c r="H183">
        <f>Food_data!H57</f>
        <v>428.37199999999996</v>
      </c>
      <c r="I183">
        <f>Food_data!I57</f>
        <v>431.75779999999997</v>
      </c>
      <c r="J183">
        <f>Food_data!J57</f>
        <v>435.14359999999903</v>
      </c>
      <c r="K183">
        <f>Food_data!K57</f>
        <v>438.52949999999998</v>
      </c>
      <c r="L183">
        <f>Food_data!L57</f>
        <v>441.91529999999796</v>
      </c>
      <c r="M183">
        <f>Food_data!M57</f>
        <v>445.30110000000002</v>
      </c>
      <c r="N183">
        <f>Food_data!N57</f>
        <v>448.99999999999898</v>
      </c>
      <c r="O183">
        <f>Food_data!O57</f>
        <v>443.599999999999</v>
      </c>
      <c r="P183">
        <f>Food_data!P57</f>
        <v>438.19999999999902</v>
      </c>
      <c r="Q183">
        <f>Food_data!Q57</f>
        <v>432.79999999999899</v>
      </c>
      <c r="R183">
        <f>Food_data!R57</f>
        <v>427.39999999999901</v>
      </c>
      <c r="S183">
        <f>Food_data!S57</f>
        <v>421.99999999999898</v>
      </c>
      <c r="T183">
        <f>Food_data!T57</f>
        <v>415.39999999999895</v>
      </c>
      <c r="U183">
        <f>Food_data!U57</f>
        <v>408.8</v>
      </c>
      <c r="V183">
        <f>Food_data!V57</f>
        <v>410.359314857627</v>
      </c>
      <c r="W183">
        <f>Food_data!W57</f>
        <v>409.52515935024701</v>
      </c>
      <c r="X183">
        <f>Food_data!X57</f>
        <v>400.02164862011603</v>
      </c>
      <c r="Y183">
        <f>Food_data!Y57</f>
        <v>400.68464766353497</v>
      </c>
      <c r="Z183">
        <f>Food_data!Z57</f>
        <v>395.64508376119102</v>
      </c>
      <c r="AA183">
        <f>Food_data!AA57</f>
        <v>389.90434062862499</v>
      </c>
      <c r="AB183">
        <f>Food_data!AB57</f>
        <v>390.56921882093002</v>
      </c>
      <c r="AC183">
        <f>Food_data!AC57</f>
        <v>393.042093518885</v>
      </c>
      <c r="AD183">
        <f>Food_data!AD57</f>
        <v>395.52686966384897</v>
      </c>
      <c r="AE183">
        <f>Food_data!AE57</f>
        <v>398.09915807827599</v>
      </c>
      <c r="AF183">
        <f>Food_data!AF57</f>
        <v>400.87466006114596</v>
      </c>
      <c r="AG183">
        <f>Food_data!AG57</f>
        <v>402.351592002573</v>
      </c>
      <c r="AH183">
        <f>Food_data!AH57</f>
        <v>403.46456476044102</v>
      </c>
      <c r="AI183">
        <f>Food_data!AI57</f>
        <v>407.38007661533601</v>
      </c>
      <c r="AJ183">
        <f>Food_data!AJ57</f>
        <v>410.689002992263</v>
      </c>
      <c r="AK183">
        <f>Food_data!AK57</f>
        <v>405.72751641789</v>
      </c>
      <c r="AL183">
        <f>Food_data!AL57</f>
        <v>409.12990902393199</v>
      </c>
      <c r="AM183">
        <f>Food_data!AM57</f>
        <v>411.86360050718201</v>
      </c>
      <c r="AN183">
        <f>Food_data!AN57</f>
        <v>415.362746420512</v>
      </c>
      <c r="AO183">
        <f>Food_data!AO57</f>
        <v>418.309323556001</v>
      </c>
      <c r="AP183">
        <f>Food_data!AP57</f>
        <v>420.95586688217298</v>
      </c>
      <c r="AQ183">
        <f>Food_data!AQ57</f>
        <v>422.95623327013402</v>
      </c>
      <c r="AR183">
        <f>Food_data!AR57</f>
        <v>429.19908618577699</v>
      </c>
    </row>
    <row r="184" spans="1:44" x14ac:dyDescent="0.2">
      <c r="A184" t="str">
        <f>Food_data!A58</f>
        <v>FOOD</v>
      </c>
      <c r="B184" t="str">
        <f>Food_data!B58</f>
        <v>Primary Energy|Gas</v>
      </c>
      <c r="C184" t="str">
        <f>Food_data!C58</f>
        <v>EJ/yr</v>
      </c>
      <c r="D184">
        <f>Food_data!D58</f>
        <v>108.035399999999</v>
      </c>
      <c r="E184">
        <f>Food_data!E58</f>
        <v>109.717</v>
      </c>
      <c r="F184">
        <f>Food_data!F58</f>
        <v>111.3986</v>
      </c>
      <c r="G184">
        <f>Food_data!G58</f>
        <v>113.080199999999</v>
      </c>
      <c r="H184">
        <f>Food_data!H58</f>
        <v>114.76179999999999</v>
      </c>
      <c r="I184">
        <f>Food_data!I58</f>
        <v>116.44329999999999</v>
      </c>
      <c r="J184">
        <f>Food_data!J58</f>
        <v>118.124899999999</v>
      </c>
      <c r="K184">
        <f>Food_data!K58</f>
        <v>119.8065</v>
      </c>
      <c r="L184">
        <f>Food_data!L58</f>
        <v>121.4881</v>
      </c>
      <c r="M184">
        <f>Food_data!M58</f>
        <v>123.16970000000001</v>
      </c>
      <c r="N184">
        <f>Food_data!N58</f>
        <v>125</v>
      </c>
      <c r="O184">
        <f>Food_data!O58</f>
        <v>127</v>
      </c>
      <c r="P184">
        <f>Food_data!P58</f>
        <v>129</v>
      </c>
      <c r="Q184">
        <f>Food_data!Q58</f>
        <v>131</v>
      </c>
      <c r="R184">
        <f>Food_data!R58</f>
        <v>132.99999999999901</v>
      </c>
      <c r="S184">
        <f>Food_data!S58</f>
        <v>135</v>
      </c>
      <c r="T184">
        <f>Food_data!T58</f>
        <v>135.19999999999999</v>
      </c>
      <c r="U184">
        <f>Food_data!U58</f>
        <v>135.4</v>
      </c>
      <c r="V184">
        <f>Food_data!V58</f>
        <v>135.599999999999</v>
      </c>
      <c r="W184">
        <f>Food_data!W58</f>
        <v>135.80000000000001</v>
      </c>
      <c r="X184">
        <f>Food_data!X58</f>
        <v>136</v>
      </c>
      <c r="Y184">
        <f>Food_data!Y58</f>
        <v>136</v>
      </c>
      <c r="Z184">
        <f>Food_data!Z58</f>
        <v>136</v>
      </c>
      <c r="AA184">
        <f>Food_data!AA58</f>
        <v>136</v>
      </c>
      <c r="AB184">
        <f>Food_data!AB58</f>
        <v>135.99999999999901</v>
      </c>
      <c r="AC184">
        <f>Food_data!AC58</f>
        <v>136</v>
      </c>
      <c r="AD184">
        <f>Food_data!AD58</f>
        <v>135</v>
      </c>
      <c r="AE184">
        <f>Food_data!AE58</f>
        <v>134</v>
      </c>
      <c r="AF184">
        <f>Food_data!AF58</f>
        <v>133</v>
      </c>
      <c r="AG184">
        <f>Food_data!AG58</f>
        <v>131.99999999999901</v>
      </c>
      <c r="AH184">
        <f>Food_data!AH58</f>
        <v>131</v>
      </c>
      <c r="AI184">
        <f>Food_data!AI58</f>
        <v>130.19999999999999</v>
      </c>
      <c r="AJ184">
        <f>Food_data!AJ58</f>
        <v>129.4</v>
      </c>
      <c r="AK184">
        <f>Food_data!AK58</f>
        <v>128.6</v>
      </c>
      <c r="AL184">
        <f>Food_data!AL58</f>
        <v>127.8</v>
      </c>
      <c r="AM184">
        <f>Food_data!AM58</f>
        <v>127</v>
      </c>
      <c r="AN184">
        <f>Food_data!AN58</f>
        <v>126.19999999999899</v>
      </c>
      <c r="AO184">
        <f>Food_data!AO58</f>
        <v>125.4</v>
      </c>
      <c r="AP184">
        <f>Food_data!AP58</f>
        <v>124.6</v>
      </c>
      <c r="AQ184">
        <f>Food_data!AQ58</f>
        <v>123.799999999999</v>
      </c>
      <c r="AR184">
        <f>Food_data!AR58</f>
        <v>123.221022787815</v>
      </c>
    </row>
    <row r="185" spans="1:44" x14ac:dyDescent="0.2">
      <c r="A185" t="str">
        <f>Food_data!A59</f>
        <v>FOOD</v>
      </c>
      <c r="B185" t="str">
        <f>Food_data!B59</f>
        <v>Primary Energy|Hydro</v>
      </c>
      <c r="C185" t="str">
        <f>Food_data!C59</f>
        <v>EJ/yr</v>
      </c>
      <c r="D185">
        <f>Food_data!D59</f>
        <v>12.561203813760001</v>
      </c>
      <c r="E185">
        <f>Food_data!E59</f>
        <v>12.651722906457499</v>
      </c>
      <c r="F185">
        <f>Food_data!F59</f>
        <v>12.734546584435099</v>
      </c>
      <c r="G185">
        <f>Food_data!G59</f>
        <v>12.8125570741056</v>
      </c>
      <c r="H185">
        <f>Food_data!H59</f>
        <v>12.884295028147099</v>
      </c>
      <c r="I185">
        <f>Food_data!I59</f>
        <v>12.9497604465599</v>
      </c>
      <c r="J185">
        <f>Food_data!J59</f>
        <v>13.006254680294299</v>
      </c>
      <c r="K185">
        <f>Food_data!K59</f>
        <v>13.0592114956799</v>
      </c>
      <c r="L185">
        <f>Food_data!L59</f>
        <v>12.8800844928</v>
      </c>
      <c r="M185">
        <f>Food_data!M59</f>
        <v>12.702379132799997</v>
      </c>
      <c r="N185">
        <f>Food_data!N59</f>
        <v>12.5232521299199</v>
      </c>
      <c r="O185">
        <f>Food_data!O59</f>
        <v>12.34412512704</v>
      </c>
      <c r="P185">
        <f>Food_data!P59</f>
        <v>12.164998124159899</v>
      </c>
      <c r="Q185">
        <f>Food_data!Q59</f>
        <v>11.985871121279899</v>
      </c>
      <c r="R185">
        <f>Food_data!R59</f>
        <v>11.806744118400001</v>
      </c>
      <c r="S185">
        <f>Food_data!S59</f>
        <v>11.629038758399899</v>
      </c>
      <c r="T185">
        <f>Food_data!T59</f>
        <v>13.5823760755199</v>
      </c>
      <c r="U185">
        <f>Food_data!U59</f>
        <v>15.535713392640002</v>
      </c>
      <c r="V185">
        <f>Food_data!V59</f>
        <v>17.489050709759901</v>
      </c>
      <c r="W185">
        <f>Food_data!W59</f>
        <v>19.4423880268799</v>
      </c>
      <c r="X185">
        <f>Food_data!X59</f>
        <v>21.395725343999999</v>
      </c>
      <c r="Y185">
        <f>Food_data!Y59</f>
        <v>23.350484303999998</v>
      </c>
      <c r="Z185">
        <f>Food_data!Z59</f>
        <v>25.303821621120001</v>
      </c>
      <c r="AA185">
        <f>Food_data!AA59</f>
        <v>27.25715893824</v>
      </c>
      <c r="AB185">
        <f>Food_data!AB59</f>
        <v>27.211651780213099</v>
      </c>
      <c r="AC185">
        <f>Food_data!AC59</f>
        <v>27.396728081279999</v>
      </c>
      <c r="AD185">
        <f>Food_data!AD59</f>
        <v>27.385354938239999</v>
      </c>
      <c r="AE185">
        <f>Food_data!AE59</f>
        <v>27.375403438079999</v>
      </c>
      <c r="AF185">
        <f>Food_data!AF59</f>
        <v>27.364030295039999</v>
      </c>
      <c r="AG185">
        <f>Food_data!AG59</f>
        <v>27.352657151999999</v>
      </c>
      <c r="AH185">
        <f>Food_data!AH59</f>
        <v>27.341284008959999</v>
      </c>
      <c r="AI185">
        <f>Food_data!AI59</f>
        <v>27.329910865919999</v>
      </c>
      <c r="AJ185">
        <f>Food_data!AJ59</f>
        <v>27.318537722879999</v>
      </c>
      <c r="AK185">
        <f>Food_data!AK59</f>
        <v>27.307164579839998</v>
      </c>
      <c r="AL185">
        <f>Food_data!AL59</f>
        <v>27.297213079679999</v>
      </c>
      <c r="AM185">
        <f>Food_data!AM59</f>
        <v>27.285839936639999</v>
      </c>
      <c r="AN185">
        <f>Food_data!AN59</f>
        <v>27.274466793599998</v>
      </c>
      <c r="AO185">
        <f>Food_data!AO59</f>
        <v>27.263093650559998</v>
      </c>
      <c r="AP185">
        <f>Food_data!AP59</f>
        <v>27.251720507519998</v>
      </c>
      <c r="AQ185">
        <f>Food_data!AQ59</f>
        <v>27.240347364479998</v>
      </c>
      <c r="AR185">
        <f>Food_data!AR59</f>
        <v>27.230395864319998</v>
      </c>
    </row>
    <row r="186" spans="1:44" x14ac:dyDescent="0.2">
      <c r="A186" t="str">
        <f>Food_data!A60</f>
        <v>FOOD</v>
      </c>
      <c r="B186" t="str">
        <f>Food_data!B60</f>
        <v>Primary Energy|Nuclear</v>
      </c>
      <c r="C186" t="str">
        <f>Food_data!C60</f>
        <v>EJ/yr</v>
      </c>
      <c r="D186">
        <f>Food_data!D60</f>
        <v>29.7589671635989</v>
      </c>
      <c r="E186">
        <f>Food_data!E60</f>
        <v>26.852457029254001</v>
      </c>
      <c r="F186">
        <f>Food_data!F60</f>
        <v>23.868737411106999</v>
      </c>
      <c r="G186">
        <f>Food_data!G60</f>
        <v>16.142850508329399</v>
      </c>
      <c r="H186">
        <f>Food_data!H60</f>
        <v>13.5684974174142</v>
      </c>
      <c r="I186">
        <f>Food_data!I60</f>
        <v>11.1502611314046</v>
      </c>
      <c r="J186">
        <f>Food_data!J60</f>
        <v>2.9680119356791601</v>
      </c>
      <c r="K186">
        <f>Food_data!K60</f>
        <v>2.2520732793126901</v>
      </c>
      <c r="L186">
        <f>Food_data!L60</f>
        <v>4.8174386439691803</v>
      </c>
      <c r="M186">
        <f>Food_data!M60</f>
        <v>9.2824042169978895</v>
      </c>
      <c r="N186">
        <f>Food_data!N60</f>
        <v>8.89629496388212</v>
      </c>
      <c r="O186">
        <f>Food_data!O60</f>
        <v>7.1461166443100801</v>
      </c>
      <c r="P186">
        <f>Food_data!P60</f>
        <v>15.9566223526295</v>
      </c>
      <c r="Q186">
        <f>Food_data!Q60</f>
        <v>19.637757946232199</v>
      </c>
      <c r="R186">
        <f>Food_data!R60</f>
        <v>18.271985045925899</v>
      </c>
      <c r="S186">
        <f>Food_data!S60</f>
        <v>16.175544044478801</v>
      </c>
      <c r="T186">
        <f>Food_data!T60</f>
        <v>15.2243079865795</v>
      </c>
      <c r="U186">
        <f>Food_data!U60</f>
        <v>19.404944854732701</v>
      </c>
      <c r="V186">
        <f>Food_data!V60</f>
        <v>18.786674687270398</v>
      </c>
      <c r="W186">
        <f>Food_data!W60</f>
        <v>18.170146467532799</v>
      </c>
      <c r="X186">
        <f>Food_data!X60</f>
        <v>17.562802060799999</v>
      </c>
      <c r="Y186">
        <f>Food_data!Y60</f>
        <v>16.97489470368</v>
      </c>
      <c r="Z186">
        <f>Food_data!Z60</f>
        <v>16.394429211839999</v>
      </c>
      <c r="AA186">
        <f>Food_data!AA60</f>
        <v>15.8065218547199</v>
      </c>
      <c r="AB186">
        <f>Food_data!AB60</f>
        <v>15.218614497600001</v>
      </c>
      <c r="AC186">
        <f>Food_data!AC60</f>
        <v>14.6381490057599</v>
      </c>
      <c r="AD186">
        <f>Food_data!AD60</f>
        <v>14.050241648639901</v>
      </c>
      <c r="AE186">
        <f>Food_data!AE60</f>
        <v>13.4623342915199</v>
      </c>
      <c r="AF186">
        <f>Food_data!AF60</f>
        <v>12.881868799679999</v>
      </c>
      <c r="AG186">
        <f>Food_data!AG60</f>
        <v>12.293961442559899</v>
      </c>
      <c r="AH186">
        <f>Food_data!AH60</f>
        <v>11.7060540854399</v>
      </c>
      <c r="AI186">
        <f>Food_data!AI60</f>
        <v>11.1255885936</v>
      </c>
      <c r="AJ186">
        <f>Food_data!AJ60</f>
        <v>10.5376812364799</v>
      </c>
      <c r="AK186">
        <f>Food_data!AK60</f>
        <v>9.9497738793599897</v>
      </c>
      <c r="AL186">
        <f>Food_data!AL60</f>
        <v>9.3693083875199896</v>
      </c>
      <c r="AM186">
        <f>Food_data!AM60</f>
        <v>8.7814010303999996</v>
      </c>
      <c r="AN186">
        <f>Food_data!AN60</f>
        <v>8.1934936732799901</v>
      </c>
      <c r="AO186">
        <f>Food_data!AO60</f>
        <v>7.61302818143999</v>
      </c>
      <c r="AP186">
        <f>Food_data!AP60</f>
        <v>7.0251208243200001</v>
      </c>
      <c r="AQ186">
        <f>Food_data!AQ60</f>
        <v>6.4372134671999897</v>
      </c>
      <c r="AR186">
        <f>Food_data!AR60</f>
        <v>5.8567479753599896</v>
      </c>
    </row>
    <row r="187" spans="1:44" x14ac:dyDescent="0.2">
      <c r="A187" t="str">
        <f>Food_data!A61</f>
        <v>FOOD</v>
      </c>
      <c r="B187" t="str">
        <f>Food_data!B61</f>
        <v>Primary Energy|Oil</v>
      </c>
      <c r="C187" t="str">
        <f>Food_data!C61</f>
        <v>EJ/yr</v>
      </c>
      <c r="D187">
        <f>Food_data!D61</f>
        <v>167.54559999999901</v>
      </c>
      <c r="E187">
        <f>Food_data!E61</f>
        <v>168.1463</v>
      </c>
      <c r="F187">
        <f>Food_data!F61</f>
        <v>168.74699999999899</v>
      </c>
      <c r="G187">
        <f>Food_data!G61</f>
        <v>169.3477</v>
      </c>
      <c r="H187">
        <f>Food_data!H61</f>
        <v>169.94829999999999</v>
      </c>
      <c r="I187">
        <f>Food_data!I61</f>
        <v>170.54900000000001</v>
      </c>
      <c r="J187">
        <f>Food_data!J61</f>
        <v>171.1497</v>
      </c>
      <c r="K187">
        <f>Food_data!K61</f>
        <v>171.75040000000001</v>
      </c>
      <c r="L187">
        <f>Food_data!L61</f>
        <v>172.350999999999</v>
      </c>
      <c r="M187">
        <f>Food_data!M61</f>
        <v>172.95169999999999</v>
      </c>
      <c r="N187">
        <f>Food_data!N61</f>
        <v>173.99999999999901</v>
      </c>
      <c r="O187">
        <f>Food_data!O61</f>
        <v>172.19999999999899</v>
      </c>
      <c r="P187">
        <f>Food_data!P61</f>
        <v>170.39999999999901</v>
      </c>
      <c r="Q187">
        <f>Food_data!Q61</f>
        <v>168.599999999999</v>
      </c>
      <c r="R187">
        <f>Food_data!R61</f>
        <v>166.8</v>
      </c>
      <c r="S187">
        <f>Food_data!S61</f>
        <v>165</v>
      </c>
      <c r="T187">
        <f>Food_data!T61</f>
        <v>163.19999999999999</v>
      </c>
      <c r="U187">
        <f>Food_data!U61</f>
        <v>161.4</v>
      </c>
      <c r="V187">
        <f>Food_data!V61</f>
        <v>159.6</v>
      </c>
      <c r="W187">
        <f>Food_data!W61</f>
        <v>157.80000000000001</v>
      </c>
      <c r="X187">
        <f>Food_data!X61</f>
        <v>156</v>
      </c>
      <c r="Y187">
        <f>Food_data!Y61</f>
        <v>154</v>
      </c>
      <c r="Z187">
        <f>Food_data!Z61</f>
        <v>152</v>
      </c>
      <c r="AA187">
        <f>Food_data!AA61</f>
        <v>150</v>
      </c>
      <c r="AB187">
        <f>Food_data!AB61</f>
        <v>147.99999999999901</v>
      </c>
      <c r="AC187">
        <f>Food_data!AC61</f>
        <v>146</v>
      </c>
      <c r="AD187">
        <f>Food_data!AD61</f>
        <v>144.19999999999999</v>
      </c>
      <c r="AE187">
        <f>Food_data!AE61</f>
        <v>142.4</v>
      </c>
      <c r="AF187">
        <f>Food_data!AF61</f>
        <v>140.6</v>
      </c>
      <c r="AG187">
        <f>Food_data!AG61</f>
        <v>138.80000000000001</v>
      </c>
      <c r="AH187">
        <f>Food_data!AH61</f>
        <v>136.99999999999901</v>
      </c>
      <c r="AI187">
        <f>Food_data!AI61</f>
        <v>134.80000000000001</v>
      </c>
      <c r="AJ187">
        <f>Food_data!AJ61</f>
        <v>132.599999999999</v>
      </c>
      <c r="AK187">
        <f>Food_data!AK61</f>
        <v>130.39999999999901</v>
      </c>
      <c r="AL187">
        <f>Food_data!AL61</f>
        <v>128.19999999999999</v>
      </c>
      <c r="AM187">
        <f>Food_data!AM61</f>
        <v>126</v>
      </c>
      <c r="AN187">
        <f>Food_data!AN61</f>
        <v>124.2</v>
      </c>
      <c r="AO187">
        <f>Food_data!AO61</f>
        <v>122.4</v>
      </c>
      <c r="AP187">
        <f>Food_data!AP61</f>
        <v>120.599999999999</v>
      </c>
      <c r="AQ187">
        <f>Food_data!AQ61</f>
        <v>118.8</v>
      </c>
      <c r="AR187">
        <f>Food_data!AR61</f>
        <v>117</v>
      </c>
    </row>
    <row r="188" spans="1:44" x14ac:dyDescent="0.2">
      <c r="A188" t="str">
        <f>Food_data!A62</f>
        <v>FOOD</v>
      </c>
      <c r="B188" t="str">
        <f>Food_data!B62</f>
        <v>Primary Energy|Other</v>
      </c>
      <c r="C188" t="str">
        <f>Food_data!C62</f>
        <v>EJ/yr</v>
      </c>
      <c r="D188">
        <f>Food_data!D62</f>
        <v>0.256576896</v>
      </c>
      <c r="E188">
        <f>Food_data!E62</f>
        <v>0.24976512000000001</v>
      </c>
      <c r="F188">
        <f>Food_data!F62</f>
        <v>0.24295334399999899</v>
      </c>
      <c r="G188">
        <f>Food_data!G62</f>
        <v>0.241389158399999</v>
      </c>
      <c r="H188">
        <f>Food_data!H62</f>
        <v>0.23442600960000001</v>
      </c>
      <c r="I188">
        <f>Food_data!I62</f>
        <v>0.22978391040000001</v>
      </c>
      <c r="J188">
        <f>Food_data!J62</f>
        <v>0.222820761599999</v>
      </c>
      <c r="K188">
        <f>Food_data!K62</f>
        <v>0.21585761279999999</v>
      </c>
      <c r="L188">
        <f>Food_data!L62</f>
        <v>0.208894464</v>
      </c>
      <c r="M188">
        <f>Food_data!M62</f>
        <v>0.20193131519999899</v>
      </c>
      <c r="N188">
        <f>Food_data!N62</f>
        <v>0.19728921599999999</v>
      </c>
      <c r="O188">
        <f>Food_data!O62</f>
        <v>0.1903260672</v>
      </c>
      <c r="P188">
        <f>Food_data!P62</f>
        <v>0.18336291839999899</v>
      </c>
      <c r="Q188">
        <f>Food_data!Q62</f>
        <v>0.17639976959999901</v>
      </c>
      <c r="R188">
        <f>Food_data!R62</f>
        <v>0.16943662079999999</v>
      </c>
      <c r="S188">
        <f>Food_data!S62</f>
        <v>0.16247347200000001</v>
      </c>
      <c r="T188">
        <f>Food_data!T62</f>
        <v>0.15783137279999901</v>
      </c>
      <c r="U188">
        <f>Food_data!U62</f>
        <v>0.150868224</v>
      </c>
      <c r="V188">
        <f>Food_data!V62</f>
        <v>0.14390507520000001</v>
      </c>
      <c r="W188">
        <f>Food_data!W62</f>
        <v>0.136941926399999</v>
      </c>
      <c r="X188">
        <f>Food_data!X62</f>
        <v>1.1698089984</v>
      </c>
      <c r="Y188">
        <f>Food_data!Y62</f>
        <v>1.24408258559999</v>
      </c>
      <c r="Z188">
        <f>Food_data!Z62</f>
        <v>1.31835617279999</v>
      </c>
      <c r="AA188">
        <f>Food_data!AA62</f>
        <v>1.3949508096000001</v>
      </c>
      <c r="AB188">
        <f>Food_data!AB62</f>
        <v>1.4692243968000001</v>
      </c>
      <c r="AC188">
        <f>Food_data!AC62</f>
        <v>1.543497984</v>
      </c>
      <c r="AD188">
        <f>Food_data!AD62</f>
        <v>1.6340189184</v>
      </c>
      <c r="AE188">
        <f>Food_data!AE62</f>
        <v>1.7245398528</v>
      </c>
      <c r="AF188">
        <f>Food_data!AF62</f>
        <v>1.8150607872</v>
      </c>
      <c r="AG188">
        <f>Food_data!AG62</f>
        <v>1.9055817215999999</v>
      </c>
      <c r="AH188">
        <f>Food_data!AH62</f>
        <v>1.9961026559999899</v>
      </c>
      <c r="AI188">
        <f>Food_data!AI62</f>
        <v>2.13304458239999</v>
      </c>
      <c r="AJ188">
        <f>Food_data!AJ62</f>
        <v>2.2699865088000002</v>
      </c>
      <c r="AK188">
        <f>Food_data!AK62</f>
        <v>2.40692843519999</v>
      </c>
      <c r="AL188">
        <f>Food_data!AL62</f>
        <v>2.54387036159999</v>
      </c>
      <c r="AM188">
        <f>Food_data!AM62</f>
        <v>2.6808122879999901</v>
      </c>
      <c r="AN188">
        <f>Food_data!AN62</f>
        <v>2.7899016191999899</v>
      </c>
      <c r="AO188">
        <f>Food_data!AO62</f>
        <v>2.8989909504</v>
      </c>
      <c r="AP188">
        <f>Food_data!AP62</f>
        <v>3.01040133119999</v>
      </c>
      <c r="AQ188">
        <f>Food_data!AQ62</f>
        <v>3.1194906623999898</v>
      </c>
      <c r="AR188">
        <f>Food_data!AR62</f>
        <v>3.2285799935999901</v>
      </c>
    </row>
    <row r="189" spans="1:44" x14ac:dyDescent="0.2">
      <c r="A189" t="str">
        <f>Food_data!A63</f>
        <v>FOOD</v>
      </c>
      <c r="B189" t="str">
        <f>Food_data!B63</f>
        <v>Primary Energy|Solar</v>
      </c>
      <c r="C189" t="str">
        <f>Food_data!C63</f>
        <v>EJ/yr</v>
      </c>
      <c r="D189">
        <f>Food_data!D63</f>
        <v>0.2330439759359989</v>
      </c>
      <c r="E189">
        <f>Food_data!E63</f>
        <v>0.40144091788799902</v>
      </c>
      <c r="F189">
        <f>Food_data!F63</f>
        <v>0.56841873983999802</v>
      </c>
      <c r="G189">
        <f>Food_data!G63</f>
        <v>0.55946279335679905</v>
      </c>
      <c r="H189">
        <f>Food_data!H63</f>
        <v>0.55044378748799894</v>
      </c>
      <c r="I189">
        <f>Food_data!I63</f>
        <v>0.54148784100479896</v>
      </c>
      <c r="J189">
        <f>Food_data!J63</f>
        <v>0.53104971513599897</v>
      </c>
      <c r="K189">
        <f>Food_data!K63</f>
        <v>0.522093768652798</v>
      </c>
      <c r="L189">
        <f>Food_data!L63</f>
        <v>0.51313782216959791</v>
      </c>
      <c r="M189">
        <f>Food_data!M63</f>
        <v>0.50411881630079902</v>
      </c>
      <c r="N189">
        <f>Food_data!N63</f>
        <v>0.52288940679551899</v>
      </c>
      <c r="O189">
        <f>Food_data!O63</f>
        <v>0.51194253712895998</v>
      </c>
      <c r="P189">
        <f>Food_data!P63</f>
        <v>0.50247784684800001</v>
      </c>
      <c r="Q189">
        <f>Food_data!Q63</f>
        <v>0.49301315656703892</v>
      </c>
      <c r="R189">
        <f>Food_data!R63</f>
        <v>0.48348540690047997</v>
      </c>
      <c r="S189">
        <f>Food_data!S63</f>
        <v>0.47260159661951895</v>
      </c>
      <c r="T189">
        <f>Food_data!T63</f>
        <v>0.46307384695296</v>
      </c>
      <c r="U189">
        <f>Food_data!U63</f>
        <v>0.45360915667199997</v>
      </c>
      <c r="V189">
        <f>Food_data!V63</f>
        <v>0.44414446639103899</v>
      </c>
      <c r="W189">
        <f>Food_data!W63</f>
        <v>0.43319759672447999</v>
      </c>
      <c r="X189">
        <f>Food_data!X63</f>
        <v>0.437124864272112</v>
      </c>
      <c r="Y189">
        <f>Food_data!Y63</f>
        <v>1.420698848515487</v>
      </c>
      <c r="Z189">
        <f>Food_data!Z63</f>
        <v>2.4043045292455671</v>
      </c>
      <c r="AA189">
        <f>Food_data!AA63</f>
        <v>3.386491089975646</v>
      </c>
      <c r="AB189">
        <f>Food_data!AB63</f>
        <v>4.3700650742190241</v>
      </c>
      <c r="AC189">
        <f>Food_data!AC63</f>
        <v>4.96692</v>
      </c>
      <c r="AD189">
        <f>Food_data!AD63</f>
        <v>5.9603039999999998</v>
      </c>
      <c r="AE189">
        <f>Food_data!AE63</f>
        <v>6.9536879999999996</v>
      </c>
      <c r="AF189">
        <f>Food_data!AF63</f>
        <v>7.9470720000000004</v>
      </c>
      <c r="AG189">
        <f>Food_data!AG63</f>
        <v>8.9404559999999993</v>
      </c>
      <c r="AH189">
        <f>Food_data!AH63</f>
        <v>9.93384</v>
      </c>
      <c r="AI189">
        <f>Food_data!AI63</f>
        <v>10.927224000000001</v>
      </c>
      <c r="AJ189">
        <f>Food_data!AJ63</f>
        <v>11.920608</v>
      </c>
      <c r="AK189">
        <f>Food_data!AK63</f>
        <v>12.913992</v>
      </c>
      <c r="AL189">
        <f>Food_data!AL63</f>
        <v>13.907375999999999</v>
      </c>
      <c r="AM189">
        <f>Food_data!AM63</f>
        <v>14.90076</v>
      </c>
      <c r="AN189">
        <f>Food_data!AN63</f>
        <v>15.894144000000001</v>
      </c>
      <c r="AO189">
        <f>Food_data!AO63</f>
        <v>17.40489517820156</v>
      </c>
      <c r="AP189">
        <f>Food_data!AP63</f>
        <v>18.915646356403208</v>
      </c>
      <c r="AQ189">
        <f>Food_data!AQ63</f>
        <v>20.426397534604771</v>
      </c>
      <c r="AR189">
        <f>Food_data!AR63</f>
        <v>21.9870981038592</v>
      </c>
    </row>
    <row r="190" spans="1:44" x14ac:dyDescent="0.2">
      <c r="A190" t="str">
        <f>Food_data!A64</f>
        <v>FOOD</v>
      </c>
      <c r="B190" t="str">
        <f>Food_data!B64</f>
        <v>Primary Energy|Wind</v>
      </c>
      <c r="C190" t="str">
        <f>Food_data!C64</f>
        <v>EJ/yr</v>
      </c>
      <c r="D190">
        <f>Food_data!D64</f>
        <v>1.3084917119999999</v>
      </c>
      <c r="E190">
        <f>Food_data!E64</f>
        <v>1.2656847456</v>
      </c>
      <c r="F190">
        <f>Food_data!F64</f>
        <v>1.2217487904</v>
      </c>
      <c r="G190">
        <f>Food_data!G64</f>
        <v>1.1781628848000001</v>
      </c>
      <c r="H190">
        <f>Food_data!H64</f>
        <v>1.1326091328000001</v>
      </c>
      <c r="I190">
        <f>Food_data!I64</f>
        <v>1.0865728800000001</v>
      </c>
      <c r="J190">
        <f>Food_data!J64</f>
        <v>1.0405870848000001</v>
      </c>
      <c r="K190">
        <f>Food_data!K64</f>
        <v>0.99260506079999899</v>
      </c>
      <c r="L190">
        <f>Food_data!L64</f>
        <v>0.94502039039999997</v>
      </c>
      <c r="M190">
        <f>Food_data!M64</f>
        <v>0.89454386879999992</v>
      </c>
      <c r="N190">
        <f>Food_data!N64</f>
        <v>0.84535401599999904</v>
      </c>
      <c r="O190">
        <f>Food_data!O64</f>
        <v>0.79253752319999993</v>
      </c>
      <c r="P190">
        <f>Food_data!P64</f>
        <v>0.73719815039999992</v>
      </c>
      <c r="Q190">
        <f>Food_data!Q64</f>
        <v>0.6835806432</v>
      </c>
      <c r="R190">
        <f>Food_data!R64</f>
        <v>0.62832326399999905</v>
      </c>
      <c r="S190">
        <f>Food_data!S64</f>
        <v>0.57390789599999903</v>
      </c>
      <c r="T190">
        <f>Food_data!T64</f>
        <v>1.2397369248000001</v>
      </c>
      <c r="U190">
        <f>Food_data!U64</f>
        <v>1.9098611568000001</v>
      </c>
      <c r="V190">
        <f>Food_data!V64</f>
        <v>2.5858826208000001</v>
      </c>
      <c r="W190">
        <f>Food_data!W64</f>
        <v>3.2652942048</v>
      </c>
      <c r="X190">
        <f>Food_data!X64</f>
        <v>3.9496947839999899</v>
      </c>
      <c r="Y190">
        <f>Food_data!Y64</f>
        <v>4.6396551600000002</v>
      </c>
      <c r="Z190">
        <f>Food_data!Z64</f>
        <v>5.3329961951999998</v>
      </c>
      <c r="AA190">
        <f>Food_data!AA64</f>
        <v>6.0322502303999901</v>
      </c>
      <c r="AB190">
        <f>Food_data!AB64</f>
        <v>6.7339514592</v>
      </c>
      <c r="AC190">
        <f>Food_data!AC64</f>
        <v>7.4424959999999896</v>
      </c>
      <c r="AD190">
        <f>Food_data!AD64</f>
        <v>8.2144972799999998</v>
      </c>
      <c r="AE190">
        <f>Food_data!AE64</f>
        <v>8.9915443199999903</v>
      </c>
      <c r="AF190">
        <f>Food_data!AF64</f>
        <v>9.7736371200000001</v>
      </c>
      <c r="AG190">
        <f>Food_data!AG64</f>
        <v>10.5607756799999</v>
      </c>
      <c r="AH190">
        <f>Food_data!AH64</f>
        <v>11.352959999999999</v>
      </c>
      <c r="AI190">
        <f>Food_data!AI64</f>
        <v>12.1501900799999</v>
      </c>
      <c r="AJ190">
        <f>Food_data!AJ64</f>
        <v>12.95246592</v>
      </c>
      <c r="AK190">
        <f>Food_data!AK64</f>
        <v>13.75978752</v>
      </c>
      <c r="AL190">
        <f>Food_data!AL64</f>
        <v>14.5721548799999</v>
      </c>
      <c r="AM190">
        <f>Food_data!AM64</f>
        <v>15.389568000000001</v>
      </c>
      <c r="AN190">
        <f>Food_data!AN64</f>
        <v>16.21202688</v>
      </c>
      <c r="AO190">
        <f>Food_data!AO64</f>
        <v>17.039531520000001</v>
      </c>
      <c r="AP190">
        <f>Food_data!AP64</f>
        <v>17.8720819199999</v>
      </c>
      <c r="AQ190">
        <f>Food_data!AQ64</f>
        <v>18.70967808</v>
      </c>
      <c r="AR190">
        <f>Food_data!AR64</f>
        <v>19.552320000000002</v>
      </c>
    </row>
    <row r="191" spans="1:44" x14ac:dyDescent="0.2">
      <c r="A191" t="str">
        <f>Food_data!A67</f>
        <v>FOOD</v>
      </c>
      <c r="B191" t="str">
        <f>Food_data!B67</f>
        <v>SDG|SDG02|Food availability</v>
      </c>
      <c r="C191" t="str">
        <f>Food_data!C67</f>
        <v>kcal/cap/day</v>
      </c>
      <c r="D191">
        <f>Food_data!D67</f>
        <v>2856.3201850944711</v>
      </c>
      <c r="E191">
        <f>Food_data!E67</f>
        <v>2867.5667417364225</v>
      </c>
      <c r="F191">
        <f>Food_data!F67</f>
        <v>2878.8546235695385</v>
      </c>
      <c r="G191">
        <f>Food_data!G67</f>
        <v>2890.0902420072202</v>
      </c>
      <c r="H191">
        <f>Food_data!H67</f>
        <v>2901.366554683596</v>
      </c>
      <c r="I191">
        <f>Food_data!I67</f>
        <v>2912.5919157585263</v>
      </c>
      <c r="J191">
        <f>Food_data!J67</f>
        <v>2923.857351939399</v>
      </c>
      <c r="K191">
        <f>Food_data!K67</f>
        <v>2935.1616527540828</v>
      </c>
      <c r="L191">
        <f>Food_data!L67</f>
        <v>2946.4159676525992</v>
      </c>
      <c r="M191">
        <f>Food_data!M67</f>
        <v>2957.7085995521347</v>
      </c>
      <c r="N191">
        <f>Food_data!N67</f>
        <v>2968.9524506611479</v>
      </c>
      <c r="O191">
        <f>Food_data!O67</f>
        <v>2973.2788979422326</v>
      </c>
      <c r="P191">
        <f>Food_data!P67</f>
        <v>2977.532609205774</v>
      </c>
      <c r="Q191">
        <f>Food_data!Q67</f>
        <v>2981.8830520822089</v>
      </c>
      <c r="R191">
        <f>Food_data!R67</f>
        <v>2986.1615648143638</v>
      </c>
      <c r="S191">
        <f>Food_data!S67</f>
        <v>2990.5348162093296</v>
      </c>
      <c r="T191">
        <f>Food_data!T67</f>
        <v>2994.7551572028124</v>
      </c>
      <c r="U191">
        <f>Food_data!U67</f>
        <v>2999.0696468939491</v>
      </c>
      <c r="V191">
        <f>Food_data!V67</f>
        <v>3003.3150843083304</v>
      </c>
      <c r="W191">
        <f>Food_data!W67</f>
        <v>3007.6527770846656</v>
      </c>
      <c r="X191">
        <f>Food_data!X67</f>
        <v>3011.9221398291975</v>
      </c>
      <c r="Y191">
        <f>Food_data!Y67</f>
        <v>3012.4962740211085</v>
      </c>
      <c r="Z191">
        <f>Food_data!Z67</f>
        <v>3012.9849928944454</v>
      </c>
      <c r="AA191">
        <f>Food_data!AA67</f>
        <v>3013.5453362174553</v>
      </c>
      <c r="AB191">
        <f>Food_data!AB67</f>
        <v>3014.0987330903863</v>
      </c>
      <c r="AC191">
        <f>Food_data!AC67</f>
        <v>3014.6453118877721</v>
      </c>
      <c r="AD191">
        <f>Food_data!AD67</f>
        <v>3015.1851978403797</v>
      </c>
      <c r="AE191">
        <f>Food_data!AE67</f>
        <v>3015.7185131307433</v>
      </c>
      <c r="AF191">
        <f>Food_data!AF67</f>
        <v>3016.1700066519329</v>
      </c>
      <c r="AG191">
        <f>Food_data!AG67</f>
        <v>3016.7659057636115</v>
      </c>
      <c r="AH191">
        <f>Food_data!AH67</f>
        <v>3017.2802130431955</v>
      </c>
      <c r="AI191">
        <f>Food_data!AI67</f>
        <v>3018.4566462882512</v>
      </c>
      <c r="AJ191">
        <f>Food_data!AJ67</f>
        <v>3019.6229394120746</v>
      </c>
      <c r="AK191">
        <f>Food_data!AK67</f>
        <v>3020.8527337524033</v>
      </c>
      <c r="AL191">
        <f>Food_data!AL67</f>
        <v>3022.0720186172498</v>
      </c>
      <c r="AM191">
        <f>Food_data!AM67</f>
        <v>3023.2809281499572</v>
      </c>
      <c r="AN191">
        <f>Food_data!AN67</f>
        <v>3024.4795942205928</v>
      </c>
      <c r="AO191">
        <f>Food_data!AO67</f>
        <v>3025.7404167683458</v>
      </c>
      <c r="AP191">
        <f>Food_data!AP67</f>
        <v>3026.8467123761629</v>
      </c>
      <c r="AQ191">
        <f>Food_data!AQ67</f>
        <v>3028.0870828718225</v>
      </c>
      <c r="AR191">
        <f>Food_data!AR67</f>
        <v>3029.3171184685521</v>
      </c>
    </row>
    <row r="192" spans="1:44" x14ac:dyDescent="0.2">
      <c r="A192" t="str">
        <f>Food_data!A68</f>
        <v>FOOD</v>
      </c>
      <c r="B192" t="str">
        <f>Food_data!B68</f>
        <v>SDG|SDG06|Water withdrawal</v>
      </c>
      <c r="C192" t="str">
        <f>Food_data!C68</f>
        <v>km3/yr</v>
      </c>
      <c r="D192">
        <f>Food_data!D68</f>
        <v>2182.0220467058502</v>
      </c>
      <c r="E192">
        <f>Food_data!E68</f>
        <v>2186.38650531953</v>
      </c>
      <c r="F192">
        <f>Food_data!F68</f>
        <v>2190.64184961309</v>
      </c>
      <c r="G192">
        <f>Food_data!G68</f>
        <v>2194.6525953028299</v>
      </c>
      <c r="H192">
        <f>Food_data!H68</f>
        <v>2199.16945628846</v>
      </c>
      <c r="I192">
        <f>Food_data!I68</f>
        <v>2202.5914594223</v>
      </c>
      <c r="J192">
        <f>Food_data!J68</f>
        <v>2206.3023948482501</v>
      </c>
      <c r="K192">
        <f>Food_data!K68</f>
        <v>2210.4121709891601</v>
      </c>
      <c r="L192">
        <f>Food_data!L68</f>
        <v>2211.5349422316003</v>
      </c>
      <c r="M192">
        <f>Food_data!M68</f>
        <v>2212.5466403816299</v>
      </c>
      <c r="N192">
        <f>Food_data!N68</f>
        <v>2211.4389142908599</v>
      </c>
      <c r="O192">
        <f>Food_data!O68</f>
        <v>2284.52378792643</v>
      </c>
      <c r="P192">
        <f>Food_data!P68</f>
        <v>2367.3683742083999</v>
      </c>
      <c r="Q192">
        <f>Food_data!Q68</f>
        <v>2450.0173376286098</v>
      </c>
      <c r="R192">
        <f>Food_data!R68</f>
        <v>2533.6358186327702</v>
      </c>
      <c r="S192">
        <f>Food_data!S68</f>
        <v>2626.70752682796</v>
      </c>
      <c r="T192">
        <f>Food_data!T68</f>
        <v>2764.9644865463902</v>
      </c>
      <c r="U192">
        <f>Food_data!U68</f>
        <v>2911.0268656950498</v>
      </c>
      <c r="V192">
        <f>Food_data!V68</f>
        <v>3061.9697578479099</v>
      </c>
      <c r="W192">
        <f>Food_data!W68</f>
        <v>3217.0009197901995</v>
      </c>
      <c r="X192">
        <f>Food_data!X68</f>
        <v>3376.2474081777596</v>
      </c>
      <c r="Y192">
        <f>Food_data!Y68</f>
        <v>3542.96206728367</v>
      </c>
      <c r="Z192">
        <f>Food_data!Z68</f>
        <v>3715.7353988100299</v>
      </c>
      <c r="AA192">
        <f>Food_data!AA68</f>
        <v>3897.0643684916899</v>
      </c>
      <c r="AB192">
        <f>Food_data!AB68</f>
        <v>4040.2531003908598</v>
      </c>
      <c r="AC192">
        <f>Food_data!AC68</f>
        <v>4197.3232508465599</v>
      </c>
      <c r="AD192">
        <f>Food_data!AD68</f>
        <v>4357.2990319152295</v>
      </c>
      <c r="AE192">
        <f>Food_data!AE68</f>
        <v>4525.0389690461798</v>
      </c>
      <c r="AF192">
        <f>Food_data!AF68</f>
        <v>4701.2876901444197</v>
      </c>
      <c r="AG192">
        <f>Food_data!AG68</f>
        <v>4885.3972454627001</v>
      </c>
      <c r="AH192">
        <f>Food_data!AH68</f>
        <v>5078.5208145865799</v>
      </c>
      <c r="AI192">
        <f>Food_data!AI68</f>
        <v>5281.0923922877901</v>
      </c>
      <c r="AJ192">
        <f>Food_data!AJ68</f>
        <v>5493.8239760713896</v>
      </c>
      <c r="AK192">
        <f>Food_data!AK68</f>
        <v>5715.1121248531599</v>
      </c>
      <c r="AL192">
        <f>Food_data!AL68</f>
        <v>5772.7363989764599</v>
      </c>
      <c r="AM192">
        <f>Food_data!AM68</f>
        <v>5699.4590452575303</v>
      </c>
      <c r="AN192">
        <f>Food_data!AN68</f>
        <v>5650.4688077124501</v>
      </c>
      <c r="AO192">
        <f>Food_data!AO68</f>
        <v>5607.6009642030003</v>
      </c>
      <c r="AP192">
        <f>Food_data!AP68</f>
        <v>5560.6343211269195</v>
      </c>
      <c r="AQ192">
        <f>Food_data!AQ68</f>
        <v>5494.39250012309</v>
      </c>
      <c r="AR192">
        <f>Food_data!AR68</f>
        <v>5449.0493163897099</v>
      </c>
    </row>
    <row r="193" spans="1:44" x14ac:dyDescent="0.2">
      <c r="A193" t="str">
        <f>Food_data!A69</f>
        <v>FOOD</v>
      </c>
      <c r="B193" t="str">
        <f>Food_data!B69</f>
        <v>SDG|SDG07|Renewable energy share</v>
      </c>
      <c r="C193" t="str">
        <f>Food_data!C69</f>
        <v>percentage</v>
      </c>
      <c r="D193">
        <f>Food_data!D69</f>
        <v>0.10251469631636223</v>
      </c>
      <c r="E193">
        <f>Food_data!E69</f>
        <v>0.10301546462883598</v>
      </c>
      <c r="F193">
        <f>Food_data!F69</f>
        <v>0.10351786028663008</v>
      </c>
      <c r="G193">
        <f>Food_data!G69</f>
        <v>0.10456664333442302</v>
      </c>
      <c r="H193">
        <f>Food_data!H69</f>
        <v>0.1041878634567501</v>
      </c>
      <c r="I193">
        <f>Food_data!I69</f>
        <v>0.10328710236036699</v>
      </c>
      <c r="J193">
        <f>Food_data!J69</f>
        <v>0.1032072851281774</v>
      </c>
      <c r="K193">
        <f>Food_data!K69</f>
        <v>0.1016850251675163</v>
      </c>
      <c r="L193">
        <f>Food_data!L69</f>
        <v>9.8957548144706683E-2</v>
      </c>
      <c r="M193">
        <f>Food_data!M69</f>
        <v>9.6053032740178318E-2</v>
      </c>
      <c r="N193">
        <f>Food_data!N69</f>
        <v>9.3981165606004335E-2</v>
      </c>
      <c r="O193">
        <f>Food_data!O69</f>
        <v>9.5930086385509261E-2</v>
      </c>
      <c r="P193">
        <f>Food_data!P69</f>
        <v>9.9693719244153767E-2</v>
      </c>
      <c r="Q193">
        <f>Food_data!Q69</f>
        <v>0.10044516437635663</v>
      </c>
      <c r="R193">
        <f>Food_data!R69</f>
        <v>0.10236937854352705</v>
      </c>
      <c r="S193">
        <f>Food_data!S69</f>
        <v>0.107208292265738</v>
      </c>
      <c r="T193">
        <f>Food_data!T69</f>
        <v>0.11526355912043224</v>
      </c>
      <c r="U193">
        <f>Food_data!U69</f>
        <v>0.12150187477645211</v>
      </c>
      <c r="V193">
        <f>Food_data!V69</f>
        <v>0.12685112181746525</v>
      </c>
      <c r="W193">
        <f>Food_data!W69</f>
        <v>0.13570552222588503</v>
      </c>
      <c r="X193">
        <f>Food_data!X69</f>
        <v>0.14576626739759591</v>
      </c>
      <c r="Y193">
        <f>Food_data!Y69</f>
        <v>0.15303429719896522</v>
      </c>
      <c r="Z193">
        <f>Food_data!Z69</f>
        <v>0.16455244257684962</v>
      </c>
      <c r="AA193">
        <f>Food_data!AA69</f>
        <v>0.17372999789895038</v>
      </c>
      <c r="AB193">
        <f>Food_data!AB69</f>
        <v>0.17739545122138006</v>
      </c>
      <c r="AC193">
        <f>Food_data!AC69</f>
        <v>0.18231696840692213</v>
      </c>
      <c r="AD193">
        <f>Food_data!AD69</f>
        <v>0.18541591031882498</v>
      </c>
      <c r="AE193">
        <f>Food_data!AE69</f>
        <v>0.1883261156625039</v>
      </c>
      <c r="AF193">
        <f>Food_data!AF69</f>
        <v>0.19120701293282286</v>
      </c>
      <c r="AG193">
        <f>Food_data!AG69</f>
        <v>0.19646244696944778</v>
      </c>
      <c r="AH193">
        <f>Food_data!AH69</f>
        <v>0.19978954495024079</v>
      </c>
      <c r="AI193">
        <f>Food_data!AI69</f>
        <v>0.20219151701987825</v>
      </c>
      <c r="AJ193">
        <f>Food_data!AJ69</f>
        <v>0.20641370067606754</v>
      </c>
      <c r="AK193">
        <f>Food_data!AK69</f>
        <v>0.21222256688835298</v>
      </c>
      <c r="AL193">
        <f>Food_data!AL69</f>
        <v>0.21436340249520031</v>
      </c>
      <c r="AM193">
        <f>Food_data!AM69</f>
        <v>0.21811566940444996</v>
      </c>
      <c r="AN193">
        <f>Food_data!AN69</f>
        <v>0.22005548503557823</v>
      </c>
      <c r="AO193">
        <f>Food_data!AO69</f>
        <v>0.2228256737353794</v>
      </c>
      <c r="AP193">
        <f>Food_data!AP69</f>
        <v>0.22576775415168318</v>
      </c>
      <c r="AQ193">
        <f>Food_data!AQ69</f>
        <v>0.23013729378805825</v>
      </c>
      <c r="AR193">
        <f>Food_data!AR69</f>
        <v>0.23155002036934136</v>
      </c>
    </row>
    <row r="194" spans="1:44" x14ac:dyDescent="0.2">
      <c r="A194" t="str">
        <f>Food_data!A70</f>
        <v>FOOD</v>
      </c>
      <c r="B194" t="str">
        <f>Food_data!B70</f>
        <v>SDG|SDG15|Forest share</v>
      </c>
      <c r="C194" t="str">
        <f>Food_data!C70</f>
        <v>percentage</v>
      </c>
      <c r="D194">
        <f>Food_data!D70</f>
        <v>0.30750307503074953</v>
      </c>
      <c r="E194">
        <f>Food_data!E70</f>
        <v>0.30750307503075031</v>
      </c>
      <c r="F194">
        <f>Food_data!F70</f>
        <v>0.30750307503075269</v>
      </c>
      <c r="G194">
        <f>Food_data!G70</f>
        <v>0.30695938186938965</v>
      </c>
      <c r="H194">
        <f>Food_data!H70</f>
        <v>0.30513220003978786</v>
      </c>
      <c r="I194">
        <f>Food_data!I70</f>
        <v>0.3013589785635829</v>
      </c>
      <c r="J194">
        <f>Food_data!J70</f>
        <v>0.29612804268791681</v>
      </c>
      <c r="K194">
        <f>Food_data!K70</f>
        <v>0.29141871960752319</v>
      </c>
      <c r="L194">
        <f>Food_data!L70</f>
        <v>0.28618778373185488</v>
      </c>
      <c r="M194">
        <f>Food_data!M70</f>
        <v>0.28147846065145976</v>
      </c>
      <c r="N194">
        <f>Food_data!N70</f>
        <v>0.27620184523005381</v>
      </c>
      <c r="O194">
        <f>Food_data!O70</f>
        <v>0.28036084293137287</v>
      </c>
      <c r="P194">
        <f>Food_data!P70</f>
        <v>0.3001521055725444</v>
      </c>
      <c r="Q194">
        <f>Food_data!Q70</f>
        <v>0.30356430739010454</v>
      </c>
      <c r="R194">
        <f>Food_data!R70</f>
        <v>0.30757647495275042</v>
      </c>
      <c r="S194">
        <f>Food_data!S70</f>
        <v>0.32244991914548282</v>
      </c>
      <c r="T194">
        <f>Food_data!T70</f>
        <v>0.32879685265575059</v>
      </c>
      <c r="U194">
        <f>Food_data!U70</f>
        <v>0.33247273693938884</v>
      </c>
      <c r="V194">
        <f>Food_data!V70</f>
        <v>0.33611427174614961</v>
      </c>
      <c r="W194">
        <f>Food_data!W70</f>
        <v>0.35209695405998964</v>
      </c>
      <c r="X194">
        <f>Food_data!X70</f>
        <v>0.3551402502643593</v>
      </c>
      <c r="Y194">
        <f>Food_data!Y70</f>
        <v>0.35877481822473289</v>
      </c>
      <c r="Z194">
        <f>Food_data!Z70</f>
        <v>0.37323049093141514</v>
      </c>
      <c r="AA194">
        <f>Food_data!AA70</f>
        <v>0.37635361830500347</v>
      </c>
      <c r="AB194">
        <f>Food_data!AB70</f>
        <v>0.37985252298499272</v>
      </c>
      <c r="AC194">
        <f>Food_data!AC70</f>
        <v>0.39315370557515489</v>
      </c>
      <c r="AD194">
        <f>Food_data!AD70</f>
        <v>0.39660514015914133</v>
      </c>
      <c r="AE194">
        <f>Food_data!AE70</f>
        <v>0.39955391781051658</v>
      </c>
      <c r="AF194">
        <f>Food_data!AF70</f>
        <v>0.4029059341224791</v>
      </c>
      <c r="AG194">
        <f>Food_data!AG70</f>
        <v>0.41530878368610202</v>
      </c>
      <c r="AH194">
        <f>Food_data!AH70</f>
        <v>0.4182324064425198</v>
      </c>
      <c r="AI194">
        <f>Food_data!AI70</f>
        <v>0.42175860763836132</v>
      </c>
      <c r="AJ194">
        <f>Food_data!AJ70</f>
        <v>0.43321498946669379</v>
      </c>
      <c r="AK194">
        <f>Food_data!AK70</f>
        <v>0.43675277082861325</v>
      </c>
      <c r="AL194">
        <f>Food_data!AL70</f>
        <v>0.43867479142027443</v>
      </c>
      <c r="AM194">
        <f>Food_data!AM70</f>
        <v>0.44752719190424245</v>
      </c>
      <c r="AN194">
        <f>Food_data!AN70</f>
        <v>0.44923533291369361</v>
      </c>
      <c r="AO194">
        <f>Food_data!AO70</f>
        <v>0.45047047990056194</v>
      </c>
      <c r="AP194">
        <f>Food_data!AP70</f>
        <v>0.45213209827314166</v>
      </c>
      <c r="AQ194">
        <f>Food_data!AQ70</f>
        <v>0.46021587595719349</v>
      </c>
      <c r="AR194">
        <f>Food_data!AR70</f>
        <v>0.46180122313311017</v>
      </c>
    </row>
    <row r="195" spans="1:44" x14ac:dyDescent="0.2">
      <c r="A195" t="str">
        <f>Food_data!A73</f>
        <v>FOOD</v>
      </c>
      <c r="B195" t="str">
        <f>Food_data!B73</f>
        <v>Secondary Energy</v>
      </c>
      <c r="C195" t="str">
        <f>Food_data!C73</f>
        <v>EJ/yr</v>
      </c>
      <c r="D195">
        <f>Food_data!D73</f>
        <v>173.172799316972</v>
      </c>
      <c r="E195">
        <f>Food_data!E73</f>
        <v>179.55507884001196</v>
      </c>
      <c r="F195">
        <f>Food_data!F73</f>
        <v>185.06447274308545</v>
      </c>
      <c r="G195">
        <f>Food_data!G73</f>
        <v>189.63925176086408</v>
      </c>
      <c r="H195">
        <f>Food_data!H73</f>
        <v>193.42646137493199</v>
      </c>
      <c r="I195">
        <f>Food_data!I73</f>
        <v>197.49928738925837</v>
      </c>
      <c r="J195">
        <f>Food_data!J73</f>
        <v>202.10979841886598</v>
      </c>
      <c r="K195">
        <f>Food_data!K73</f>
        <v>206.07744200990811</v>
      </c>
      <c r="L195">
        <f>Food_data!L73</f>
        <v>210.69898328541026</v>
      </c>
      <c r="M195">
        <f>Food_data!M73</f>
        <v>215.03827446268801</v>
      </c>
      <c r="N195">
        <f>Food_data!N73</f>
        <v>220.50798372201155</v>
      </c>
      <c r="O195">
        <f>Food_data!O73</f>
        <v>226.97401706104853</v>
      </c>
      <c r="P195">
        <f>Food_data!P73</f>
        <v>234.77331471423187</v>
      </c>
      <c r="Q195">
        <f>Food_data!Q73</f>
        <v>240.6496974419729</v>
      </c>
      <c r="R195">
        <f>Food_data!R73</f>
        <v>245.54448534901005</v>
      </c>
      <c r="S195">
        <f>Food_data!S73</f>
        <v>251.66579828915897</v>
      </c>
      <c r="T195">
        <f>Food_data!T73</f>
        <v>247.44315448232976</v>
      </c>
      <c r="U195">
        <f>Food_data!U73</f>
        <v>246.67876762859805</v>
      </c>
      <c r="V195">
        <f>Food_data!V73</f>
        <v>251.43260842635527</v>
      </c>
      <c r="W195">
        <f>Food_data!W73</f>
        <v>256.60625859147001</v>
      </c>
      <c r="X195">
        <f>Food_data!X73</f>
        <v>258.84245966847618</v>
      </c>
      <c r="Y195">
        <f>Food_data!Y73</f>
        <v>264.19322794769153</v>
      </c>
      <c r="Z195">
        <f>Food_data!Z73</f>
        <v>265.76203848036249</v>
      </c>
      <c r="AA195">
        <f>Food_data!AA73</f>
        <v>262.29344942506089</v>
      </c>
      <c r="AB195">
        <f>Food_data!AB73</f>
        <v>264.98951159798503</v>
      </c>
      <c r="AC195">
        <f>Food_data!AC73</f>
        <v>269.24021902041306</v>
      </c>
      <c r="AD195">
        <f>Food_data!AD73</f>
        <v>273.45655230175925</v>
      </c>
      <c r="AE195">
        <f>Food_data!AE73</f>
        <v>277.65073951541149</v>
      </c>
      <c r="AF195">
        <f>Food_data!AF73</f>
        <v>281.41149228822155</v>
      </c>
      <c r="AG195">
        <f>Food_data!AG73</f>
        <v>284.44400243876805</v>
      </c>
      <c r="AH195">
        <f>Food_data!AH73</f>
        <v>287.37777554970319</v>
      </c>
      <c r="AI195">
        <f>Food_data!AI73</f>
        <v>293.04679571651309</v>
      </c>
      <c r="AJ195">
        <f>Food_data!AJ73</f>
        <v>299.25713906733949</v>
      </c>
      <c r="AK195">
        <f>Food_data!AK73</f>
        <v>296.67979799020299</v>
      </c>
      <c r="AL195">
        <f>Food_data!AL73</f>
        <v>300.02686882276839</v>
      </c>
      <c r="AM195">
        <f>Food_data!AM73</f>
        <v>303.78477408671438</v>
      </c>
      <c r="AN195">
        <f>Food_data!AN73</f>
        <v>306.90270577708321</v>
      </c>
      <c r="AO195">
        <f>Food_data!AO73</f>
        <v>310.45542111856184</v>
      </c>
      <c r="AP195">
        <f>Food_data!AP73</f>
        <v>313.74720316332156</v>
      </c>
      <c r="AQ195">
        <f>Food_data!AQ73</f>
        <v>317.71408756468708</v>
      </c>
      <c r="AR195">
        <f>Food_data!AR73</f>
        <v>328.11255869324998</v>
      </c>
    </row>
    <row r="196" spans="1:44" x14ac:dyDescent="0.2">
      <c r="A196" t="str">
        <f>Food_data!A74</f>
        <v>FOOD</v>
      </c>
      <c r="B196" t="str">
        <f>Food_data!B74</f>
        <v>Secondary Energy|Electricity</v>
      </c>
      <c r="C196" t="str">
        <f>Food_data!C74</f>
        <v>EJ/yr</v>
      </c>
      <c r="D196">
        <f>Food_data!D74</f>
        <v>74.48677558792275</v>
      </c>
      <c r="E196">
        <f>Food_data!E74</f>
        <v>77.349391531464036</v>
      </c>
      <c r="F196">
        <f>Food_data!F74</f>
        <v>80.172993848475173</v>
      </c>
      <c r="G196">
        <f>Food_data!G74</f>
        <v>82.870130395585818</v>
      </c>
      <c r="H196">
        <f>Food_data!H74</f>
        <v>85.46214729453699</v>
      </c>
      <c r="I196">
        <f>Food_data!I74</f>
        <v>88.035643359668526</v>
      </c>
      <c r="J196">
        <f>Food_data!J74</f>
        <v>91.073991245457435</v>
      </c>
      <c r="K196">
        <f>Food_data!K74</f>
        <v>93.998465712927995</v>
      </c>
      <c r="L196">
        <f>Food_data!L74</f>
        <v>97.278988126168784</v>
      </c>
      <c r="M196">
        <f>Food_data!M74</f>
        <v>100.20332011570173</v>
      </c>
      <c r="N196">
        <f>Food_data!N74</f>
        <v>103.03779302647162</v>
      </c>
      <c r="O196">
        <f>Food_data!O74</f>
        <v>109.40708224471967</v>
      </c>
      <c r="P196">
        <f>Food_data!P74</f>
        <v>117.16868623736939</v>
      </c>
      <c r="Q196">
        <f>Food_data!Q74</f>
        <v>120.26410245160085</v>
      </c>
      <c r="R196">
        <f>Food_data!R74</f>
        <v>122.07259891344593</v>
      </c>
      <c r="S196">
        <f>Food_data!S74</f>
        <v>128.5632566510433</v>
      </c>
      <c r="T196">
        <f>Food_data!T74</f>
        <v>133.5663958451764</v>
      </c>
      <c r="U196">
        <f>Food_data!U74</f>
        <v>137.70124786861959</v>
      </c>
      <c r="V196">
        <f>Food_data!V74</f>
        <v>140.33778454578695</v>
      </c>
      <c r="W196">
        <f>Food_data!W74</f>
        <v>142.92669661210601</v>
      </c>
      <c r="X196">
        <f>Food_data!X74</f>
        <v>148.30056927744647</v>
      </c>
      <c r="Y196">
        <f>Food_data!Y74</f>
        <v>151.48933301122642</v>
      </c>
      <c r="Z196">
        <f>Food_data!Z74</f>
        <v>155.82430173573044</v>
      </c>
      <c r="AA196">
        <f>Food_data!AA74</f>
        <v>161.1173136033764</v>
      </c>
      <c r="AB196">
        <f>Food_data!AB74</f>
        <v>164.90110071648039</v>
      </c>
      <c r="AC196">
        <f>Food_data!AC74</f>
        <v>168.3050651934816</v>
      </c>
      <c r="AD196">
        <f>Food_data!AD74</f>
        <v>171.30929776821802</v>
      </c>
      <c r="AE196">
        <f>Food_data!AE74</f>
        <v>174.3017806733441</v>
      </c>
      <c r="AF196">
        <f>Food_data!AF74</f>
        <v>177.26422873904397</v>
      </c>
      <c r="AG196">
        <f>Food_data!AG74</f>
        <v>180.20746875764627</v>
      </c>
      <c r="AH196">
        <f>Food_data!AH74</f>
        <v>183.4463835419582</v>
      </c>
      <c r="AI196">
        <f>Food_data!AI74</f>
        <v>185.57483658980595</v>
      </c>
      <c r="AJ196">
        <f>Food_data!AJ74</f>
        <v>187.51877513974287</v>
      </c>
      <c r="AK196">
        <f>Food_data!AK74</f>
        <v>188.98566856372025</v>
      </c>
      <c r="AL196">
        <f>Food_data!AL74</f>
        <v>191.71264061226412</v>
      </c>
      <c r="AM196">
        <f>Food_data!AM74</f>
        <v>194.38360566846791</v>
      </c>
      <c r="AN196">
        <f>Food_data!AN74</f>
        <v>197.03272943878787</v>
      </c>
      <c r="AO196">
        <f>Food_data!AO74</f>
        <v>199.57781330002223</v>
      </c>
      <c r="AP196">
        <f>Food_data!AP74</f>
        <v>202.08103987599873</v>
      </c>
      <c r="AQ196">
        <f>Food_data!AQ74</f>
        <v>204.40579077200306</v>
      </c>
      <c r="AR196">
        <f>Food_data!AR74</f>
        <v>205.62449062132418</v>
      </c>
    </row>
    <row r="197" spans="1:44" x14ac:dyDescent="0.2">
      <c r="A197" t="str">
        <f>Food_data!A75</f>
        <v>FOOD</v>
      </c>
      <c r="B197" t="str">
        <f>Food_data!B75</f>
        <v>Secondary Energy|Electricity|Biomass</v>
      </c>
      <c r="C197" t="str">
        <f>Food_data!C75</f>
        <v>EJ/yr</v>
      </c>
      <c r="D197">
        <f>Food_data!D75</f>
        <v>0.93297480523199905</v>
      </c>
      <c r="E197">
        <f>Food_data!E75</f>
        <v>0.90586147694399999</v>
      </c>
      <c r="F197">
        <f>Food_data!F75</f>
        <v>0.8765055921599989</v>
      </c>
      <c r="G197">
        <f>Food_data!G75</f>
        <v>0.84714970737599904</v>
      </c>
      <c r="H197">
        <f>Food_data!H75</f>
        <v>0.81757026388799903</v>
      </c>
      <c r="I197">
        <f>Food_data!I75</f>
        <v>0.790680494304</v>
      </c>
      <c r="J197">
        <f>Food_data!J75</f>
        <v>1.2205540089663871</v>
      </c>
      <c r="K197">
        <f>Food_data!K75</f>
        <v>1.6009108487999999</v>
      </c>
      <c r="L197">
        <f>Food_data!L75</f>
        <v>1.733124975925056</v>
      </c>
      <c r="M197">
        <f>Food_data!M75</f>
        <v>1.90939371368433</v>
      </c>
      <c r="N197">
        <f>Food_data!N75</f>
        <v>2.7466383280946802</v>
      </c>
      <c r="O197">
        <f>Food_data!O75</f>
        <v>3.4713992545610601</v>
      </c>
      <c r="P197">
        <f>Food_data!P75</f>
        <v>4.8765220009610601</v>
      </c>
      <c r="Q197">
        <f>Food_data!Q75</f>
        <v>5.9812807532073693</v>
      </c>
      <c r="R197">
        <f>Food_data!R75</f>
        <v>7.2447486835448993</v>
      </c>
      <c r="S197">
        <f>Food_data!S75</f>
        <v>8.6498714299449002</v>
      </c>
      <c r="T197">
        <f>Food_data!T75</f>
        <v>9.0850640738026698</v>
      </c>
      <c r="U197">
        <f>Food_data!U75</f>
        <v>9.2926259356927101</v>
      </c>
      <c r="V197">
        <f>Food_data!V75</f>
        <v>9.5235672283330874</v>
      </c>
      <c r="W197">
        <f>Food_data!W75</f>
        <v>10.446337605437899</v>
      </c>
      <c r="X197">
        <f>Food_data!X75</f>
        <v>11.842565534381599</v>
      </c>
      <c r="Y197">
        <f>Food_data!Y75</f>
        <v>12.041430915838701</v>
      </c>
      <c r="Z197">
        <f>Food_data!Z75</f>
        <v>13.068956971023999</v>
      </c>
      <c r="AA197">
        <f>Food_data!AA75</f>
        <v>13.245901103014198</v>
      </c>
      <c r="AB197">
        <f>Food_data!AB75</f>
        <v>13.971743424744298</v>
      </c>
      <c r="AC197">
        <f>Food_data!AC75</f>
        <v>14.6481203094532</v>
      </c>
      <c r="AD197">
        <f>Food_data!AD75</f>
        <v>15.068234207754401</v>
      </c>
      <c r="AE197">
        <f>Food_data!AE75</f>
        <v>15.4433906297674</v>
      </c>
      <c r="AF197">
        <f>Food_data!AF75</f>
        <v>15.6437794679631</v>
      </c>
      <c r="AG197">
        <f>Food_data!AG75</f>
        <v>15.9361597998519</v>
      </c>
      <c r="AH197">
        <f>Food_data!AH75</f>
        <v>16.504056700043598</v>
      </c>
      <c r="AI197">
        <f>Food_data!AI75</f>
        <v>16.936579697129201</v>
      </c>
      <c r="AJ197">
        <f>Food_data!AJ75</f>
        <v>17.160098515500799</v>
      </c>
      <c r="AK197">
        <f>Food_data!AK75</f>
        <v>17.1379034787008</v>
      </c>
      <c r="AL197">
        <f>Food_data!AL75</f>
        <v>17.2257892553902</v>
      </c>
      <c r="AM197">
        <f>Food_data!AM75</f>
        <v>17.615117689065901</v>
      </c>
      <c r="AN197">
        <f>Food_data!AN75</f>
        <v>17.693669671955899</v>
      </c>
      <c r="AO197">
        <f>Food_data!AO75</f>
        <v>17.7505779993026</v>
      </c>
      <c r="AP197">
        <f>Food_data!AP75</f>
        <v>17.827099714997001</v>
      </c>
      <c r="AQ197">
        <f>Food_data!AQ75</f>
        <v>18.182885130448099</v>
      </c>
      <c r="AR197">
        <f>Food_data!AR75</f>
        <v>18.716120066726301</v>
      </c>
    </row>
    <row r="198" spans="1:44" x14ac:dyDescent="0.2">
      <c r="A198" t="str">
        <f>Food_data!A76</f>
        <v>FOOD</v>
      </c>
      <c r="B198" t="str">
        <f>Food_data!B76</f>
        <v>Secondary Energy|Electricity|Coal</v>
      </c>
      <c r="C198" t="str">
        <f>Food_data!C76</f>
        <v>EJ/yr</v>
      </c>
      <c r="D198">
        <f>Food_data!D76</f>
        <v>30.029407019999997</v>
      </c>
      <c r="E198">
        <f>Food_data!E76</f>
        <v>29.8862083985039</v>
      </c>
      <c r="F198">
        <f>Food_data!F76</f>
        <v>29.668114804463897</v>
      </c>
      <c r="G198">
        <f>Food_data!G76</f>
        <v>31.2048892974959</v>
      </c>
      <c r="H198">
        <f>Food_data!H76</f>
        <v>30.906810647063899</v>
      </c>
      <c r="I198">
        <f>Food_data!I76</f>
        <v>30.674531561039998</v>
      </c>
      <c r="J198">
        <f>Food_data!J76</f>
        <v>32.618310436396698</v>
      </c>
      <c r="K198">
        <f>Food_data!K76</f>
        <v>31.443402281905101</v>
      </c>
      <c r="L198">
        <f>Food_data!L76</f>
        <v>31.225720134239999</v>
      </c>
      <c r="M198">
        <f>Food_data!M76</f>
        <v>30.093978999350089</v>
      </c>
      <c r="N198">
        <f>Food_data!N76</f>
        <v>29.299914691199902</v>
      </c>
      <c r="O198">
        <f>Food_data!O76</f>
        <v>28.325799187200001</v>
      </c>
      <c r="P198">
        <f>Food_data!P76</f>
        <v>27.34921756799989</v>
      </c>
      <c r="Q198">
        <f>Food_data!Q76</f>
        <v>26.377568179199891</v>
      </c>
      <c r="R198">
        <f>Food_data!R76</f>
        <v>25.4009865599999</v>
      </c>
      <c r="S198">
        <f>Food_data!S76</f>
        <v>23.98379560698729</v>
      </c>
      <c r="T198">
        <f>Food_data!T76</f>
        <v>23.450289436799888</v>
      </c>
      <c r="U198">
        <f>Food_data!U76</f>
        <v>22.478640047999988</v>
      </c>
      <c r="V198">
        <f>Food_data!V76</f>
        <v>21.502058428799899</v>
      </c>
      <c r="W198">
        <f>Food_data!W76</f>
        <v>20.527942924799898</v>
      </c>
      <c r="X198">
        <f>Food_data!X76</f>
        <v>19.551361305599997</v>
      </c>
      <c r="Y198">
        <f>Food_data!Y76</f>
        <v>19.287350973335197</v>
      </c>
      <c r="Z198">
        <f>Food_data!Z76</f>
        <v>18.749355566793984</v>
      </c>
      <c r="AA198">
        <f>Food_data!AA76</f>
        <v>19.6150669767806</v>
      </c>
      <c r="AB198">
        <f>Food_data!AB76</f>
        <v>21.1631305851806</v>
      </c>
      <c r="AC198">
        <f>Food_data!AC76</f>
        <v>23.1682565809454</v>
      </c>
      <c r="AD198">
        <f>Food_data!AD76</f>
        <v>25.089003705500602</v>
      </c>
      <c r="AE198">
        <f>Food_data!AE76</f>
        <v>26.51181872555361</v>
      </c>
      <c r="AF198">
        <f>Food_data!AF76</f>
        <v>27.350899905788598</v>
      </c>
      <c r="AG198">
        <f>Food_data!AG76</f>
        <v>28.8964973989886</v>
      </c>
      <c r="AH198">
        <f>Food_data!AH76</f>
        <v>30.4445610073886</v>
      </c>
      <c r="AI198">
        <f>Food_data!AI76</f>
        <v>31.990158500588599</v>
      </c>
      <c r="AJ198">
        <f>Food_data!AJ76</f>
        <v>33.538445667692699</v>
      </c>
      <c r="AK198">
        <f>Food_data!AK76</f>
        <v>34.839318126931403</v>
      </c>
      <c r="AL198">
        <f>Food_data!AL76</f>
        <v>36.367562758444897</v>
      </c>
      <c r="AM198">
        <f>Food_data!AM76</f>
        <v>37.281275063738299</v>
      </c>
      <c r="AN198">
        <f>Food_data!AN76</f>
        <v>38.415676997199505</v>
      </c>
      <c r="AO198">
        <f>Food_data!AO76</f>
        <v>38.981539377138695</v>
      </c>
      <c r="AP198">
        <f>Food_data!AP76</f>
        <v>39.592228829375401</v>
      </c>
      <c r="AQ198">
        <f>Food_data!AQ76</f>
        <v>39.938822333560999</v>
      </c>
      <c r="AR198">
        <f>Food_data!AR76</f>
        <v>39.020994300665095</v>
      </c>
    </row>
    <row r="199" spans="1:44" x14ac:dyDescent="0.2">
      <c r="A199" t="str">
        <f>Food_data!A77</f>
        <v>FOOD</v>
      </c>
      <c r="B199" t="str">
        <f>Food_data!B77</f>
        <v>Secondary Energy|Electricity|Gas</v>
      </c>
      <c r="C199" t="str">
        <f>Food_data!C77</f>
        <v>EJ/yr</v>
      </c>
      <c r="D199">
        <f>Food_data!D77</f>
        <v>17.224868767129053</v>
      </c>
      <c r="E199">
        <f>Food_data!E77</f>
        <v>20.636573218755498</v>
      </c>
      <c r="F199">
        <f>Food_data!F77</f>
        <v>24.035148050534247</v>
      </c>
      <c r="G199">
        <f>Food_data!G77</f>
        <v>27.384521633112712</v>
      </c>
      <c r="H199">
        <f>Food_data!H77</f>
        <v>30.562469456114801</v>
      </c>
      <c r="I199">
        <f>Food_data!I77</f>
        <v>33.544275466089836</v>
      </c>
      <c r="J199">
        <f>Food_data!J77</f>
        <v>36.405820834846715</v>
      </c>
      <c r="K199">
        <f>Food_data!K77</f>
        <v>39.849512988422241</v>
      </c>
      <c r="L199">
        <f>Food_data!L77</f>
        <v>41.532422924486319</v>
      </c>
      <c r="M199">
        <f>Food_data!M77</f>
        <v>42.51822283588367</v>
      </c>
      <c r="N199">
        <f>Food_data!N77</f>
        <v>42.788628756283174</v>
      </c>
      <c r="O199">
        <f>Food_data!O77</f>
        <v>48.236405406673896</v>
      </c>
      <c r="P199">
        <f>Food_data!P77</f>
        <v>50.159235460760392</v>
      </c>
      <c r="Q199">
        <f>Food_data!Q77</f>
        <v>52.082753279748708</v>
      </c>
      <c r="R199">
        <f>Food_data!R77</f>
        <v>54.015447196219995</v>
      </c>
      <c r="S199">
        <f>Food_data!S77</f>
        <v>61.323608894000351</v>
      </c>
      <c r="T199">
        <f>Food_data!T77</f>
        <v>64.285010654908234</v>
      </c>
      <c r="U199">
        <f>Food_data!U77</f>
        <v>65.08437597689931</v>
      </c>
      <c r="V199">
        <f>Food_data!V77</f>
        <v>67.181578821849925</v>
      </c>
      <c r="W199">
        <f>Food_data!W77</f>
        <v>67.993473571779901</v>
      </c>
      <c r="X199">
        <f>Food_data!X77</f>
        <v>68.931641273943669</v>
      </c>
      <c r="Y199">
        <f>Food_data!Y77</f>
        <v>69.589577934362353</v>
      </c>
      <c r="Z199">
        <f>Food_data!Z77</f>
        <v>70.818811083355811</v>
      </c>
      <c r="AA199">
        <f>Food_data!AA77</f>
        <v>72.443221035026696</v>
      </c>
      <c r="AB199">
        <f>Food_data!AB77</f>
        <v>73.258413887368988</v>
      </c>
      <c r="AC199">
        <f>Food_data!AC77</f>
        <v>73.475646953082659</v>
      </c>
      <c r="AD199">
        <f>Food_data!AD77</f>
        <v>73.518765601103354</v>
      </c>
      <c r="AE199">
        <f>Food_data!AE77</f>
        <v>74.160898427765332</v>
      </c>
      <c r="AF199">
        <f>Food_data!AF77</f>
        <v>75.509765053617187</v>
      </c>
      <c r="AG199">
        <f>Food_data!AG77</f>
        <v>76.016266202747389</v>
      </c>
      <c r="AH199">
        <f>Food_data!AH77</f>
        <v>76.527900037541826</v>
      </c>
      <c r="AI199">
        <f>Food_data!AI77</f>
        <v>76.220545732106217</v>
      </c>
      <c r="AJ199">
        <f>Food_data!AJ77</f>
        <v>75.913639441910973</v>
      </c>
      <c r="AK199">
        <f>Food_data!AK77</f>
        <v>75.607314955126554</v>
      </c>
      <c r="AL199">
        <f>Food_data!AL77</f>
        <v>75.300885645295793</v>
      </c>
      <c r="AM199">
        <f>Food_data!AM77</f>
        <v>74.994899265570439</v>
      </c>
      <c r="AN199">
        <f>Food_data!AN77</f>
        <v>74.735253516979157</v>
      </c>
      <c r="AO199">
        <f>Food_data!AO77</f>
        <v>74.436581883766053</v>
      </c>
      <c r="AP199">
        <f>Food_data!AP77</f>
        <v>74.084297632036183</v>
      </c>
      <c r="AQ199">
        <f>Food_data!AQ77</f>
        <v>73.590717532418878</v>
      </c>
      <c r="AR199">
        <f>Food_data!AR77</f>
        <v>73.16209978626344</v>
      </c>
    </row>
    <row r="200" spans="1:44" x14ac:dyDescent="0.2">
      <c r="A200" t="str">
        <f>Food_data!A78</f>
        <v>FOOD</v>
      </c>
      <c r="B200" t="str">
        <f>Food_data!B78</f>
        <v>Secondary Energy|Electricity|Hydro</v>
      </c>
      <c r="C200" t="str">
        <f>Food_data!C78</f>
        <v>EJ/yr</v>
      </c>
      <c r="D200">
        <f>Food_data!D78</f>
        <v>12.561203813760001</v>
      </c>
      <c r="E200">
        <f>Food_data!E78</f>
        <v>12.651722906457499</v>
      </c>
      <c r="F200">
        <f>Food_data!F78</f>
        <v>12.734546584435099</v>
      </c>
      <c r="G200">
        <f>Food_data!G78</f>
        <v>12.8125570741056</v>
      </c>
      <c r="H200">
        <f>Food_data!H78</f>
        <v>12.884295028147099</v>
      </c>
      <c r="I200">
        <f>Food_data!I78</f>
        <v>12.9497604465599</v>
      </c>
      <c r="J200">
        <f>Food_data!J78</f>
        <v>13.006254680294299</v>
      </c>
      <c r="K200">
        <f>Food_data!K78</f>
        <v>13.0592114956799</v>
      </c>
      <c r="L200">
        <f>Food_data!L78</f>
        <v>12.8800844928</v>
      </c>
      <c r="M200">
        <f>Food_data!M78</f>
        <v>12.702379132799997</v>
      </c>
      <c r="N200">
        <f>Food_data!N78</f>
        <v>12.5232521299199</v>
      </c>
      <c r="O200">
        <f>Food_data!O78</f>
        <v>12.34412512704</v>
      </c>
      <c r="P200">
        <f>Food_data!P78</f>
        <v>12.164998124159899</v>
      </c>
      <c r="Q200">
        <f>Food_data!Q78</f>
        <v>11.985871121279899</v>
      </c>
      <c r="R200">
        <f>Food_data!R78</f>
        <v>11.806744118400001</v>
      </c>
      <c r="S200">
        <f>Food_data!S78</f>
        <v>11.629038758399899</v>
      </c>
      <c r="T200">
        <f>Food_data!T78</f>
        <v>13.5823760755199</v>
      </c>
      <c r="U200">
        <f>Food_data!U78</f>
        <v>15.535713392640002</v>
      </c>
      <c r="V200">
        <f>Food_data!V78</f>
        <v>17.489050709759901</v>
      </c>
      <c r="W200">
        <f>Food_data!W78</f>
        <v>19.4423880268799</v>
      </c>
      <c r="X200">
        <f>Food_data!X78</f>
        <v>21.395725343999999</v>
      </c>
      <c r="Y200">
        <f>Food_data!Y78</f>
        <v>23.350484303999998</v>
      </c>
      <c r="Z200">
        <f>Food_data!Z78</f>
        <v>25.303821621120001</v>
      </c>
      <c r="AA200">
        <f>Food_data!AA78</f>
        <v>27.25715893824</v>
      </c>
      <c r="AB200">
        <f>Food_data!AB78</f>
        <v>27.211651780213099</v>
      </c>
      <c r="AC200">
        <f>Food_data!AC78</f>
        <v>27.396728081279999</v>
      </c>
      <c r="AD200">
        <f>Food_data!AD78</f>
        <v>27.385354938239999</v>
      </c>
      <c r="AE200">
        <f>Food_data!AE78</f>
        <v>27.375403438079999</v>
      </c>
      <c r="AF200">
        <f>Food_data!AF78</f>
        <v>27.364030295039999</v>
      </c>
      <c r="AG200">
        <f>Food_data!AG78</f>
        <v>27.352657151999999</v>
      </c>
      <c r="AH200">
        <f>Food_data!AH78</f>
        <v>27.341284008959999</v>
      </c>
      <c r="AI200">
        <f>Food_data!AI78</f>
        <v>27.329910865919999</v>
      </c>
      <c r="AJ200">
        <f>Food_data!AJ78</f>
        <v>27.318537722879999</v>
      </c>
      <c r="AK200">
        <f>Food_data!AK78</f>
        <v>27.307164579839998</v>
      </c>
      <c r="AL200">
        <f>Food_data!AL78</f>
        <v>27.297213079679999</v>
      </c>
      <c r="AM200">
        <f>Food_data!AM78</f>
        <v>27.285839936639999</v>
      </c>
      <c r="AN200">
        <f>Food_data!AN78</f>
        <v>27.274466793599998</v>
      </c>
      <c r="AO200">
        <f>Food_data!AO78</f>
        <v>27.263093650559998</v>
      </c>
      <c r="AP200">
        <f>Food_data!AP78</f>
        <v>27.251720507519998</v>
      </c>
      <c r="AQ200">
        <f>Food_data!AQ78</f>
        <v>27.240347364479998</v>
      </c>
      <c r="AR200">
        <f>Food_data!AR78</f>
        <v>27.230395864319998</v>
      </c>
    </row>
    <row r="201" spans="1:44" x14ac:dyDescent="0.2">
      <c r="A201" t="str">
        <f>Food_data!A79</f>
        <v>FOOD</v>
      </c>
      <c r="B201" t="str">
        <f>Food_data!B79</f>
        <v>Secondary Energy|Electricity|Nuclear</v>
      </c>
      <c r="C201" t="str">
        <f>Food_data!C79</f>
        <v>EJ/yr</v>
      </c>
      <c r="D201">
        <f>Food_data!D79</f>
        <v>10.7046644473377</v>
      </c>
      <c r="E201">
        <f>Food_data!E79</f>
        <v>9.6730752987226296</v>
      </c>
      <c r="F201">
        <f>Food_data!F79</f>
        <v>8.6106556317124898</v>
      </c>
      <c r="G201">
        <f>Food_data!G79</f>
        <v>5.8319546634138302</v>
      </c>
      <c r="H201">
        <f>Food_data!H79</f>
        <v>4.9090077487026997</v>
      </c>
      <c r="I201">
        <f>Food_data!I79</f>
        <v>4.0399496852915204</v>
      </c>
      <c r="J201">
        <f>Food_data!J79</f>
        <v>1.07692740772103</v>
      </c>
      <c r="K201">
        <f>Food_data!K79</f>
        <v>0.81834058114560004</v>
      </c>
      <c r="L201">
        <f>Food_data!L79</f>
        <v>1.75307083113871</v>
      </c>
      <c r="M201">
        <f>Food_data!M79</f>
        <v>3.3828003706260499</v>
      </c>
      <c r="N201">
        <f>Food_data!N79</f>
        <v>3.24682297951902</v>
      </c>
      <c r="O201">
        <f>Food_data!O79</f>
        <v>2.6118847384174302</v>
      </c>
      <c r="P201">
        <f>Food_data!P79</f>
        <v>5.8406377571850303</v>
      </c>
      <c r="Q201">
        <f>Food_data!Q79</f>
        <v>7.1985916225191504</v>
      </c>
      <c r="R201">
        <f>Food_data!R79</f>
        <v>6.7077771827921797</v>
      </c>
      <c r="S201">
        <f>Food_data!S79</f>
        <v>5.9468911928231201</v>
      </c>
      <c r="T201">
        <f>Food_data!T79</f>
        <v>5.6054153117008703</v>
      </c>
      <c r="U201">
        <f>Food_data!U79</f>
        <v>7.1552156543999903</v>
      </c>
      <c r="V201">
        <f>Food_data!V79</f>
        <v>6.9374721887999904</v>
      </c>
      <c r="W201">
        <f>Food_data!W79</f>
        <v>6.7197287231999896</v>
      </c>
      <c r="X201">
        <f>Food_data!X79</f>
        <v>6.5047415040000001</v>
      </c>
      <c r="Y201">
        <f>Food_data!Y79</f>
        <v>6.2869980384000002</v>
      </c>
      <c r="Z201">
        <f>Food_data!Z79</f>
        <v>6.0720108191999902</v>
      </c>
      <c r="AA201">
        <f>Food_data!AA79</f>
        <v>5.8542673535999903</v>
      </c>
      <c r="AB201">
        <f>Food_data!AB79</f>
        <v>5.6365238879999904</v>
      </c>
      <c r="AC201">
        <f>Food_data!AC79</f>
        <v>5.4215366688</v>
      </c>
      <c r="AD201">
        <f>Food_data!AD79</f>
        <v>5.2037932032000001</v>
      </c>
      <c r="AE201">
        <f>Food_data!AE79</f>
        <v>4.9860497376000001</v>
      </c>
      <c r="AF201">
        <f>Food_data!AF79</f>
        <v>4.7710625183999902</v>
      </c>
      <c r="AG201">
        <f>Food_data!AG79</f>
        <v>4.5533190528</v>
      </c>
      <c r="AH201">
        <f>Food_data!AH79</f>
        <v>4.3355755872000001</v>
      </c>
      <c r="AI201">
        <f>Food_data!AI79</f>
        <v>4.1205883679999999</v>
      </c>
      <c r="AJ201">
        <f>Food_data!AJ79</f>
        <v>3.9028449024</v>
      </c>
      <c r="AK201">
        <f>Food_data!AK79</f>
        <v>3.6851014368000001</v>
      </c>
      <c r="AL201">
        <f>Food_data!AL79</f>
        <v>3.4701142175999999</v>
      </c>
      <c r="AM201">
        <f>Food_data!AM79</f>
        <v>3.252370752</v>
      </c>
      <c r="AN201">
        <f>Food_data!AN79</f>
        <v>3.0346272864000001</v>
      </c>
      <c r="AO201">
        <f>Food_data!AO79</f>
        <v>2.8196400671999999</v>
      </c>
      <c r="AP201">
        <f>Food_data!AP79</f>
        <v>2.6018966016</v>
      </c>
      <c r="AQ201">
        <f>Food_data!AQ79</f>
        <v>2.3841531360000001</v>
      </c>
      <c r="AR201">
        <f>Food_data!AR79</f>
        <v>2.1691659167999999</v>
      </c>
    </row>
    <row r="202" spans="1:44" x14ac:dyDescent="0.2">
      <c r="A202" t="str">
        <f>Food_data!A80</f>
        <v>FOOD</v>
      </c>
      <c r="B202" t="str">
        <f>Food_data!B80</f>
        <v>Secondary Energy|Electricity|Oil</v>
      </c>
      <c r="C202" t="str">
        <f>Food_data!C80</f>
        <v>EJ/yr</v>
      </c>
      <c r="D202">
        <f>Food_data!D80</f>
        <v>1.235544150528</v>
      </c>
      <c r="E202">
        <f>Food_data!E80</f>
        <v>1.6790594485925068</v>
      </c>
      <c r="F202">
        <f>Food_data!F80</f>
        <v>2.2149023109294399</v>
      </c>
      <c r="G202">
        <f>Food_data!G80</f>
        <v>2.8100431835249777</v>
      </c>
      <c r="H202">
        <f>Food_data!H80</f>
        <v>3.4645152207324941</v>
      </c>
      <c r="I202">
        <f>Food_data!I80</f>
        <v>4.1786010749784825</v>
      </c>
      <c r="J202">
        <f>Food_data!J80</f>
        <v>4.9516663156962917</v>
      </c>
      <c r="K202">
        <f>Food_data!K80</f>
        <v>5.4965310747223404</v>
      </c>
      <c r="L202">
        <f>Food_data!L80</f>
        <v>6.4875120910091102</v>
      </c>
      <c r="M202">
        <f>Food_data!M80</f>
        <v>7.9959510630568005</v>
      </c>
      <c r="N202">
        <f>Food_data!N80</f>
        <v>10.86700350265941</v>
      </c>
      <c r="O202">
        <f>Food_data!O80</f>
        <v>12.92266240329832</v>
      </c>
      <c r="P202">
        <f>Food_data!P80</f>
        <v>15.355036410655121</v>
      </c>
      <c r="Q202">
        <f>Food_data!Q80</f>
        <v>15.285043926278799</v>
      </c>
      <c r="R202">
        <f>Food_data!R80</f>
        <v>15.615649880788471</v>
      </c>
      <c r="S202">
        <f>Food_data!S80</f>
        <v>15.821067804268239</v>
      </c>
      <c r="T202">
        <f>Food_data!T80</f>
        <v>15.697598147891899</v>
      </c>
      <c r="U202">
        <f>Food_data!U80</f>
        <v>15.640338323515591</v>
      </c>
      <c r="V202">
        <f>Food_data!V80</f>
        <v>14.53012500585309</v>
      </c>
      <c r="W202">
        <f>Food_data!W80</f>
        <v>13.96139203208396</v>
      </c>
      <c r="X202">
        <f>Food_data!X80</f>
        <v>14.51790566884911</v>
      </c>
      <c r="Y202">
        <f>Food_data!Y80</f>
        <v>13.62905425117474</v>
      </c>
      <c r="Z202">
        <f>Food_data!Z80</f>
        <v>12.75568877699112</v>
      </c>
      <c r="AA202">
        <f>Food_data!AA80</f>
        <v>11.888006066739239</v>
      </c>
      <c r="AB202">
        <f>Food_data!AB80</f>
        <v>11.086396220754398</v>
      </c>
      <c r="AC202">
        <f>Food_data!AC80</f>
        <v>10.241862615920375</v>
      </c>
      <c r="AD202">
        <f>Food_data!AD80</f>
        <v>9.2353259140196897</v>
      </c>
      <c r="AE202">
        <f>Food_data!AE80</f>
        <v>8.1544475417777296</v>
      </c>
      <c r="AF202">
        <f>Food_data!AF80</f>
        <v>7.0889215910351302</v>
      </c>
      <c r="AG202">
        <f>Food_data!AG80</f>
        <v>6.0457557496584897</v>
      </c>
      <c r="AH202">
        <f>Food_data!AH80</f>
        <v>5.0101035448242</v>
      </c>
      <c r="AI202">
        <f>Food_data!AI80</f>
        <v>3.76659476366205</v>
      </c>
      <c r="AJ202">
        <f>Food_data!AJ80</f>
        <v>2.5421484605583897</v>
      </c>
      <c r="AK202">
        <f>Food_data!AK80</f>
        <v>1.32815803112149</v>
      </c>
      <c r="AL202">
        <f>Food_data!AL80</f>
        <v>1.0276744142533241</v>
      </c>
      <c r="AM202">
        <f>Food_data!AM80</f>
        <v>0.98296267345332</v>
      </c>
      <c r="AN202">
        <f>Food_data!AN80</f>
        <v>0.982962673453324</v>
      </c>
      <c r="AO202">
        <f>Food_data!AO80</f>
        <v>0.982962673453321</v>
      </c>
      <c r="AP202">
        <f>Food_data!AP80</f>
        <v>0.92566698286706295</v>
      </c>
      <c r="AQ202">
        <f>Food_data!AQ80</f>
        <v>0.81329899809037398</v>
      </c>
      <c r="AR202">
        <f>Food_data!AR80</f>
        <v>0.55771658909014898</v>
      </c>
    </row>
    <row r="203" spans="1:44" x14ac:dyDescent="0.2">
      <c r="A203" t="str">
        <f>Food_data!A81</f>
        <v>FOOD</v>
      </c>
      <c r="B203" t="str">
        <f>Food_data!B81</f>
        <v>Secondary Energy|Electricity|Other</v>
      </c>
      <c r="C203" t="str">
        <f>Food_data!C81</f>
        <v>EJ/yr</v>
      </c>
      <c r="D203">
        <f>Food_data!D81</f>
        <v>0.256576896</v>
      </c>
      <c r="E203">
        <f>Food_data!E81</f>
        <v>0.24976512000000001</v>
      </c>
      <c r="F203">
        <f>Food_data!F81</f>
        <v>0.24295334399999899</v>
      </c>
      <c r="G203">
        <f>Food_data!G81</f>
        <v>0.241389158399999</v>
      </c>
      <c r="H203">
        <f>Food_data!H81</f>
        <v>0.23442600960000001</v>
      </c>
      <c r="I203">
        <f>Food_data!I81</f>
        <v>0.22978391040000001</v>
      </c>
      <c r="J203">
        <f>Food_data!J81</f>
        <v>0.222820761599999</v>
      </c>
      <c r="K203">
        <f>Food_data!K81</f>
        <v>0.21585761279999999</v>
      </c>
      <c r="L203">
        <f>Food_data!L81</f>
        <v>0.208894464</v>
      </c>
      <c r="M203">
        <f>Food_data!M81</f>
        <v>0.20193131519999899</v>
      </c>
      <c r="N203">
        <f>Food_data!N81</f>
        <v>0.19728921599999999</v>
      </c>
      <c r="O203">
        <f>Food_data!O81</f>
        <v>0.1903260672</v>
      </c>
      <c r="P203">
        <f>Food_data!P81</f>
        <v>0.18336291839999899</v>
      </c>
      <c r="Q203">
        <f>Food_data!Q81</f>
        <v>0.17639976959999901</v>
      </c>
      <c r="R203">
        <f>Food_data!R81</f>
        <v>0.16943662079999999</v>
      </c>
      <c r="S203">
        <f>Food_data!S81</f>
        <v>0.16247347200000001</v>
      </c>
      <c r="T203">
        <f>Food_data!T81</f>
        <v>0.15783137279999901</v>
      </c>
      <c r="U203">
        <f>Food_data!U81</f>
        <v>0.150868224</v>
      </c>
      <c r="V203">
        <f>Food_data!V81</f>
        <v>0.14390507520000001</v>
      </c>
      <c r="W203">
        <f>Food_data!W81</f>
        <v>0.136941926399999</v>
      </c>
      <c r="X203">
        <f>Food_data!X81</f>
        <v>1.1698089984</v>
      </c>
      <c r="Y203">
        <f>Food_data!Y81</f>
        <v>1.24408258559999</v>
      </c>
      <c r="Z203">
        <f>Food_data!Z81</f>
        <v>1.31835617279999</v>
      </c>
      <c r="AA203">
        <f>Food_data!AA81</f>
        <v>1.3949508096000001</v>
      </c>
      <c r="AB203">
        <f>Food_data!AB81</f>
        <v>1.4692243968000001</v>
      </c>
      <c r="AC203">
        <f>Food_data!AC81</f>
        <v>1.543497984</v>
      </c>
      <c r="AD203">
        <f>Food_data!AD81</f>
        <v>1.6340189184</v>
      </c>
      <c r="AE203">
        <f>Food_data!AE81</f>
        <v>1.7245398528</v>
      </c>
      <c r="AF203">
        <f>Food_data!AF81</f>
        <v>1.8150607872</v>
      </c>
      <c r="AG203">
        <f>Food_data!AG81</f>
        <v>1.9055817215999999</v>
      </c>
      <c r="AH203">
        <f>Food_data!AH81</f>
        <v>1.9961026559999899</v>
      </c>
      <c r="AI203">
        <f>Food_data!AI81</f>
        <v>2.13304458239999</v>
      </c>
      <c r="AJ203">
        <f>Food_data!AJ81</f>
        <v>2.2699865088000002</v>
      </c>
      <c r="AK203">
        <f>Food_data!AK81</f>
        <v>2.40692843519999</v>
      </c>
      <c r="AL203">
        <f>Food_data!AL81</f>
        <v>2.54387036159999</v>
      </c>
      <c r="AM203">
        <f>Food_data!AM81</f>
        <v>2.6808122879999901</v>
      </c>
      <c r="AN203">
        <f>Food_data!AN81</f>
        <v>2.7899016191999899</v>
      </c>
      <c r="AO203">
        <f>Food_data!AO81</f>
        <v>2.8989909504</v>
      </c>
      <c r="AP203">
        <f>Food_data!AP81</f>
        <v>3.01040133119999</v>
      </c>
      <c r="AQ203">
        <f>Food_data!AQ81</f>
        <v>3.1194906623999898</v>
      </c>
      <c r="AR203">
        <f>Food_data!AR81</f>
        <v>3.2285799935999901</v>
      </c>
    </row>
    <row r="204" spans="1:44" x14ac:dyDescent="0.2">
      <c r="A204" t="str">
        <f>Food_data!A82</f>
        <v>FOOD</v>
      </c>
      <c r="B204" t="str">
        <f>Food_data!B82</f>
        <v>Secondary Energy|Electricity|Solar</v>
      </c>
      <c r="C204" t="str">
        <f>Food_data!C82</f>
        <v>EJ/yr</v>
      </c>
      <c r="D204">
        <f>Food_data!D82</f>
        <v>0.23304397593599893</v>
      </c>
      <c r="E204">
        <f>Food_data!E82</f>
        <v>0.40144091788799896</v>
      </c>
      <c r="F204">
        <f>Food_data!F82</f>
        <v>0.56841873983999802</v>
      </c>
      <c r="G204">
        <f>Food_data!G82</f>
        <v>0.55946279335679905</v>
      </c>
      <c r="H204">
        <f>Food_data!H82</f>
        <v>0.55044378748799894</v>
      </c>
      <c r="I204">
        <f>Food_data!I82</f>
        <v>0.54148784100479896</v>
      </c>
      <c r="J204">
        <f>Food_data!J82</f>
        <v>0.53104971513599897</v>
      </c>
      <c r="K204">
        <f>Food_data!K82</f>
        <v>0.522093768652798</v>
      </c>
      <c r="L204">
        <f>Food_data!L82</f>
        <v>0.51313782216959791</v>
      </c>
      <c r="M204">
        <f>Food_data!M82</f>
        <v>0.50411881630079902</v>
      </c>
      <c r="N204">
        <f>Food_data!N82</f>
        <v>0.52288940679551899</v>
      </c>
      <c r="O204">
        <f>Food_data!O82</f>
        <v>0.51194253712895998</v>
      </c>
      <c r="P204">
        <f>Food_data!P82</f>
        <v>0.50247784684800001</v>
      </c>
      <c r="Q204">
        <f>Food_data!Q82</f>
        <v>0.49301315656703892</v>
      </c>
      <c r="R204">
        <f>Food_data!R82</f>
        <v>0.48348540690047997</v>
      </c>
      <c r="S204">
        <f>Food_data!S82</f>
        <v>0.47260159661951895</v>
      </c>
      <c r="T204">
        <f>Food_data!T82</f>
        <v>0.46307384695296</v>
      </c>
      <c r="U204">
        <f>Food_data!U82</f>
        <v>0.45360915667199997</v>
      </c>
      <c r="V204">
        <f>Food_data!V82</f>
        <v>0.44414446639103899</v>
      </c>
      <c r="W204">
        <f>Food_data!W82</f>
        <v>0.43319759672447999</v>
      </c>
      <c r="X204">
        <f>Food_data!X82</f>
        <v>0.437124864272112</v>
      </c>
      <c r="Y204">
        <f>Food_data!Y82</f>
        <v>1.420698848515487</v>
      </c>
      <c r="Z204">
        <f>Food_data!Z82</f>
        <v>2.4043045292455671</v>
      </c>
      <c r="AA204">
        <f>Food_data!AA82</f>
        <v>3.386491089975646</v>
      </c>
      <c r="AB204">
        <f>Food_data!AB82</f>
        <v>4.3700650742190241</v>
      </c>
      <c r="AC204">
        <f>Food_data!AC82</f>
        <v>4.96692</v>
      </c>
      <c r="AD204">
        <f>Food_data!AD82</f>
        <v>5.9603039999999998</v>
      </c>
      <c r="AE204">
        <f>Food_data!AE82</f>
        <v>6.9536879999999996</v>
      </c>
      <c r="AF204">
        <f>Food_data!AF82</f>
        <v>7.9470720000000004</v>
      </c>
      <c r="AG204">
        <f>Food_data!AG82</f>
        <v>8.9404559999999993</v>
      </c>
      <c r="AH204">
        <f>Food_data!AH82</f>
        <v>9.93384</v>
      </c>
      <c r="AI204">
        <f>Food_data!AI82</f>
        <v>10.927224000000001</v>
      </c>
      <c r="AJ204">
        <f>Food_data!AJ82</f>
        <v>11.920608</v>
      </c>
      <c r="AK204">
        <f>Food_data!AK82</f>
        <v>12.913992</v>
      </c>
      <c r="AL204">
        <f>Food_data!AL82</f>
        <v>13.907375999999999</v>
      </c>
      <c r="AM204">
        <f>Food_data!AM82</f>
        <v>14.90076</v>
      </c>
      <c r="AN204">
        <f>Food_data!AN82</f>
        <v>15.894144000000001</v>
      </c>
      <c r="AO204">
        <f>Food_data!AO82</f>
        <v>17.40489517820156</v>
      </c>
      <c r="AP204">
        <f>Food_data!AP82</f>
        <v>18.915646356403208</v>
      </c>
      <c r="AQ204">
        <f>Food_data!AQ82</f>
        <v>20.426397534604771</v>
      </c>
      <c r="AR204">
        <f>Food_data!AR82</f>
        <v>21.9870981038592</v>
      </c>
    </row>
    <row r="205" spans="1:44" x14ac:dyDescent="0.2">
      <c r="A205" t="str">
        <f>Food_data!A83</f>
        <v>FOOD</v>
      </c>
      <c r="B205" t="str">
        <f>Food_data!B83</f>
        <v>Secondary Energy|Electricity|Wind</v>
      </c>
      <c r="C205" t="str">
        <f>Food_data!C83</f>
        <v>EJ/yr</v>
      </c>
      <c r="D205">
        <f>Food_data!D83</f>
        <v>1.3084917119999999</v>
      </c>
      <c r="E205">
        <f>Food_data!E83</f>
        <v>1.2656847456</v>
      </c>
      <c r="F205">
        <f>Food_data!F83</f>
        <v>1.2217487904</v>
      </c>
      <c r="G205">
        <f>Food_data!G83</f>
        <v>1.1781628848000001</v>
      </c>
      <c r="H205">
        <f>Food_data!H83</f>
        <v>1.1326091328000001</v>
      </c>
      <c r="I205">
        <f>Food_data!I83</f>
        <v>1.0865728800000001</v>
      </c>
      <c r="J205">
        <f>Food_data!J83</f>
        <v>1.0405870848000001</v>
      </c>
      <c r="K205">
        <f>Food_data!K83</f>
        <v>0.99260506079999899</v>
      </c>
      <c r="L205">
        <f>Food_data!L83</f>
        <v>0.94502039039999997</v>
      </c>
      <c r="M205">
        <f>Food_data!M83</f>
        <v>0.89454386879999992</v>
      </c>
      <c r="N205">
        <f>Food_data!N83</f>
        <v>0.84535401599999904</v>
      </c>
      <c r="O205">
        <f>Food_data!O83</f>
        <v>0.79253752319999993</v>
      </c>
      <c r="P205">
        <f>Food_data!P83</f>
        <v>0.73719815039999992</v>
      </c>
      <c r="Q205">
        <f>Food_data!Q83</f>
        <v>0.6835806432</v>
      </c>
      <c r="R205">
        <f>Food_data!R83</f>
        <v>0.62832326399999905</v>
      </c>
      <c r="S205">
        <f>Food_data!S83</f>
        <v>0.57390789599999903</v>
      </c>
      <c r="T205">
        <f>Food_data!T83</f>
        <v>1.2397369248000001</v>
      </c>
      <c r="U205">
        <f>Food_data!U83</f>
        <v>1.9098611568000001</v>
      </c>
      <c r="V205">
        <f>Food_data!V83</f>
        <v>2.5858826208000001</v>
      </c>
      <c r="W205">
        <f>Food_data!W83</f>
        <v>3.2652942048</v>
      </c>
      <c r="X205">
        <f>Food_data!X83</f>
        <v>3.9496947839999899</v>
      </c>
      <c r="Y205">
        <f>Food_data!Y83</f>
        <v>4.6396551600000002</v>
      </c>
      <c r="Z205">
        <f>Food_data!Z83</f>
        <v>5.3329961951999998</v>
      </c>
      <c r="AA205">
        <f>Food_data!AA83</f>
        <v>6.0322502303999901</v>
      </c>
      <c r="AB205">
        <f>Food_data!AB83</f>
        <v>6.7339514592</v>
      </c>
      <c r="AC205">
        <f>Food_data!AC83</f>
        <v>7.4424959999999896</v>
      </c>
      <c r="AD205">
        <f>Food_data!AD83</f>
        <v>8.2144972799999998</v>
      </c>
      <c r="AE205">
        <f>Food_data!AE83</f>
        <v>8.9915443199999903</v>
      </c>
      <c r="AF205">
        <f>Food_data!AF83</f>
        <v>9.7736371200000001</v>
      </c>
      <c r="AG205">
        <f>Food_data!AG83</f>
        <v>10.5607756799999</v>
      </c>
      <c r="AH205">
        <f>Food_data!AH83</f>
        <v>11.352959999999999</v>
      </c>
      <c r="AI205">
        <f>Food_data!AI83</f>
        <v>12.1501900799999</v>
      </c>
      <c r="AJ205">
        <f>Food_data!AJ83</f>
        <v>12.95246592</v>
      </c>
      <c r="AK205">
        <f>Food_data!AK83</f>
        <v>13.75978752</v>
      </c>
      <c r="AL205">
        <f>Food_data!AL83</f>
        <v>14.5721548799999</v>
      </c>
      <c r="AM205">
        <f>Food_data!AM83</f>
        <v>15.389568000000001</v>
      </c>
      <c r="AN205">
        <f>Food_data!AN83</f>
        <v>16.21202688</v>
      </c>
      <c r="AO205">
        <f>Food_data!AO83</f>
        <v>17.039531520000001</v>
      </c>
      <c r="AP205">
        <f>Food_data!AP83</f>
        <v>17.8720819199999</v>
      </c>
      <c r="AQ205">
        <f>Food_data!AQ83</f>
        <v>18.70967808</v>
      </c>
      <c r="AR205">
        <f>Food_data!AR83</f>
        <v>19.552320000000002</v>
      </c>
    </row>
    <row r="206" spans="1:44" x14ac:dyDescent="0.2">
      <c r="A206" t="str">
        <f>Food_data!A84</f>
        <v>FOOD</v>
      </c>
      <c r="B206" t="str">
        <f>Food_data!B84</f>
        <v>Secondary Energy|Heat</v>
      </c>
      <c r="C206" t="str">
        <f>Food_data!C84</f>
        <v>EJ/yr</v>
      </c>
      <c r="D206">
        <f>Food_data!D84</f>
        <v>98.686023729049253</v>
      </c>
      <c r="E206">
        <f>Food_data!E84</f>
        <v>102.20568730854791</v>
      </c>
      <c r="F206">
        <f>Food_data!F84</f>
        <v>104.89147889461026</v>
      </c>
      <c r="G206">
        <f>Food_data!G84</f>
        <v>106.76912136527827</v>
      </c>
      <c r="H206">
        <f>Food_data!H84</f>
        <v>107.96431408039501</v>
      </c>
      <c r="I206">
        <f>Food_data!I84</f>
        <v>109.46364402958984</v>
      </c>
      <c r="J206">
        <f>Food_data!J84</f>
        <v>111.03580717340853</v>
      </c>
      <c r="K206">
        <f>Food_data!K84</f>
        <v>112.07897629698013</v>
      </c>
      <c r="L206">
        <f>Food_data!L84</f>
        <v>113.41999515924148</v>
      </c>
      <c r="M206">
        <f>Food_data!M84</f>
        <v>114.83495434698628</v>
      </c>
      <c r="N206">
        <f>Food_data!N84</f>
        <v>117.47019069553994</v>
      </c>
      <c r="O206">
        <f>Food_data!O84</f>
        <v>117.56693481632884</v>
      </c>
      <c r="P206">
        <f>Food_data!P84</f>
        <v>117.60462847686249</v>
      </c>
      <c r="Q206">
        <f>Food_data!Q84</f>
        <v>120.38559499037206</v>
      </c>
      <c r="R206">
        <f>Food_data!R84</f>
        <v>123.47188643556412</v>
      </c>
      <c r="S206">
        <f>Food_data!S84</f>
        <v>123.10254163811567</v>
      </c>
      <c r="T206">
        <f>Food_data!T84</f>
        <v>113.87675863715337</v>
      </c>
      <c r="U206">
        <f>Food_data!U84</f>
        <v>108.97751975997848</v>
      </c>
      <c r="V206">
        <f>Food_data!V84</f>
        <v>111.09482388056833</v>
      </c>
      <c r="W206">
        <f>Food_data!W84</f>
        <v>113.67956197936397</v>
      </c>
      <c r="X206">
        <f>Food_data!X84</f>
        <v>110.54189039102968</v>
      </c>
      <c r="Y206">
        <f>Food_data!Y84</f>
        <v>112.7038949364651</v>
      </c>
      <c r="Z206">
        <f>Food_data!Z84</f>
        <v>109.93773674463203</v>
      </c>
      <c r="AA206">
        <f>Food_data!AA84</f>
        <v>101.17613582168448</v>
      </c>
      <c r="AB206">
        <f>Food_data!AB84</f>
        <v>100.08841088150464</v>
      </c>
      <c r="AC206">
        <f>Food_data!AC84</f>
        <v>100.93515382693144</v>
      </c>
      <c r="AD206">
        <f>Food_data!AD84</f>
        <v>102.14725453354123</v>
      </c>
      <c r="AE206">
        <f>Food_data!AE84</f>
        <v>103.34895884206742</v>
      </c>
      <c r="AF206">
        <f>Food_data!AF84</f>
        <v>104.14726354917755</v>
      </c>
      <c r="AG206">
        <f>Food_data!AG84</f>
        <v>104.23653368112181</v>
      </c>
      <c r="AH206">
        <f>Food_data!AH84</f>
        <v>103.93139200774499</v>
      </c>
      <c r="AI206">
        <f>Food_data!AI84</f>
        <v>107.47195912670715</v>
      </c>
      <c r="AJ206">
        <f>Food_data!AJ84</f>
        <v>111.73836392759665</v>
      </c>
      <c r="AK206">
        <f>Food_data!AK84</f>
        <v>107.69412942648273</v>
      </c>
      <c r="AL206">
        <f>Food_data!AL84</f>
        <v>108.31422821050427</v>
      </c>
      <c r="AM206">
        <f>Food_data!AM84</f>
        <v>109.4011684182465</v>
      </c>
      <c r="AN206">
        <f>Food_data!AN84</f>
        <v>109.86997633829534</v>
      </c>
      <c r="AO206">
        <f>Food_data!AO84</f>
        <v>110.87760781853962</v>
      </c>
      <c r="AP206">
        <f>Food_data!AP84</f>
        <v>111.66616328732285</v>
      </c>
      <c r="AQ206">
        <f>Food_data!AQ84</f>
        <v>113.30829679268403</v>
      </c>
      <c r="AR206">
        <f>Food_data!AR84</f>
        <v>122.48806807192577</v>
      </c>
    </row>
    <row r="207" spans="1:44" x14ac:dyDescent="0.2">
      <c r="A207" t="str">
        <f>Food_data!A87</f>
        <v>FOOD</v>
      </c>
      <c r="B207" t="str">
        <f>Food_data!B87</f>
        <v>Water Withdrawal|Electricity</v>
      </c>
      <c r="C207" t="str">
        <f>Food_data!C87</f>
        <v>km3/yr</v>
      </c>
      <c r="D207">
        <f>Food_data!D87</f>
        <v>348.28285181697669</v>
      </c>
      <c r="E207">
        <f>Food_data!E87</f>
        <v>347.73027447334005</v>
      </c>
      <c r="F207">
        <f>Food_data!F87</f>
        <v>349.67461103999864</v>
      </c>
      <c r="G207">
        <f>Food_data!G87</f>
        <v>355.15237036051752</v>
      </c>
      <c r="H207">
        <f>Food_data!H87</f>
        <v>361.10502757902702</v>
      </c>
      <c r="I207">
        <f>Food_data!I87</f>
        <v>359.61989492645614</v>
      </c>
      <c r="J207">
        <f>Food_data!J87</f>
        <v>359.5980540867323</v>
      </c>
      <c r="K207">
        <f>Food_data!K87</f>
        <v>361.86966267564202</v>
      </c>
      <c r="L207">
        <f>Food_data!L87</f>
        <v>359.83564573384479</v>
      </c>
      <c r="M207">
        <f>Food_data!M87</f>
        <v>357.28735012676498</v>
      </c>
      <c r="N207">
        <f>Food_data!N87</f>
        <v>352.78120584874472</v>
      </c>
      <c r="O207">
        <f>Food_data!O87</f>
        <v>349.60569726448989</v>
      </c>
      <c r="P207">
        <f>Food_data!P87</f>
        <v>350.42577757130971</v>
      </c>
      <c r="Q207">
        <f>Food_data!Q87</f>
        <v>347.90634269393883</v>
      </c>
      <c r="R207">
        <f>Food_data!R87</f>
        <v>342.94923044415515</v>
      </c>
      <c r="S207">
        <f>Food_data!S87</f>
        <v>374.82172923389015</v>
      </c>
      <c r="T207">
        <f>Food_data!T87</f>
        <v>410.6318728856811</v>
      </c>
      <c r="U207">
        <f>Food_data!U87</f>
        <v>448.36998551601101</v>
      </c>
      <c r="V207">
        <f>Food_data!V87</f>
        <v>494.25737259409021</v>
      </c>
      <c r="W207">
        <f>Food_data!W87</f>
        <v>529.80345299351018</v>
      </c>
      <c r="X207">
        <f>Food_data!X87</f>
        <v>566.64401330891019</v>
      </c>
      <c r="Y207">
        <f>Food_data!Y87</f>
        <v>601.72149362440314</v>
      </c>
      <c r="Z207">
        <f>Food_data!Z87</f>
        <v>641.70998624774165</v>
      </c>
      <c r="AA207">
        <f>Food_data!AA87</f>
        <v>687.60721443928003</v>
      </c>
      <c r="AB207">
        <f>Food_data!AB87</f>
        <v>688.88604448357205</v>
      </c>
      <c r="AC207">
        <f>Food_data!AC87</f>
        <v>695.19167448355051</v>
      </c>
      <c r="AD207">
        <f>Food_data!AD87</f>
        <v>696.96154834826382</v>
      </c>
      <c r="AE207">
        <f>Food_data!AE87</f>
        <v>698.80896563354133</v>
      </c>
      <c r="AF207">
        <f>Food_data!AF87</f>
        <v>700.72845127231096</v>
      </c>
      <c r="AG207">
        <f>Food_data!AG87</f>
        <v>702.52210130375761</v>
      </c>
      <c r="AH207">
        <f>Food_data!AH87</f>
        <v>704.36129252511455</v>
      </c>
      <c r="AI207">
        <f>Food_data!AI87</f>
        <v>705.64575051443535</v>
      </c>
      <c r="AJ207">
        <f>Food_data!AJ87</f>
        <v>706.90603887271027</v>
      </c>
      <c r="AK207">
        <f>Food_data!AK87</f>
        <v>707.79139084528992</v>
      </c>
      <c r="AL207">
        <f>Food_data!AL87</f>
        <v>709.29948782700694</v>
      </c>
      <c r="AM207">
        <f>Food_data!AM87</f>
        <v>710.03179317426395</v>
      </c>
      <c r="AN207">
        <f>Food_data!AN87</f>
        <v>711.04240461028508</v>
      </c>
      <c r="AO207">
        <f>Food_data!AO87</f>
        <v>711.25807301009957</v>
      </c>
      <c r="AP207">
        <f>Food_data!AP87</f>
        <v>711.4421838057242</v>
      </c>
      <c r="AQ207">
        <f>Food_data!AQ87</f>
        <v>711.13303340698747</v>
      </c>
      <c r="AR207">
        <f>Food_data!AR87</f>
        <v>710.88924570690267</v>
      </c>
    </row>
    <row r="208" spans="1:44" x14ac:dyDescent="0.2">
      <c r="A208" t="str">
        <f>Food_data!A88</f>
        <v>FOOD</v>
      </c>
      <c r="B208" t="str">
        <f>Food_data!B88</f>
        <v>Water Withdrawal|Electricity|Biomass</v>
      </c>
      <c r="C208" t="str">
        <f>Food_data!C88</f>
        <v>km3/yr</v>
      </c>
      <c r="D208">
        <f>Food_data!D88</f>
        <v>0.27956245927247902</v>
      </c>
      <c r="E208">
        <f>Food_data!E88</f>
        <v>0.26961872895216005</v>
      </c>
      <c r="F208">
        <f>Food_data!F88</f>
        <v>0.25964048910239901</v>
      </c>
      <c r="G208">
        <f>Food_data!G88</f>
        <v>0.249662249252639</v>
      </c>
      <c r="H208">
        <f>Food_data!H88</f>
        <v>0.23937326280431998</v>
      </c>
      <c r="I208">
        <f>Food_data!I88</f>
        <v>0.2297402790825599</v>
      </c>
      <c r="J208">
        <f>Food_data!J88</f>
        <v>0.85809090446327796</v>
      </c>
      <c r="K208">
        <f>Food_data!K88</f>
        <v>1.417613351832</v>
      </c>
      <c r="L208">
        <f>Food_data!L88</f>
        <v>1.3706841586295071</v>
      </c>
      <c r="M208">
        <f>Food_data!M88</f>
        <v>1.329922610915806</v>
      </c>
      <c r="N208">
        <f>Food_data!N88</f>
        <v>1.3816976859332559</v>
      </c>
      <c r="O208">
        <f>Food_data!O88</f>
        <v>1.414608893638549</v>
      </c>
      <c r="P208">
        <f>Food_data!P88</f>
        <v>1.5458869071345491</v>
      </c>
      <c r="Q208">
        <f>Food_data!Q88</f>
        <v>1.635113961449032</v>
      </c>
      <c r="R208">
        <f>Food_data!R88</f>
        <v>1.7434441496962862</v>
      </c>
      <c r="S208">
        <f>Food_data!S88</f>
        <v>1.8747221631922799</v>
      </c>
      <c r="T208">
        <f>Food_data!T88</f>
        <v>1.8702099623323698</v>
      </c>
      <c r="U208">
        <f>Food_data!U88</f>
        <v>1.8307133009969798</v>
      </c>
      <c r="V208">
        <f>Food_data!V88</f>
        <v>1.79760591096663</v>
      </c>
      <c r="W208">
        <f>Food_data!W88</f>
        <v>1.86135459276131</v>
      </c>
      <c r="X208">
        <f>Food_data!X88</f>
        <v>1.9913873318134292</v>
      </c>
      <c r="Y208">
        <f>Food_data!Y88</f>
        <v>1.9506731632174201</v>
      </c>
      <c r="Z208">
        <f>Food_data!Z88</f>
        <v>2.0290876399433602</v>
      </c>
      <c r="AA208">
        <f>Food_data!AA88</f>
        <v>1.9884206474219801</v>
      </c>
      <c r="AB208">
        <f>Food_data!AB88</f>
        <v>2.0214832504642</v>
      </c>
      <c r="AC208">
        <f>Food_data!AC88</f>
        <v>2.0507368433234601</v>
      </c>
      <c r="AD208">
        <f>Food_data!AD88</f>
        <v>2.1095527890856203</v>
      </c>
      <c r="AE208">
        <f>Food_data!AE88</f>
        <v>2.16207468816744</v>
      </c>
      <c r="AF208">
        <f>Food_data!AF88</f>
        <v>2.1901291255148401</v>
      </c>
      <c r="AG208">
        <f>Food_data!AG88</f>
        <v>2.2310623719792599</v>
      </c>
      <c r="AH208">
        <f>Food_data!AH88</f>
        <v>2.3105679380061099</v>
      </c>
      <c r="AI208">
        <f>Food_data!AI88</f>
        <v>2.3711211575980902</v>
      </c>
      <c r="AJ208">
        <f>Food_data!AJ88</f>
        <v>2.4024137921701096</v>
      </c>
      <c r="AK208">
        <f>Food_data!AK88</f>
        <v>2.3993064870181198</v>
      </c>
      <c r="AL208">
        <f>Food_data!AL88</f>
        <v>2.4116104957546298</v>
      </c>
      <c r="AM208">
        <f>Food_data!AM88</f>
        <v>2.4661164764692298</v>
      </c>
      <c r="AN208">
        <f>Food_data!AN88</f>
        <v>2.47711375407382</v>
      </c>
      <c r="AO208">
        <f>Food_data!AO88</f>
        <v>2.4850809199023698</v>
      </c>
      <c r="AP208">
        <f>Food_data!AP88</f>
        <v>2.4957939600995802</v>
      </c>
      <c r="AQ208">
        <f>Food_data!AQ88</f>
        <v>2.5456039182627297</v>
      </c>
      <c r="AR208">
        <f>Food_data!AR88</f>
        <v>2.62025680934169</v>
      </c>
    </row>
    <row r="209" spans="1:44" x14ac:dyDescent="0.2">
      <c r="A209" t="str">
        <f>Food_data!A89</f>
        <v>FOOD</v>
      </c>
      <c r="B209" t="str">
        <f>Food_data!B89</f>
        <v>Water Withdrawal|Electricity|Fossil</v>
      </c>
      <c r="C209" t="str">
        <f>Food_data!C89</f>
        <v>km3/yr</v>
      </c>
      <c r="D209">
        <f>Food_data!D89</f>
        <v>52.971825867982893</v>
      </c>
      <c r="E209">
        <f>Food_data!E89</f>
        <v>51.844760062200109</v>
      </c>
      <c r="F209">
        <f>Food_data!F89</f>
        <v>53.429147418667156</v>
      </c>
      <c r="G209">
        <f>Food_data!G89</f>
        <v>61.039900340831153</v>
      </c>
      <c r="H209">
        <f>Food_data!H89</f>
        <v>66.68700316405544</v>
      </c>
      <c r="I209">
        <f>Food_data!I89</f>
        <v>64.960301216157077</v>
      </c>
      <c r="J209">
        <f>Food_data!J89</f>
        <v>67.16994866014349</v>
      </c>
      <c r="K209">
        <f>Food_data!K89</f>
        <v>68.061544297884609</v>
      </c>
      <c r="L209">
        <f>Food_data!L89</f>
        <v>68.77072445638079</v>
      </c>
      <c r="M209">
        <f>Food_data!M89</f>
        <v>67.961712647074222</v>
      </c>
      <c r="N209">
        <f>Food_data!N89</f>
        <v>67.587908905572675</v>
      </c>
      <c r="O209">
        <f>Food_data!O89</f>
        <v>69.257647014266894</v>
      </c>
      <c r="P209">
        <f>Food_data!P89</f>
        <v>69.454027473875342</v>
      </c>
      <c r="Q209">
        <f>Food_data!Q89</f>
        <v>68.953354531746996</v>
      </c>
      <c r="R209">
        <f>Food_data!R89</f>
        <v>68.565695336861666</v>
      </c>
      <c r="S209">
        <f>Food_data!S89</f>
        <v>105.32843243890424</v>
      </c>
      <c r="T209">
        <f>Food_data!T89</f>
        <v>98.059011655295222</v>
      </c>
      <c r="U209">
        <f>Food_data!U89</f>
        <v>90.123988996980032</v>
      </c>
      <c r="V209">
        <f>Food_data!V89</f>
        <v>92.788737408644977</v>
      </c>
      <c r="W209">
        <f>Food_data!W89</f>
        <v>85.015371952979436</v>
      </c>
      <c r="X209">
        <f>Food_data!X89</f>
        <v>78.320746059473834</v>
      </c>
      <c r="Y209">
        <f>Food_data!Y89</f>
        <v>70.110323497406995</v>
      </c>
      <c r="Z209">
        <f>Food_data!Z89</f>
        <v>66.719649742039977</v>
      </c>
      <c r="AA209">
        <f>Food_data!AA89</f>
        <v>69.360341833270311</v>
      </c>
      <c r="AB209">
        <f>Food_data!AB89</f>
        <v>71.883426660362247</v>
      </c>
      <c r="AC209">
        <f>Food_data!AC89</f>
        <v>74.292868140292143</v>
      </c>
      <c r="AD209">
        <f>Food_data!AD89</f>
        <v>76.517736115403224</v>
      </c>
      <c r="AE209">
        <f>Food_data!AE89</f>
        <v>78.794738921533977</v>
      </c>
      <c r="AF209">
        <f>Food_data!AF89</f>
        <v>81.196148996620082</v>
      </c>
      <c r="AG209">
        <f>Food_data!AG89</f>
        <v>83.462675837763342</v>
      </c>
      <c r="AH209">
        <f>Food_data!AH89</f>
        <v>85.736171549252532</v>
      </c>
      <c r="AI209">
        <f>Food_data!AI89</f>
        <v>87.463556253765177</v>
      </c>
      <c r="AJ209">
        <f>Food_data!AJ89</f>
        <v>89.199863094748039</v>
      </c>
      <c r="AK209">
        <f>Food_data!AK89</f>
        <v>90.595633489759848</v>
      </c>
      <c r="AL209">
        <f>Food_data!AL89</f>
        <v>92.563203761300159</v>
      </c>
      <c r="AM209">
        <f>Food_data!AM89</f>
        <v>93.748314245122756</v>
      </c>
      <c r="AN209">
        <f>Food_data!AN89</f>
        <v>95.259138884148271</v>
      </c>
      <c r="AO209">
        <f>Food_data!AO89</f>
        <v>95.969045744464253</v>
      </c>
      <c r="AP209">
        <f>Food_data!AP89</f>
        <v>96.648155361772666</v>
      </c>
      <c r="AQ209">
        <f>Food_data!AQ89</f>
        <v>96.795231813698777</v>
      </c>
      <c r="AR209">
        <f>Food_data!AR89</f>
        <v>96.946794718730317</v>
      </c>
    </row>
    <row r="210" spans="1:44" x14ac:dyDescent="0.2">
      <c r="A210" t="str">
        <f>Food_data!A90</f>
        <v>FOOD</v>
      </c>
      <c r="B210" t="str">
        <f>Food_data!B90</f>
        <v>Water Withdrawal|Electricity|Hydro</v>
      </c>
      <c r="C210" t="str">
        <f>Food_data!C90</f>
        <v>km3/yr</v>
      </c>
      <c r="D210">
        <f>Food_data!D90</f>
        <v>280.11484504684802</v>
      </c>
      <c r="E210">
        <f>Food_data!E90</f>
        <v>282.13342081400401</v>
      </c>
      <c r="F210">
        <f>Food_data!F90</f>
        <v>283.98038883290405</v>
      </c>
      <c r="G210">
        <f>Food_data!G90</f>
        <v>285.72002275255397</v>
      </c>
      <c r="H210">
        <f>Food_data!H90</f>
        <v>287.31977912768201</v>
      </c>
      <c r="I210">
        <f>Food_data!I90</f>
        <v>288.77965795828698</v>
      </c>
      <c r="J210">
        <f>Food_data!J90</f>
        <v>290.039479370565</v>
      </c>
      <c r="K210">
        <f>Food_data!K90</f>
        <v>291.22041635366298</v>
      </c>
      <c r="L210">
        <f>Food_data!L90</f>
        <v>287.22588418943991</v>
      </c>
      <c r="M210">
        <f>Food_data!M90</f>
        <v>283.26305466143901</v>
      </c>
      <c r="N210">
        <f>Food_data!N90</f>
        <v>279.26852249721497</v>
      </c>
      <c r="O210">
        <f>Food_data!O90</f>
        <v>275.27399033299196</v>
      </c>
      <c r="P210">
        <f>Food_data!P90</f>
        <v>271.27945816876792</v>
      </c>
      <c r="Q210">
        <f>Food_data!Q90</f>
        <v>267.28492600454399</v>
      </c>
      <c r="R210">
        <f>Food_data!R90</f>
        <v>263.29039384031893</v>
      </c>
      <c r="S210">
        <f>Food_data!S90</f>
        <v>259.32756431231991</v>
      </c>
      <c r="T210">
        <f>Food_data!T90</f>
        <v>302.88698648409587</v>
      </c>
      <c r="U210">
        <f>Food_data!U90</f>
        <v>346.44640865587201</v>
      </c>
      <c r="V210">
        <f>Food_data!V90</f>
        <v>390.00583082764797</v>
      </c>
      <c r="W210">
        <f>Food_data!W90</f>
        <v>433.56525299942297</v>
      </c>
      <c r="X210">
        <f>Food_data!X90</f>
        <v>477.12467517120001</v>
      </c>
      <c r="Y210">
        <f>Food_data!Y90</f>
        <v>520.71579997920003</v>
      </c>
      <c r="Z210">
        <f>Food_data!Z90</f>
        <v>564.27522215097497</v>
      </c>
      <c r="AA210">
        <f>Food_data!AA90</f>
        <v>607.83464432275196</v>
      </c>
      <c r="AB210">
        <f>Food_data!AB90</f>
        <v>606.81983469875399</v>
      </c>
      <c r="AC210">
        <f>Food_data!AC90</f>
        <v>610.94703621254303</v>
      </c>
      <c r="AD210">
        <f>Food_data!AD90</f>
        <v>610.69341512275093</v>
      </c>
      <c r="AE210">
        <f>Food_data!AE90</f>
        <v>610.47149666918392</v>
      </c>
      <c r="AF210">
        <f>Food_data!AF90</f>
        <v>610.21787557939206</v>
      </c>
      <c r="AG210">
        <f>Food_data!AG90</f>
        <v>609.96425448959894</v>
      </c>
      <c r="AH210">
        <f>Food_data!AH90</f>
        <v>609.71063339980799</v>
      </c>
      <c r="AI210">
        <f>Food_data!AI90</f>
        <v>609.45701231001601</v>
      </c>
      <c r="AJ210">
        <f>Food_data!AJ90</f>
        <v>609.20339122022403</v>
      </c>
      <c r="AK210">
        <f>Food_data!AK90</f>
        <v>608.94977013043206</v>
      </c>
      <c r="AL210">
        <f>Food_data!AL90</f>
        <v>608.72785167686402</v>
      </c>
      <c r="AM210">
        <f>Food_data!AM90</f>
        <v>608.47423058707204</v>
      </c>
      <c r="AN210">
        <f>Food_data!AN90</f>
        <v>608.22060949727893</v>
      </c>
      <c r="AO210">
        <f>Food_data!AO90</f>
        <v>607.96698840748684</v>
      </c>
      <c r="AP210">
        <f>Food_data!AP90</f>
        <v>607.71336731769588</v>
      </c>
      <c r="AQ210">
        <f>Food_data!AQ90</f>
        <v>607.45974622790402</v>
      </c>
      <c r="AR210">
        <f>Food_data!AR90</f>
        <v>607.23782777433598</v>
      </c>
    </row>
    <row r="211" spans="1:44" x14ac:dyDescent="0.2">
      <c r="A211" t="str">
        <f>Food_data!A91</f>
        <v>FOOD</v>
      </c>
      <c r="B211" t="str">
        <f>Food_data!B91</f>
        <v>Water Withdrawal|Electricity|Nuclear</v>
      </c>
      <c r="C211" t="str">
        <f>Food_data!C91</f>
        <v>km3/yr</v>
      </c>
      <c r="D211">
        <f>Food_data!D91</f>
        <v>14.879483581799398</v>
      </c>
      <c r="E211">
        <f>Food_data!E91</f>
        <v>13.445574665224399</v>
      </c>
      <c r="F211">
        <f>Food_data!F91</f>
        <v>11.968811328080301</v>
      </c>
      <c r="G211">
        <f>Food_data!G91</f>
        <v>8.1064169821452197</v>
      </c>
      <c r="H211">
        <f>Food_data!H91</f>
        <v>6.8235207706967502</v>
      </c>
      <c r="I211">
        <f>Food_data!I91</f>
        <v>5.6155300625552202</v>
      </c>
      <c r="J211">
        <f>Food_data!J91</f>
        <v>1.49692909673223</v>
      </c>
      <c r="K211">
        <f>Food_data!K91</f>
        <v>1.1374934077923802</v>
      </c>
      <c r="L211">
        <f>Food_data!L91</f>
        <v>2.4367684552828099</v>
      </c>
      <c r="M211">
        <f>Food_data!M91</f>
        <v>4.70209251517021</v>
      </c>
      <c r="N211">
        <f>Food_data!N91</f>
        <v>4.5130839415314403</v>
      </c>
      <c r="O211">
        <f>Food_data!O91</f>
        <v>3.6305197864002201</v>
      </c>
      <c r="P211">
        <f>Food_data!P91</f>
        <v>8.1184864824871994</v>
      </c>
      <c r="Q211">
        <f>Food_data!Q91</f>
        <v>10.0060423553016</v>
      </c>
      <c r="R211">
        <f>Food_data!R91</f>
        <v>9.3238102840811301</v>
      </c>
      <c r="S211">
        <f>Food_data!S91</f>
        <v>8.2661787580241395</v>
      </c>
      <c r="T211">
        <f>Food_data!T91</f>
        <v>7.7915272832642106</v>
      </c>
      <c r="U211">
        <f>Food_data!U91</f>
        <v>9.9457497596159996</v>
      </c>
      <c r="V211">
        <f>Food_data!V91</f>
        <v>9.6430863424319995</v>
      </c>
      <c r="W211">
        <f>Food_data!W91</f>
        <v>9.3404229252479904</v>
      </c>
      <c r="X211">
        <f>Food_data!X91</f>
        <v>9.0415906905599996</v>
      </c>
      <c r="Y211">
        <f>Food_data!Y91</f>
        <v>8.7389272733759995</v>
      </c>
      <c r="Z211">
        <f>Food_data!Z91</f>
        <v>8.4400950386879998</v>
      </c>
      <c r="AA211">
        <f>Food_data!AA91</f>
        <v>8.1374316215039997</v>
      </c>
      <c r="AB211">
        <f>Food_data!AB91</f>
        <v>7.8347682043200004</v>
      </c>
      <c r="AC211">
        <f>Food_data!AC91</f>
        <v>7.535935969631991</v>
      </c>
      <c r="AD211">
        <f>Food_data!AD91</f>
        <v>7.2332725524479997</v>
      </c>
      <c r="AE211">
        <f>Food_data!AE91</f>
        <v>6.9306091352640005</v>
      </c>
      <c r="AF211">
        <f>Food_data!AF91</f>
        <v>6.6317769005759999</v>
      </c>
      <c r="AG211">
        <f>Food_data!AG91</f>
        <v>6.3291134833919998</v>
      </c>
      <c r="AH211">
        <f>Food_data!AH91</f>
        <v>6.0264500662079996</v>
      </c>
      <c r="AI211">
        <f>Food_data!AI91</f>
        <v>5.7276178315199999</v>
      </c>
      <c r="AJ211">
        <f>Food_data!AJ91</f>
        <v>5.4249544143359998</v>
      </c>
      <c r="AK211">
        <f>Food_data!AK91</f>
        <v>5.1222909971519996</v>
      </c>
      <c r="AL211">
        <f>Food_data!AL91</f>
        <v>4.823458762464</v>
      </c>
      <c r="AM211">
        <f>Food_data!AM91</f>
        <v>4.5207953452799998</v>
      </c>
      <c r="AN211">
        <f>Food_data!AN91</f>
        <v>4.2181319280959997</v>
      </c>
      <c r="AO211">
        <f>Food_data!AO91</f>
        <v>3.919299693408</v>
      </c>
      <c r="AP211">
        <f>Food_data!AP91</f>
        <v>3.6166362762239999</v>
      </c>
      <c r="AQ211">
        <f>Food_data!AQ91</f>
        <v>3.3139728590400002</v>
      </c>
      <c r="AR211">
        <f>Food_data!AR91</f>
        <v>3.0151406243519903</v>
      </c>
    </row>
    <row r="212" spans="1:44" x14ac:dyDescent="0.2">
      <c r="A212" t="str">
        <f>Food_data!A92</f>
        <v>FOOD</v>
      </c>
      <c r="B212" t="str">
        <f>Food_data!B92</f>
        <v>Water Withdrawal|Electricity|Solar</v>
      </c>
      <c r="C212" t="str">
        <f>Food_data!C92</f>
        <v>km3/yr</v>
      </c>
      <c r="D212">
        <f>Food_data!D92</f>
        <v>1.2140956339199999E-3</v>
      </c>
      <c r="E212">
        <f>Food_data!E92</f>
        <v>1.9330861593599999E-3</v>
      </c>
      <c r="F212">
        <f>Food_data!F92</f>
        <v>2.6095030847999999E-3</v>
      </c>
      <c r="G212">
        <f>Food_data!G92</f>
        <v>2.573553558528E-3</v>
      </c>
      <c r="H212">
        <f>Food_data!H92</f>
        <v>2.5316124445440001E-3</v>
      </c>
      <c r="I212">
        <f>Food_data!I92</f>
        <v>2.4956629182720002E-3</v>
      </c>
      <c r="J212">
        <f>Food_data!J92</f>
        <v>2.4111482042880003E-3</v>
      </c>
      <c r="K212">
        <f>Food_data!K92</f>
        <v>2.3751986780159899E-3</v>
      </c>
      <c r="L212">
        <f>Food_data!L92</f>
        <v>2.33924915174399E-3</v>
      </c>
      <c r="M212">
        <f>Food_data!M92</f>
        <v>2.2973080377599901E-3</v>
      </c>
      <c r="N212">
        <f>Food_data!N92</f>
        <v>2.3723282523744E-3</v>
      </c>
      <c r="O212">
        <f>Food_data!O92</f>
        <v>2.2855877842751899E-3</v>
      </c>
      <c r="P212">
        <f>Food_data!P92</f>
        <v>2.2477304687616001E-3</v>
      </c>
      <c r="Q212">
        <f>Food_data!Q92</f>
        <v>2.209873153248E-3</v>
      </c>
      <c r="R212">
        <f>Food_data!R92</f>
        <v>2.1657062851487899E-3</v>
      </c>
      <c r="S212">
        <f>Food_data!S92</f>
        <v>2.0852753696351998E-3</v>
      </c>
      <c r="T212">
        <f>Food_data!T92</f>
        <v>2.041108501536E-3</v>
      </c>
      <c r="U212">
        <f>Food_data!U92</f>
        <v>2.0032511860223999E-3</v>
      </c>
      <c r="V212">
        <f>Food_data!V92</f>
        <v>1.9653938705088002E-3</v>
      </c>
      <c r="W212">
        <f>Food_data!W92</f>
        <v>1.8786534024096001E-3</v>
      </c>
      <c r="X212">
        <f>Food_data!X92</f>
        <v>1.840796086896E-3</v>
      </c>
      <c r="Y212">
        <f>Food_data!Y92</f>
        <v>3.1598149218796792E-2</v>
      </c>
      <c r="Z212">
        <f>Food_data!Z92</f>
        <v>6.13618119032832E-2</v>
      </c>
      <c r="AA212">
        <f>Food_data!AA92</f>
        <v>9.1082900987769611E-2</v>
      </c>
      <c r="AB212">
        <f>Food_data!AB92</f>
        <v>0.12084025411967039</v>
      </c>
      <c r="AC212">
        <f>Food_data!AC92</f>
        <v>0.14900759999999999</v>
      </c>
      <c r="AD212">
        <f>Food_data!AD92</f>
        <v>0.17880911999999999</v>
      </c>
      <c r="AE212">
        <f>Food_data!AE92</f>
        <v>0.20861064000000001</v>
      </c>
      <c r="AF212">
        <f>Food_data!AF92</f>
        <v>0.23841216000000001</v>
      </c>
      <c r="AG212">
        <f>Food_data!AG92</f>
        <v>0.26821368000000001</v>
      </c>
      <c r="AH212">
        <f>Food_data!AH92</f>
        <v>0.29801519999999998</v>
      </c>
      <c r="AI212">
        <f>Food_data!AI92</f>
        <v>0.32781672000000001</v>
      </c>
      <c r="AJ212">
        <f>Food_data!AJ92</f>
        <v>0.35761823999999998</v>
      </c>
      <c r="AK212">
        <f>Food_data!AK92</f>
        <v>0.38741976</v>
      </c>
      <c r="AL212">
        <f>Food_data!AL92</f>
        <v>0.41722128000000003</v>
      </c>
      <c r="AM212">
        <f>Food_data!AM92</f>
        <v>0.44702279999999994</v>
      </c>
      <c r="AN212">
        <f>Food_data!AN92</f>
        <v>0.47682432000000002</v>
      </c>
      <c r="AO212">
        <f>Food_data!AO92</f>
        <v>0.51179951178201555</v>
      </c>
      <c r="AP212">
        <f>Food_data!AP92</f>
        <v>0.54677470356403213</v>
      </c>
      <c r="AQ212">
        <f>Food_data!AQ92</f>
        <v>0.58174989534604771</v>
      </c>
      <c r="AR212">
        <f>Food_data!AR92</f>
        <v>0.61722458103859201</v>
      </c>
    </row>
    <row r="213" spans="1:44" x14ac:dyDescent="0.2">
      <c r="A213" t="str">
        <f>Food_data!A93</f>
        <v>FOOD</v>
      </c>
      <c r="B213" t="str">
        <f>Food_data!B93</f>
        <v>Water Withdrawal|Industrial Water</v>
      </c>
      <c r="C213" t="str">
        <f>Food_data!C93</f>
        <v>km3/yr</v>
      </c>
      <c r="D213">
        <f>Food_data!D93</f>
        <v>332.19781648226012</v>
      </c>
      <c r="E213">
        <f>Food_data!E93</f>
        <v>335.69723338338463</v>
      </c>
      <c r="F213">
        <f>Food_data!F93</f>
        <v>338.90403945887113</v>
      </c>
      <c r="G213">
        <f>Food_data!G93</f>
        <v>342.16090954747898</v>
      </c>
      <c r="H213">
        <f>Food_data!H93</f>
        <v>345.38469936880568</v>
      </c>
      <c r="I213">
        <f>Food_data!I93</f>
        <v>348.6609952522661</v>
      </c>
      <c r="J213">
        <f>Food_data!J93</f>
        <v>351.94767108282372</v>
      </c>
      <c r="K213">
        <f>Food_data!K93</f>
        <v>355.19792632732361</v>
      </c>
      <c r="L213">
        <f>Food_data!L93</f>
        <v>358.44071019340555</v>
      </c>
      <c r="M213">
        <f>Food_data!M93</f>
        <v>361.708172906046</v>
      </c>
      <c r="N213">
        <f>Food_data!N93</f>
        <v>365.03398562639569</v>
      </c>
      <c r="O213">
        <f>Food_data!O93</f>
        <v>368.3702683153063</v>
      </c>
      <c r="P213">
        <f>Food_data!P93</f>
        <v>371.94924049614315</v>
      </c>
      <c r="Q213">
        <f>Food_data!Q93</f>
        <v>375.31861060844597</v>
      </c>
      <c r="R213">
        <f>Food_data!R93</f>
        <v>378.63321902012939</v>
      </c>
      <c r="S213">
        <f>Food_data!S93</f>
        <v>381.94569840197181</v>
      </c>
      <c r="T213">
        <f>Food_data!T93</f>
        <v>385.33428479655436</v>
      </c>
      <c r="U213">
        <f>Food_data!U93</f>
        <v>388.67639459362351</v>
      </c>
      <c r="V213">
        <f>Food_data!V93</f>
        <v>392.09662123100759</v>
      </c>
      <c r="W213">
        <f>Food_data!W93</f>
        <v>395.75456720772053</v>
      </c>
      <c r="X213">
        <f>Food_data!X93</f>
        <v>399.12976791268744</v>
      </c>
      <c r="Y213">
        <f>Food_data!Y93</f>
        <v>402.57129198746179</v>
      </c>
      <c r="Z213">
        <f>Food_data!Z93</f>
        <v>405.96181756255038</v>
      </c>
      <c r="AA213">
        <f>Food_data!AA93</f>
        <v>409.34415003820169</v>
      </c>
      <c r="AB213">
        <f>Food_data!AB93</f>
        <v>413.05988128261413</v>
      </c>
      <c r="AC213">
        <f>Food_data!AC93</f>
        <v>416.54407998174935</v>
      </c>
      <c r="AD213">
        <f>Food_data!AD93</f>
        <v>419.95840151389069</v>
      </c>
      <c r="AE213">
        <f>Food_data!AE93</f>
        <v>423.39776582863283</v>
      </c>
      <c r="AF213">
        <f>Food_data!AF93</f>
        <v>427.22738892003565</v>
      </c>
      <c r="AG213">
        <f>Food_data!AG93</f>
        <v>430.60614665868115</v>
      </c>
      <c r="AH213">
        <f>Food_data!AH93</f>
        <v>434.14388219437035</v>
      </c>
      <c r="AI213">
        <f>Food_data!AI93</f>
        <v>437.69242883987101</v>
      </c>
      <c r="AJ213">
        <f>Food_data!AJ93</f>
        <v>441.4210122602513</v>
      </c>
      <c r="AK213">
        <f>Food_data!AK93</f>
        <v>444.99202861179208</v>
      </c>
      <c r="AL213">
        <f>Food_data!AL93</f>
        <v>448.43097295359132</v>
      </c>
      <c r="AM213">
        <f>Food_data!AM93</f>
        <v>452.33828073216307</v>
      </c>
      <c r="AN213">
        <f>Food_data!AN93</f>
        <v>455.87095260248572</v>
      </c>
      <c r="AO213">
        <f>Food_data!AO93</f>
        <v>459.41206116762226</v>
      </c>
      <c r="AP213">
        <f>Food_data!AP93</f>
        <v>463.2979868331164</v>
      </c>
      <c r="AQ213">
        <f>Food_data!AQ93</f>
        <v>466.77594450544166</v>
      </c>
      <c r="AR213">
        <f>Food_data!AR93</f>
        <v>470.43548901463856</v>
      </c>
    </row>
    <row r="214" spans="1:44" x14ac:dyDescent="0.2">
      <c r="A214" t="str">
        <f>Food_data!A94</f>
        <v>FOOD</v>
      </c>
      <c r="B214" t="str">
        <f>Food_data!B94</f>
        <v>Water Withdrawal|Irrigation</v>
      </c>
      <c r="C214" t="str">
        <f>Food_data!C94</f>
        <v>km3/yr</v>
      </c>
      <c r="D214">
        <f>Food_data!D94</f>
        <v>1486.6843799999999</v>
      </c>
      <c r="E214">
        <f>Food_data!E94</f>
        <v>1486.6843799999999</v>
      </c>
      <c r="F214">
        <f>Food_data!F94</f>
        <v>1486.6843799999999</v>
      </c>
      <c r="G214">
        <f>Food_data!G94</f>
        <v>1486.6843799999999</v>
      </c>
      <c r="H214">
        <f>Food_data!H94</f>
        <v>1486.6843799999901</v>
      </c>
      <c r="I214">
        <f>Food_data!I94</f>
        <v>1486.6843799999999</v>
      </c>
      <c r="J214">
        <f>Food_data!J94</f>
        <v>1486.6843799999901</v>
      </c>
      <c r="K214">
        <f>Food_data!K94</f>
        <v>1486.6843799999999</v>
      </c>
      <c r="L214">
        <f>Food_data!L94</f>
        <v>1486.6843799999999</v>
      </c>
      <c r="M214">
        <f>Food_data!M94</f>
        <v>1486.6843799999999</v>
      </c>
      <c r="N214">
        <f>Food_data!N94</f>
        <v>1486.6843799999999</v>
      </c>
      <c r="O214">
        <f>Food_data!O94</f>
        <v>1561.01859899999</v>
      </c>
      <c r="P214">
        <f>Food_data!P94</f>
        <v>1639.0695289500002</v>
      </c>
      <c r="Q214">
        <f>Food_data!Q94</f>
        <v>1721.0230053974901</v>
      </c>
      <c r="R214">
        <f>Food_data!R94</f>
        <v>1807.0741558694799</v>
      </c>
      <c r="S214">
        <f>Food_data!S94</f>
        <v>1897.4278635012699</v>
      </c>
      <c r="T214">
        <f>Food_data!T94</f>
        <v>1992.29925653486</v>
      </c>
      <c r="U214">
        <f>Food_data!U94</f>
        <v>2091.91421964455</v>
      </c>
      <c r="V214">
        <f>Food_data!V94</f>
        <v>2196.5099303236102</v>
      </c>
      <c r="W214">
        <f>Food_data!W94</f>
        <v>2306.33542679937</v>
      </c>
      <c r="X214">
        <f>Food_data!X94</f>
        <v>2421.65219817976</v>
      </c>
      <c r="Y214">
        <f>Food_data!Y94</f>
        <v>2542.7348081493801</v>
      </c>
      <c r="Z214">
        <f>Food_data!Z94</f>
        <v>2669.8715485770699</v>
      </c>
      <c r="AA214">
        <f>Food_data!AA94</f>
        <v>2803.36512586445</v>
      </c>
      <c r="AB214">
        <f>Food_data!AB94</f>
        <v>2943.5333824608201</v>
      </c>
      <c r="AC214">
        <f>Food_data!AC94</f>
        <v>3090.71005152323</v>
      </c>
      <c r="AD214">
        <f>Food_data!AD94</f>
        <v>3245.2455540185497</v>
      </c>
      <c r="AE214">
        <f>Food_data!AE94</f>
        <v>3407.5078318003202</v>
      </c>
      <c r="AF214">
        <f>Food_data!AF94</f>
        <v>3577.88322353181</v>
      </c>
      <c r="AG214">
        <f>Food_data!AG94</f>
        <v>3756.7773846679897</v>
      </c>
      <c r="AH214">
        <f>Food_data!AH94</f>
        <v>3944.6162539215898</v>
      </c>
      <c r="AI214">
        <f>Food_data!AI94</f>
        <v>4141.8470674260998</v>
      </c>
      <c r="AJ214">
        <f>Food_data!AJ94</f>
        <v>4348.9394205952995</v>
      </c>
      <c r="AK214">
        <f>Food_data!AK94</f>
        <v>4566.3863889977001</v>
      </c>
      <c r="AL214">
        <f>Food_data!AL94</f>
        <v>4618.8308052857601</v>
      </c>
      <c r="AM214">
        <f>Food_data!AM94</f>
        <v>4540.6950654634202</v>
      </c>
      <c r="AN214">
        <f>Food_data!AN94</f>
        <v>4486.9413979371602</v>
      </c>
      <c r="AO214">
        <f>Food_data!AO94</f>
        <v>4440.0261608006604</v>
      </c>
      <c r="AP214">
        <f>Food_data!AP94</f>
        <v>4388.7188246732303</v>
      </c>
      <c r="AQ214">
        <f>Food_data!AQ94</f>
        <v>4318.9675524488202</v>
      </c>
      <c r="AR214">
        <f>Food_data!AR94</f>
        <v>4270.3350338126402</v>
      </c>
    </row>
    <row r="215" spans="1:44" x14ac:dyDescent="0.2">
      <c r="A215" t="str">
        <f>Materials_data!A4</f>
        <v>MATERIALS</v>
      </c>
      <c r="B215" t="str">
        <f>Materials_data!B4</f>
        <v>Agricultural Production|Crops</v>
      </c>
      <c r="C215" t="str">
        <f>Materials_data!C4</f>
        <v>EJ/yr</v>
      </c>
      <c r="D215">
        <f>Materials_data!D4</f>
        <v>83.894808424257803</v>
      </c>
      <c r="E215">
        <f>Materials_data!E4</f>
        <v>84.884404973356993</v>
      </c>
      <c r="F215">
        <f>Materials_data!F4</f>
        <v>85.879076376554096</v>
      </c>
      <c r="G215">
        <f>Materials_data!G4</f>
        <v>86.881360060898203</v>
      </c>
      <c r="H215">
        <f>Materials_data!H4</f>
        <v>87.888718599340194</v>
      </c>
      <c r="I215">
        <f>Materials_data!I4</f>
        <v>89.056729669480106</v>
      </c>
      <c r="J215">
        <f>Materials_data!J4</f>
        <v>90.296522987807393</v>
      </c>
      <c r="K215">
        <f>Materials_data!K4</f>
        <v>91.543928587281499</v>
      </c>
      <c r="L215">
        <f>Materials_data!L4</f>
        <v>92.796409040853604</v>
      </c>
      <c r="M215">
        <f>Materials_data!M4</f>
        <v>94.056501775572599</v>
      </c>
      <c r="N215">
        <f>Materials_data!N4</f>
        <v>95.321669364389592</v>
      </c>
      <c r="O215">
        <f>Materials_data!O4</f>
        <v>96.252106571517402</v>
      </c>
      <c r="P215">
        <f>Materials_data!P4</f>
        <v>97.182543778645098</v>
      </c>
      <c r="Q215">
        <f>Materials_data!Q4</f>
        <v>98.118055839870891</v>
      </c>
      <c r="R215">
        <f>Materials_data!R4</f>
        <v>99.053567901096798</v>
      </c>
      <c r="S215">
        <f>Materials_data!S4</f>
        <v>99.994154816420405</v>
      </c>
      <c r="T215">
        <f>Materials_data!T4</f>
        <v>100.9307463200234</v>
      </c>
      <c r="U215">
        <f>Materials_data!U4</f>
        <v>101.8724126777245</v>
      </c>
      <c r="V215">
        <f>Materials_data!V4</f>
        <v>102.81407903542531</v>
      </c>
      <c r="W215">
        <f>Materials_data!W4</f>
        <v>103.7608202472243</v>
      </c>
      <c r="X215">
        <f>Materials_data!X4</f>
        <v>104.7075614590231</v>
      </c>
      <c r="Y215">
        <f>Materials_data!Y4</f>
        <v>105.377288395683</v>
      </c>
      <c r="Z215">
        <f>Materials_data!Z4</f>
        <v>106.0430199206221</v>
      </c>
      <c r="AA215">
        <f>Materials_data!AA4</f>
        <v>106.7127468572821</v>
      </c>
      <c r="AB215">
        <f>Materials_data!AB4</f>
        <v>107.3810158092702</v>
      </c>
      <c r="AC215">
        <f>Materials_data!AC4</f>
        <v>108.04928476125829</v>
      </c>
      <c r="AD215">
        <f>Materials_data!AD4</f>
        <v>108.7175537132466</v>
      </c>
      <c r="AE215">
        <f>Materials_data!AE4</f>
        <v>109.3858226652346</v>
      </c>
      <c r="AF215">
        <f>Materials_data!AF4</f>
        <v>110.0500962055021</v>
      </c>
      <c r="AG215">
        <f>Materials_data!AG4</f>
        <v>110.7209025845392</v>
      </c>
      <c r="AH215">
        <f>Materials_data!AH4</f>
        <v>111.3877135518555</v>
      </c>
      <c r="AI215">
        <f>Materials_data!AI4</f>
        <v>111.8996852846782</v>
      </c>
      <c r="AJ215">
        <f>Materials_data!AJ4</f>
        <v>112.4116570175009</v>
      </c>
      <c r="AK215">
        <f>Materials_data!AK4</f>
        <v>112.92616617737249</v>
      </c>
      <c r="AL215">
        <f>Materials_data!AL4</f>
        <v>113.4406753372441</v>
      </c>
      <c r="AM215">
        <f>Materials_data!AM4</f>
        <v>113.9551844971157</v>
      </c>
      <c r="AN215">
        <f>Materials_data!AN4</f>
        <v>114.46969365698729</v>
      </c>
      <c r="AO215">
        <f>Materials_data!AO4</f>
        <v>114.9867402439078</v>
      </c>
      <c r="AP215">
        <f>Materials_data!AP4</f>
        <v>115.4972539920587</v>
      </c>
      <c r="AQ215">
        <f>Materials_data!AQ4</f>
        <v>116.0143005789792</v>
      </c>
      <c r="AR215">
        <f>Materials_data!AR4</f>
        <v>116.5313471658999</v>
      </c>
    </row>
    <row r="216" spans="1:44" x14ac:dyDescent="0.2">
      <c r="A216" t="str">
        <f>Materials_data!A5</f>
        <v>MATERIALS</v>
      </c>
      <c r="B216" t="str">
        <f>Materials_data!B5</f>
        <v>Agricultural Production|Livestock</v>
      </c>
      <c r="C216" t="str">
        <f>Materials_data!C5</f>
        <v>EJ/yr</v>
      </c>
      <c r="D216">
        <f>Materials_data!D5</f>
        <v>5.76</v>
      </c>
      <c r="E216">
        <f>Materials_data!E5</f>
        <v>5.76</v>
      </c>
      <c r="F216">
        <f>Materials_data!F5</f>
        <v>5.76</v>
      </c>
      <c r="G216">
        <f>Materials_data!G5</f>
        <v>5.76</v>
      </c>
      <c r="H216">
        <f>Materials_data!H5</f>
        <v>5.76</v>
      </c>
      <c r="I216">
        <f>Materials_data!I5</f>
        <v>5.8044310404825401</v>
      </c>
      <c r="J216">
        <f>Materials_data!J5</f>
        <v>5.8682287437652203</v>
      </c>
      <c r="K216">
        <f>Materials_data!K5</f>
        <v>5.9320264470478996</v>
      </c>
      <c r="L216">
        <f>Materials_data!L5</f>
        <v>5.9958241503305798</v>
      </c>
      <c r="M216">
        <f>Materials_data!M5</f>
        <v>6.0596218536132698</v>
      </c>
      <c r="N216">
        <f>Materials_data!N5</f>
        <v>6.12341955689595</v>
      </c>
      <c r="O216">
        <f>Materials_data!O5</f>
        <v>6.1651780535900702</v>
      </c>
      <c r="P216">
        <f>Materials_data!P5</f>
        <v>6.2069365502841896</v>
      </c>
      <c r="Q216">
        <f>Materials_data!Q5</f>
        <v>6.2486950469783</v>
      </c>
      <c r="R216">
        <f>Materials_data!R5</f>
        <v>6.2904535436724203</v>
      </c>
      <c r="S216">
        <f>Materials_data!S5</f>
        <v>6.3322120403665396</v>
      </c>
      <c r="T216">
        <f>Materials_data!T5</f>
        <v>6.37281057881916</v>
      </c>
      <c r="U216">
        <f>Materials_data!U5</f>
        <v>6.4134091172717698</v>
      </c>
      <c r="V216">
        <f>Materials_data!V5</f>
        <v>6.4540076557243902</v>
      </c>
      <c r="W216">
        <f>Materials_data!W5</f>
        <v>6.4946061941770097</v>
      </c>
      <c r="X216">
        <f>Materials_data!X5</f>
        <v>6.5352047326296203</v>
      </c>
      <c r="Y216">
        <f>Materials_data!Y5</f>
        <v>6.5653636469087102</v>
      </c>
      <c r="Z216">
        <f>Materials_data!Z5</f>
        <v>6.5943626029462896</v>
      </c>
      <c r="AA216">
        <f>Materials_data!AA5</f>
        <v>6.6245215172253697</v>
      </c>
      <c r="AB216">
        <f>Materials_data!AB5</f>
        <v>6.6535204732629598</v>
      </c>
      <c r="AC216">
        <f>Materials_data!AC5</f>
        <v>6.6825194293005401</v>
      </c>
      <c r="AD216">
        <f>Materials_data!AD5</f>
        <v>6.7115183853381204</v>
      </c>
      <c r="AE216">
        <f>Materials_data!AE5</f>
        <v>6.7405173413757096</v>
      </c>
      <c r="AF216">
        <f>Materials_data!AF5</f>
        <v>6.76835633917179</v>
      </c>
      <c r="AG216">
        <f>Materials_data!AG5</f>
        <v>6.7973552952093703</v>
      </c>
      <c r="AH216">
        <f>Materials_data!AH5</f>
        <v>6.8251942930054499</v>
      </c>
      <c r="AI216">
        <f>Materials_data!AI5</f>
        <v>6.8449135831110004</v>
      </c>
      <c r="AJ216">
        <f>Materials_data!AJ5</f>
        <v>6.8646328732165598</v>
      </c>
      <c r="AK216">
        <f>Materials_data!AK5</f>
        <v>6.8843521633221201</v>
      </c>
      <c r="AL216">
        <f>Materials_data!AL5</f>
        <v>6.9040714534276697</v>
      </c>
      <c r="AM216">
        <f>Materials_data!AM5</f>
        <v>6.92379074353323</v>
      </c>
      <c r="AN216">
        <f>Materials_data!AN5</f>
        <v>6.9435100336387796</v>
      </c>
      <c r="AO216">
        <f>Materials_data!AO5</f>
        <v>6.9632293237443399</v>
      </c>
      <c r="AP216">
        <f>Materials_data!AP5</f>
        <v>6.9817886556083897</v>
      </c>
      <c r="AQ216">
        <f>Materials_data!AQ5</f>
        <v>7.00150794571395</v>
      </c>
      <c r="AR216">
        <f>Materials_data!AR5</f>
        <v>7.0212272358194996</v>
      </c>
    </row>
    <row r="217" spans="1:44" x14ac:dyDescent="0.2">
      <c r="A217" t="str">
        <f>Materials_data!A8</f>
        <v>MATERIALS</v>
      </c>
      <c r="B217" t="str">
        <f>Materials_data!B8</f>
        <v>Capacity|Electricity</v>
      </c>
      <c r="C217" t="str">
        <f>Materials_data!C8</f>
        <v>GW</v>
      </c>
      <c r="D217">
        <f>Materials_data!D8</f>
        <v>5143.7741192377725</v>
      </c>
      <c r="E217">
        <f>Materials_data!E8</f>
        <v>5244.0943046573775</v>
      </c>
      <c r="F217">
        <f>Materials_data!F8</f>
        <v>5299.4379855571442</v>
      </c>
      <c r="G217">
        <f>Materials_data!G8</f>
        <v>5298.4170214099804</v>
      </c>
      <c r="H217">
        <f>Materials_data!H8</f>
        <v>5287.317021409981</v>
      </c>
      <c r="I217">
        <f>Materials_data!I8</f>
        <v>5276.9170214099804</v>
      </c>
      <c r="J217">
        <f>Materials_data!J8</f>
        <v>5265.817021409981</v>
      </c>
      <c r="K217">
        <f>Materials_data!K8</f>
        <v>5255.0170214099808</v>
      </c>
      <c r="L217">
        <f>Materials_data!L8</f>
        <v>5349.5926572257249</v>
      </c>
      <c r="M217">
        <f>Materials_data!M8</f>
        <v>5246.138045278245</v>
      </c>
      <c r="N217">
        <f>Materials_data!N8</f>
        <v>5476.5806062848096</v>
      </c>
      <c r="O217">
        <f>Materials_data!O8</f>
        <v>5628.5683402527875</v>
      </c>
      <c r="P217">
        <f>Materials_data!P8</f>
        <v>5746.1905732654304</v>
      </c>
      <c r="Q217">
        <f>Materials_data!Q8</f>
        <v>5756.0079560750837</v>
      </c>
      <c r="R217">
        <f>Materials_data!R8</f>
        <v>5792.4302195538312</v>
      </c>
      <c r="S217">
        <f>Materials_data!S8</f>
        <v>5893.6606240626998</v>
      </c>
      <c r="T217">
        <f>Materials_data!T8</f>
        <v>6196.0705294282643</v>
      </c>
      <c r="U217">
        <f>Materials_data!U8</f>
        <v>6396.9235662091232</v>
      </c>
      <c r="V217">
        <f>Materials_data!V8</f>
        <v>6634.7671474780154</v>
      </c>
      <c r="W217">
        <f>Materials_data!W8</f>
        <v>6884.1029731956751</v>
      </c>
      <c r="X217">
        <f>Materials_data!X8</f>
        <v>7191.8123104865317</v>
      </c>
      <c r="Y217">
        <f>Materials_data!Y8</f>
        <v>7533.8551202689923</v>
      </c>
      <c r="Z217">
        <f>Materials_data!Z8</f>
        <v>7907.255120268991</v>
      </c>
      <c r="AA217">
        <f>Materials_data!AA8</f>
        <v>8188.1884955298801</v>
      </c>
      <c r="AB217">
        <f>Materials_data!AB8</f>
        <v>8440.7514340508678</v>
      </c>
      <c r="AC217">
        <f>Materials_data!AC8</f>
        <v>8578.3455565378063</v>
      </c>
      <c r="AD217">
        <f>Materials_data!AD8</f>
        <v>8759.4462813564405</v>
      </c>
      <c r="AE217">
        <f>Materials_data!AE8</f>
        <v>8978.3096848024707</v>
      </c>
      <c r="AF217">
        <f>Materials_data!AF8</f>
        <v>9202.3306489496281</v>
      </c>
      <c r="AG217">
        <f>Materials_data!AG8</f>
        <v>9439.662905788</v>
      </c>
      <c r="AH217">
        <f>Materials_data!AH8</f>
        <v>9745.7111903529585</v>
      </c>
      <c r="AI217">
        <f>Materials_data!AI8</f>
        <v>9950.1051633232964</v>
      </c>
      <c r="AJ217">
        <f>Materials_data!AJ8</f>
        <v>10136.905163323298</v>
      </c>
      <c r="AK217">
        <f>Materials_data!AK8</f>
        <v>10323.605163323295</v>
      </c>
      <c r="AL217">
        <f>Materials_data!AL8</f>
        <v>10510.505163323294</v>
      </c>
      <c r="AM217">
        <f>Materials_data!AM8</f>
        <v>10684.625592646486</v>
      </c>
      <c r="AN217">
        <f>Materials_data!AN8</f>
        <v>10804.239480590531</v>
      </c>
      <c r="AO217">
        <f>Materials_data!AO8</f>
        <v>11077.410523322338</v>
      </c>
      <c r="AP217">
        <f>Materials_data!AP8</f>
        <v>11348.792768529913</v>
      </c>
      <c r="AQ217">
        <f>Materials_data!AQ8</f>
        <v>11660.529971335645</v>
      </c>
      <c r="AR217">
        <f>Materials_data!AR8</f>
        <v>11890.323706443949</v>
      </c>
    </row>
    <row r="218" spans="1:44" x14ac:dyDescent="0.2">
      <c r="A218" t="str">
        <f>Materials_data!A9</f>
        <v>MATERIALS</v>
      </c>
      <c r="B218" t="str">
        <f>Materials_data!B9</f>
        <v>Capacity|Electricity|Biomass</v>
      </c>
      <c r="C218" t="str">
        <f>Materials_data!C9</f>
        <v>GW</v>
      </c>
      <c r="D218">
        <f>Materials_data!D9</f>
        <v>86.3</v>
      </c>
      <c r="E218">
        <f>Materials_data!E9</f>
        <v>83.2</v>
      </c>
      <c r="F218">
        <f>Materials_data!F9</f>
        <v>80.100000000000009</v>
      </c>
      <c r="G218">
        <f>Materials_data!G9</f>
        <v>77</v>
      </c>
      <c r="H218">
        <f>Materials_data!H9</f>
        <v>73.800000000000011</v>
      </c>
      <c r="I218">
        <f>Materials_data!I9</f>
        <v>70.8</v>
      </c>
      <c r="J218">
        <f>Materials_data!J9</f>
        <v>67.7</v>
      </c>
      <c r="K218">
        <f>Materials_data!K9</f>
        <v>64.5</v>
      </c>
      <c r="L218">
        <f>Materials_data!L9</f>
        <v>90.347067569682991</v>
      </c>
      <c r="M218">
        <f>Materials_data!M9</f>
        <v>63.321023868265698</v>
      </c>
      <c r="N218">
        <f>Materials_data!N9</f>
        <v>124.8350166287677</v>
      </c>
      <c r="O218">
        <f>Materials_data!O9</f>
        <v>135.03541094944899</v>
      </c>
      <c r="P218">
        <f>Materials_data!P9</f>
        <v>161.87364224430999</v>
      </c>
      <c r="Q218">
        <f>Materials_data!Q9</f>
        <v>196.63103536511801</v>
      </c>
      <c r="R218">
        <f>Materials_data!R9</f>
        <v>231.61670714762801</v>
      </c>
      <c r="S218">
        <f>Materials_data!S9</f>
        <v>263.81456489826002</v>
      </c>
      <c r="T218">
        <f>Materials_data!T9</f>
        <v>266.224470263824</v>
      </c>
      <c r="U218">
        <f>Materials_data!U9</f>
        <v>264.07750704468702</v>
      </c>
      <c r="V218">
        <f>Materials_data!V9</f>
        <v>299.32108831357999</v>
      </c>
      <c r="W218">
        <f>Materials_data!W9</f>
        <v>315.20754748316301</v>
      </c>
      <c r="X218">
        <f>Materials_data!X9</f>
        <v>315.14202083559201</v>
      </c>
      <c r="Y218">
        <f>Materials_data!Y9</f>
        <v>314.494134128849</v>
      </c>
      <c r="Z218">
        <f>Materials_data!Z9</f>
        <v>311.494134128849</v>
      </c>
      <c r="AA218">
        <f>Materials_data!AA9</f>
        <v>308.39413412884903</v>
      </c>
      <c r="AB218">
        <f>Materials_data!AB9</f>
        <v>334.75707264984203</v>
      </c>
      <c r="AC218">
        <f>Materials_data!AC9</f>
        <v>332.64106832674202</v>
      </c>
      <c r="AD218">
        <f>Materials_data!AD9</f>
        <v>331.74106832674198</v>
      </c>
      <c r="AE218">
        <f>Materials_data!AE9</f>
        <v>350.24815267254098</v>
      </c>
      <c r="AF218">
        <f>Materials_data!AF9</f>
        <v>349.24815267254098</v>
      </c>
      <c r="AG218">
        <f>Materials_data!AG9</f>
        <v>352.08040951091203</v>
      </c>
      <c r="AH218">
        <f>Materials_data!AH9</f>
        <v>357.99490287834999</v>
      </c>
      <c r="AI218">
        <f>Materials_data!AI9</f>
        <v>356.99490287834999</v>
      </c>
      <c r="AJ218">
        <f>Materials_data!AJ9</f>
        <v>355.99490287834999</v>
      </c>
      <c r="AK218">
        <f>Materials_data!AK9</f>
        <v>355.09490287835001</v>
      </c>
      <c r="AL218">
        <f>Materials_data!AL9</f>
        <v>354.09490287835001</v>
      </c>
      <c r="AM218">
        <f>Materials_data!AM9</f>
        <v>354.09490287835001</v>
      </c>
      <c r="AN218">
        <f>Materials_data!AN9</f>
        <v>354.09490287835001</v>
      </c>
      <c r="AO218">
        <f>Materials_data!AO9</f>
        <v>354.09490287835001</v>
      </c>
      <c r="AP218">
        <f>Materials_data!AP9</f>
        <v>354.09490287835001</v>
      </c>
      <c r="AQ218">
        <f>Materials_data!AQ9</f>
        <v>354.09490287835001</v>
      </c>
      <c r="AR218">
        <f>Materials_data!AR9</f>
        <v>373.682681863384</v>
      </c>
    </row>
    <row r="219" spans="1:44" x14ac:dyDescent="0.2">
      <c r="A219" t="str">
        <f>Materials_data!A10</f>
        <v>MATERIALS</v>
      </c>
      <c r="B219" t="str">
        <f>Materials_data!B10</f>
        <v>Capacity|Electricity|Coal</v>
      </c>
      <c r="C219" t="str">
        <f>Materials_data!C10</f>
        <v>GW</v>
      </c>
      <c r="D219">
        <f>Materials_data!D10</f>
        <v>1580.8000000000002</v>
      </c>
      <c r="E219">
        <f>Materials_data!E10</f>
        <v>1543.7</v>
      </c>
      <c r="F219">
        <f>Materials_data!F10</f>
        <v>1504.3</v>
      </c>
      <c r="G219">
        <f>Materials_data!G10</f>
        <v>1464.6999999999998</v>
      </c>
      <c r="H219">
        <f>Materials_data!H10</f>
        <v>1425.2</v>
      </c>
      <c r="I219">
        <f>Materials_data!I10</f>
        <v>1385.7</v>
      </c>
      <c r="J219">
        <f>Materials_data!J10</f>
        <v>1346.1999999999998</v>
      </c>
      <c r="K219">
        <f>Materials_data!K10</f>
        <v>1306.7</v>
      </c>
      <c r="L219">
        <f>Materials_data!L10</f>
        <v>1227.7</v>
      </c>
      <c r="M219">
        <f>Materials_data!M10</f>
        <v>1267.1000000000001</v>
      </c>
      <c r="N219">
        <f>Materials_data!N10</f>
        <v>1188.1000000000001</v>
      </c>
      <c r="O219">
        <f>Materials_data!O10</f>
        <v>1148.5999999999999</v>
      </c>
      <c r="P219">
        <f>Materials_data!P10</f>
        <v>1109</v>
      </c>
      <c r="Q219">
        <f>Materials_data!Q10</f>
        <v>1069.5999999999999</v>
      </c>
      <c r="R219">
        <f>Materials_data!R10</f>
        <v>1030</v>
      </c>
      <c r="S219">
        <f>Materials_data!S10</f>
        <v>990.5</v>
      </c>
      <c r="T219">
        <f>Materials_data!T10</f>
        <v>950.9</v>
      </c>
      <c r="U219">
        <f>Materials_data!U10</f>
        <v>911.5</v>
      </c>
      <c r="V219">
        <f>Materials_data!V10</f>
        <v>871.89999999999986</v>
      </c>
      <c r="W219">
        <f>Materials_data!W10</f>
        <v>832.4</v>
      </c>
      <c r="X219">
        <f>Materials_data!X10</f>
        <v>883.52423048650405</v>
      </c>
      <c r="Y219">
        <f>Materials_data!Y10</f>
        <v>910.41492697570607</v>
      </c>
      <c r="Z219">
        <f>Materials_data!Z10</f>
        <v>970.91492697570607</v>
      </c>
      <c r="AA219">
        <f>Materials_data!AA10</f>
        <v>1031.3149269757059</v>
      </c>
      <c r="AB219">
        <f>Materials_data!AB10</f>
        <v>1091.8149269756998</v>
      </c>
      <c r="AC219">
        <f>Materials_data!AC10</f>
        <v>1152.3149269757</v>
      </c>
      <c r="AD219">
        <f>Materials_data!AD10</f>
        <v>1212.8149269757</v>
      </c>
      <c r="AE219">
        <f>Materials_data!AE10</f>
        <v>1273.2149269757001</v>
      </c>
      <c r="AF219">
        <f>Materials_data!AF10</f>
        <v>1333.8149269756998</v>
      </c>
      <c r="AG219">
        <f>Materials_data!AG10</f>
        <v>1394.2149269757001</v>
      </c>
      <c r="AH219">
        <f>Materials_data!AH10</f>
        <v>1454.7149269757001</v>
      </c>
      <c r="AI219">
        <f>Materials_data!AI10</f>
        <v>1515.1149269757</v>
      </c>
      <c r="AJ219">
        <f>Materials_data!AJ10</f>
        <v>1575.7149269757001</v>
      </c>
      <c r="AK219">
        <f>Materials_data!AK10</f>
        <v>1636.1149269756997</v>
      </c>
      <c r="AL219">
        <f>Materials_data!AL10</f>
        <v>1696.6149269757</v>
      </c>
      <c r="AM219">
        <f>Materials_data!AM10</f>
        <v>1743.5353562988901</v>
      </c>
      <c r="AN219">
        <f>Materials_data!AN10</f>
        <v>1784.6535356641602</v>
      </c>
      <c r="AO219">
        <f>Materials_data!AO10</f>
        <v>1805.71858854986</v>
      </c>
      <c r="AP219">
        <f>Materials_data!AP10</f>
        <v>1829.85542911585</v>
      </c>
      <c r="AQ219">
        <f>Materials_data!AQ10</f>
        <v>1849.14249415412</v>
      </c>
      <c r="AR219">
        <f>Materials_data!AR10</f>
        <v>1809.7424941541201</v>
      </c>
    </row>
    <row r="220" spans="1:44" x14ac:dyDescent="0.2">
      <c r="A220" t="str">
        <f>Materials_data!A11</f>
        <v>MATERIALS</v>
      </c>
      <c r="B220" t="str">
        <f>Materials_data!B11</f>
        <v>Capacity|Electricity|Gas</v>
      </c>
      <c r="C220" t="str">
        <f>Materials_data!C11</f>
        <v>GW</v>
      </c>
      <c r="D220">
        <f>Materials_data!D11</f>
        <v>1403.7741192377712</v>
      </c>
      <c r="E220">
        <f>Materials_data!E11</f>
        <v>1556.4943046573769</v>
      </c>
      <c r="F220">
        <f>Materials_data!F11</f>
        <v>1646.3379855571441</v>
      </c>
      <c r="G220">
        <f>Materials_data!G11</f>
        <v>1711.6170214099807</v>
      </c>
      <c r="H220">
        <f>Materials_data!H11</f>
        <v>1766.9170214099804</v>
      </c>
      <c r="I220">
        <f>Materials_data!I11</f>
        <v>1822.5170214099805</v>
      </c>
      <c r="J220">
        <f>Materials_data!J11</f>
        <v>1877.7170214099806</v>
      </c>
      <c r="K220">
        <f>Materials_data!K11</f>
        <v>1933.2170214099804</v>
      </c>
      <c r="L220">
        <f>Materials_data!L11</f>
        <v>2044.0170214099805</v>
      </c>
      <c r="M220">
        <f>Materials_data!M11</f>
        <v>1988.7170214099806</v>
      </c>
      <c r="N220">
        <f>Materials_data!N11</f>
        <v>2099.6170214099807</v>
      </c>
      <c r="O220">
        <f>Materials_data!O11</f>
        <v>2224.5043610572752</v>
      </c>
      <c r="P220">
        <f>Materials_data!P11</f>
        <v>2298.688362775059</v>
      </c>
      <c r="Q220">
        <f>Materials_data!Q11</f>
        <v>2356.7483524639024</v>
      </c>
      <c r="R220">
        <f>Materials_data!R11</f>
        <v>2423.4021767462764</v>
      </c>
      <c r="S220">
        <f>Materials_data!S11</f>
        <v>2555.396220623008</v>
      </c>
      <c r="T220">
        <f>Materials_data!T11</f>
        <v>2710.6962206230082</v>
      </c>
      <c r="U220">
        <f>Materials_data!U11</f>
        <v>2766.1962206230087</v>
      </c>
      <c r="V220">
        <f>Materials_data!V11</f>
        <v>2821.496220623008</v>
      </c>
      <c r="W220">
        <f>Materials_data!W11</f>
        <v>2876.9962206230075</v>
      </c>
      <c r="X220">
        <f>Materials_data!X11</f>
        <v>2932.4962206230084</v>
      </c>
      <c r="Y220">
        <f>Materials_data!Y11</f>
        <v>2987.7962206230081</v>
      </c>
      <c r="Z220">
        <f>Materials_data!Z11</f>
        <v>3043.2962206230081</v>
      </c>
      <c r="AA220">
        <f>Materials_data!AA11</f>
        <v>3098.5962206230074</v>
      </c>
      <c r="AB220">
        <f>Materials_data!AB11</f>
        <v>3154.0962206230079</v>
      </c>
      <c r="AC220">
        <f>Materials_data!AC11</f>
        <v>3103.8221013852371</v>
      </c>
      <c r="AD220">
        <f>Materials_data!AD11</f>
        <v>3069.801915965631</v>
      </c>
      <c r="AE220">
        <f>Materials_data!AE11</f>
        <v>3098.6582350658641</v>
      </c>
      <c r="AF220">
        <f>Materials_data!AF11</f>
        <v>3152.1791992130279</v>
      </c>
      <c r="AG220">
        <f>Materials_data!AG11</f>
        <v>3215.4791992130276</v>
      </c>
      <c r="AH220">
        <f>Materials_data!AH11</f>
        <v>3278.7791992130278</v>
      </c>
      <c r="AI220">
        <f>Materials_data!AI11</f>
        <v>3278.7791992130278</v>
      </c>
      <c r="AJ220">
        <f>Materials_data!AJ11</f>
        <v>3278.7791992130278</v>
      </c>
      <c r="AK220">
        <f>Materials_data!AK11</f>
        <v>3278.7791992130278</v>
      </c>
      <c r="AL220">
        <f>Materials_data!AL11</f>
        <v>3278.7791992130278</v>
      </c>
      <c r="AM220">
        <f>Materials_data!AM11</f>
        <v>3278.7791992130278</v>
      </c>
      <c r="AN220">
        <f>Materials_data!AN11</f>
        <v>3211.2749077918002</v>
      </c>
      <c r="AO220">
        <f>Materials_data!AO11</f>
        <v>3237.2808976379083</v>
      </c>
      <c r="AP220">
        <f>Materials_data!AP11</f>
        <v>3258.4263022794958</v>
      </c>
      <c r="AQ220">
        <f>Materials_data!AQ11</f>
        <v>3409.105008293021</v>
      </c>
      <c r="AR220">
        <f>Materials_data!AR11</f>
        <v>3532.510964416289</v>
      </c>
    </row>
    <row r="221" spans="1:44" x14ac:dyDescent="0.2">
      <c r="A221" t="str">
        <f>Materials_data!A12</f>
        <v>MATERIALS</v>
      </c>
      <c r="B221" t="str">
        <f>Materials_data!B12</f>
        <v>Capacity|Electricity|Hydro</v>
      </c>
      <c r="C221" t="str">
        <f>Materials_data!C12</f>
        <v>GW</v>
      </c>
      <c r="D221">
        <f>Materials_data!D12</f>
        <v>1006.6999999999999</v>
      </c>
      <c r="E221">
        <f>Materials_data!E12</f>
        <v>994.1</v>
      </c>
      <c r="F221">
        <f>Materials_data!F12</f>
        <v>981.6</v>
      </c>
      <c r="G221">
        <f>Materials_data!G12</f>
        <v>969</v>
      </c>
      <c r="H221">
        <f>Materials_data!H12</f>
        <v>956.4</v>
      </c>
      <c r="I221">
        <f>Materials_data!I12</f>
        <v>943.8</v>
      </c>
      <c r="J221">
        <f>Materials_data!J12</f>
        <v>931.2</v>
      </c>
      <c r="K221">
        <f>Materials_data!K12</f>
        <v>918.60000000000014</v>
      </c>
      <c r="L221">
        <f>Materials_data!L12</f>
        <v>893.5</v>
      </c>
      <c r="M221">
        <f>Materials_data!M12</f>
        <v>906</v>
      </c>
      <c r="N221">
        <f>Materials_data!N12</f>
        <v>880.89999999999986</v>
      </c>
      <c r="O221">
        <f>Materials_data!O12</f>
        <v>868.30000000000007</v>
      </c>
      <c r="P221">
        <f>Materials_data!P12</f>
        <v>855.7</v>
      </c>
      <c r="Q221">
        <f>Materials_data!Q12</f>
        <v>843.09999999999991</v>
      </c>
      <c r="R221">
        <f>Materials_data!R12</f>
        <v>830.5</v>
      </c>
      <c r="S221">
        <f>Materials_data!S12</f>
        <v>818.17892296315404</v>
      </c>
      <c r="T221">
        <f>Materials_data!T12</f>
        <v>955.57892296315401</v>
      </c>
      <c r="U221">
        <f>Materials_data!U12</f>
        <v>1092.9789229631499</v>
      </c>
      <c r="V221">
        <f>Materials_data!V12</f>
        <v>1230.37892296315</v>
      </c>
      <c r="W221">
        <f>Materials_data!W12</f>
        <v>1367.7789229631501</v>
      </c>
      <c r="X221">
        <f>Materials_data!X12</f>
        <v>1505.1789229631499</v>
      </c>
      <c r="Y221">
        <f>Materials_data!Y12</f>
        <v>1642.6789229631499</v>
      </c>
      <c r="Z221">
        <f>Materials_data!Z12</f>
        <v>1780.0789229631503</v>
      </c>
      <c r="AA221">
        <f>Materials_data!AA12</f>
        <v>1825.4122982240399</v>
      </c>
      <c r="AB221">
        <f>Materials_data!AB12</f>
        <v>1812.81229822404</v>
      </c>
      <c r="AC221">
        <f>Materials_data!AC12</f>
        <v>1902.39654427185</v>
      </c>
      <c r="AD221">
        <f>Materials_data!AD12</f>
        <v>1926.3174545100901</v>
      </c>
      <c r="AE221">
        <f>Materials_data!AE12</f>
        <v>1925.6174545100901</v>
      </c>
      <c r="AF221">
        <f>Materials_data!AF12</f>
        <v>1924.8174545100901</v>
      </c>
      <c r="AG221">
        <f>Materials_data!AG12</f>
        <v>1924.0174545100901</v>
      </c>
      <c r="AH221">
        <f>Materials_data!AH12</f>
        <v>1923.21745451009</v>
      </c>
      <c r="AI221">
        <f>Materials_data!AI12</f>
        <v>1922.41745451009</v>
      </c>
      <c r="AJ221">
        <f>Materials_data!AJ12</f>
        <v>1921.6174545100901</v>
      </c>
      <c r="AK221">
        <f>Materials_data!AK12</f>
        <v>1920.8174545100901</v>
      </c>
      <c r="AL221">
        <f>Materials_data!AL12</f>
        <v>1920.1174545100901</v>
      </c>
      <c r="AM221">
        <f>Materials_data!AM12</f>
        <v>1919.3174545100899</v>
      </c>
      <c r="AN221">
        <f>Materials_data!AN12</f>
        <v>1918.5174545100901</v>
      </c>
      <c r="AO221">
        <f>Materials_data!AO12</f>
        <v>1917.7174545100902</v>
      </c>
      <c r="AP221">
        <f>Materials_data!AP12</f>
        <v>1916.91745451009</v>
      </c>
      <c r="AQ221">
        <f>Materials_data!AQ12</f>
        <v>1916.1174545100901</v>
      </c>
      <c r="AR221">
        <f>Materials_data!AR12</f>
        <v>1915.4174545100902</v>
      </c>
    </row>
    <row r="222" spans="1:44" x14ac:dyDescent="0.2">
      <c r="A222" t="str">
        <f>Materials_data!A13</f>
        <v>MATERIALS</v>
      </c>
      <c r="B222" t="str">
        <f>Materials_data!B13</f>
        <v>Capacity|Electricity|Nuclear</v>
      </c>
      <c r="C222" t="str">
        <f>Materials_data!C13</f>
        <v>GW</v>
      </c>
      <c r="D222">
        <f>Materials_data!D13</f>
        <v>393.29999999999995</v>
      </c>
      <c r="E222">
        <f>Materials_data!E13</f>
        <v>385.40000000000003</v>
      </c>
      <c r="F222">
        <f>Materials_data!F13</f>
        <v>377.59999999999997</v>
      </c>
      <c r="G222">
        <f>Materials_data!G13</f>
        <v>369.7</v>
      </c>
      <c r="H222">
        <f>Materials_data!H13</f>
        <v>361.8</v>
      </c>
      <c r="I222">
        <f>Materials_data!I13</f>
        <v>354</v>
      </c>
      <c r="J222">
        <f>Materials_data!J13</f>
        <v>346.1</v>
      </c>
      <c r="K222">
        <f>Materials_data!K13</f>
        <v>338.2</v>
      </c>
      <c r="L222">
        <f>Materials_data!L13</f>
        <v>322.5</v>
      </c>
      <c r="M222">
        <f>Materials_data!M13</f>
        <v>330.40000000000003</v>
      </c>
      <c r="N222">
        <f>Materials_data!N13</f>
        <v>314.59999999999997</v>
      </c>
      <c r="O222">
        <f>Materials_data!O13</f>
        <v>306.8</v>
      </c>
      <c r="P222">
        <f>Materials_data!P13</f>
        <v>298.89999999999998</v>
      </c>
      <c r="Q222">
        <f>Materials_data!Q13</f>
        <v>291</v>
      </c>
      <c r="R222">
        <f>Materials_data!R13</f>
        <v>283.2</v>
      </c>
      <c r="S222">
        <f>Materials_data!S13</f>
        <v>275.3</v>
      </c>
      <c r="T222">
        <f>Materials_data!T13</f>
        <v>267.40000000000003</v>
      </c>
      <c r="U222">
        <f>Materials_data!U13</f>
        <v>259.60000000000002</v>
      </c>
      <c r="V222">
        <f>Materials_data!V13</f>
        <v>251.7</v>
      </c>
      <c r="W222">
        <f>Materials_data!W13</f>
        <v>243.79999999999998</v>
      </c>
      <c r="X222">
        <f>Materials_data!X13</f>
        <v>236</v>
      </c>
      <c r="Y222">
        <f>Materials_data!Y13</f>
        <v>228.1</v>
      </c>
      <c r="Z222">
        <f>Materials_data!Z13</f>
        <v>220.29999999999998</v>
      </c>
      <c r="AA222">
        <f>Materials_data!AA13</f>
        <v>212.4</v>
      </c>
      <c r="AB222">
        <f>Materials_data!AB13</f>
        <v>204.5</v>
      </c>
      <c r="AC222">
        <f>Materials_data!AC13</f>
        <v>196.70000000000002</v>
      </c>
      <c r="AD222">
        <f>Materials_data!AD13</f>
        <v>188.79999999999998</v>
      </c>
      <c r="AE222">
        <f>Materials_data!AE13</f>
        <v>180.9</v>
      </c>
      <c r="AF222">
        <f>Materials_data!AF13</f>
        <v>173.1</v>
      </c>
      <c r="AG222">
        <f>Materials_data!AG13</f>
        <v>165.20000000000002</v>
      </c>
      <c r="AH222">
        <f>Materials_data!AH13</f>
        <v>157.29999999999998</v>
      </c>
      <c r="AI222">
        <f>Materials_data!AI13</f>
        <v>149.5</v>
      </c>
      <c r="AJ222">
        <f>Materials_data!AJ13</f>
        <v>141.6</v>
      </c>
      <c r="AK222">
        <f>Materials_data!AK13</f>
        <v>133.70000000000002</v>
      </c>
      <c r="AL222">
        <f>Materials_data!AL13</f>
        <v>125.9</v>
      </c>
      <c r="AM222">
        <f>Materials_data!AM13</f>
        <v>118</v>
      </c>
      <c r="AN222">
        <f>Materials_data!AN13</f>
        <v>110.10000000000001</v>
      </c>
      <c r="AO222">
        <f>Materials_data!AO13</f>
        <v>102.3</v>
      </c>
      <c r="AP222">
        <f>Materials_data!AP13</f>
        <v>94.399999999999991</v>
      </c>
      <c r="AQ222">
        <f>Materials_data!AQ13</f>
        <v>86.5</v>
      </c>
      <c r="AR222">
        <f>Materials_data!AR13</f>
        <v>78.7</v>
      </c>
    </row>
    <row r="223" spans="1:44" x14ac:dyDescent="0.2">
      <c r="A223" t="str">
        <f>Materials_data!A14</f>
        <v>MATERIALS</v>
      </c>
      <c r="B223" t="str">
        <f>Materials_data!B14</f>
        <v>Capacity|Electricity|Oil</v>
      </c>
      <c r="C223" t="str">
        <f>Materials_data!C14</f>
        <v>GW</v>
      </c>
      <c r="D223">
        <f>Materials_data!D14</f>
        <v>461.80000000000007</v>
      </c>
      <c r="E223">
        <f>Materials_data!E14</f>
        <v>446.79999999999995</v>
      </c>
      <c r="F223">
        <f>Materials_data!F14</f>
        <v>451.9</v>
      </c>
      <c r="G223">
        <f>Materials_data!G14</f>
        <v>457</v>
      </c>
      <c r="H223">
        <f>Materials_data!H14</f>
        <v>462.09999999999997</v>
      </c>
      <c r="I223">
        <f>Materials_data!I14</f>
        <v>467.2</v>
      </c>
      <c r="J223">
        <f>Materials_data!J14</f>
        <v>472.3</v>
      </c>
      <c r="K223">
        <f>Materials_data!K14</f>
        <v>477.50000000000006</v>
      </c>
      <c r="L223">
        <f>Materials_data!L14</f>
        <v>571.82856824606199</v>
      </c>
      <c r="M223">
        <f>Materials_data!M14</f>
        <v>482.49999999999898</v>
      </c>
      <c r="N223">
        <f>Materials_data!N14</f>
        <v>676.92856824606201</v>
      </c>
      <c r="O223">
        <f>Materials_data!O14</f>
        <v>762.02856824606215</v>
      </c>
      <c r="P223">
        <f>Materials_data!P14</f>
        <v>847.12856824606297</v>
      </c>
      <c r="Q223">
        <f>Materials_data!Q14</f>
        <v>832.22856824606311</v>
      </c>
      <c r="R223">
        <f>Materials_data!R14</f>
        <v>835.31133565992604</v>
      </c>
      <c r="S223">
        <f>Materials_data!S14</f>
        <v>840.37091557827807</v>
      </c>
      <c r="T223">
        <f>Materials_data!T14</f>
        <v>823.37091557827807</v>
      </c>
      <c r="U223">
        <f>Materials_data!U14</f>
        <v>808.9709155782781</v>
      </c>
      <c r="V223">
        <f>Materials_data!V14</f>
        <v>794.57091557827812</v>
      </c>
      <c r="W223">
        <f>Materials_data!W14</f>
        <v>780.17091557827803</v>
      </c>
      <c r="X223">
        <f>Materials_data!X14</f>
        <v>765.97091557827787</v>
      </c>
      <c r="Y223">
        <f>Materials_data!Y14</f>
        <v>751.57091557827789</v>
      </c>
      <c r="Z223">
        <f>Materials_data!Z14</f>
        <v>737.17091557827791</v>
      </c>
      <c r="AA223">
        <f>Materials_data!AA14</f>
        <v>722.77091557827805</v>
      </c>
      <c r="AB223">
        <f>Materials_data!AB14</f>
        <v>708.37091557827807</v>
      </c>
      <c r="AC223">
        <f>Materials_data!AC14</f>
        <v>673.97091557827889</v>
      </c>
      <c r="AD223">
        <f>Materials_data!AD14</f>
        <v>659.57091557827891</v>
      </c>
      <c r="AE223">
        <f>Materials_data!AE14</f>
        <v>625.37091557827898</v>
      </c>
      <c r="AF223">
        <f>Materials_data!AF14</f>
        <v>590.970915578279</v>
      </c>
      <c r="AG223">
        <f>Materials_data!AG14</f>
        <v>556.57091557827903</v>
      </c>
      <c r="AH223">
        <f>Materials_data!AH14</f>
        <v>522.17091557827894</v>
      </c>
      <c r="AI223">
        <f>Materials_data!AI14</f>
        <v>502.17091557827899</v>
      </c>
      <c r="AJ223">
        <f>Materials_data!AJ14</f>
        <v>482.17091557827899</v>
      </c>
      <c r="AK223">
        <f>Materials_data!AK14</f>
        <v>462.17091557827899</v>
      </c>
      <c r="AL223">
        <f>Materials_data!AL14</f>
        <v>442.17091557827905</v>
      </c>
      <c r="AM223">
        <f>Materials_data!AM14</f>
        <v>422.17091557827899</v>
      </c>
      <c r="AN223">
        <f>Materials_data!AN14</f>
        <v>422.17091557827899</v>
      </c>
      <c r="AO223">
        <f>Materials_data!AO14</f>
        <v>422.17091557827899</v>
      </c>
      <c r="AP223">
        <f>Materials_data!AP14</f>
        <v>422.17091557827899</v>
      </c>
      <c r="AQ223">
        <f>Materials_data!AQ14</f>
        <v>337.942347332216</v>
      </c>
      <c r="AR223">
        <f>Materials_data!AR14</f>
        <v>237.942347332216</v>
      </c>
    </row>
    <row r="224" spans="1:44" x14ac:dyDescent="0.2">
      <c r="A224" t="str">
        <f>Materials_data!A15</f>
        <v>MATERIALS</v>
      </c>
      <c r="B224" t="str">
        <f>Materials_data!B15</f>
        <v>Capacity|Electricity|Other</v>
      </c>
      <c r="C224" t="str">
        <f>Materials_data!C15</f>
        <v>GW</v>
      </c>
      <c r="D224">
        <f>Materials_data!D15</f>
        <v>11.299999999999999</v>
      </c>
      <c r="E224">
        <f>Materials_data!E15</f>
        <v>11</v>
      </c>
      <c r="F224">
        <f>Materials_data!F15</f>
        <v>10.7</v>
      </c>
      <c r="G224">
        <f>Materials_data!G15</f>
        <v>10.4</v>
      </c>
      <c r="H224">
        <f>Materials_data!H15</f>
        <v>10.1</v>
      </c>
      <c r="I224">
        <f>Materials_data!I15</f>
        <v>9.9</v>
      </c>
      <c r="J224">
        <f>Materials_data!J15</f>
        <v>9.6</v>
      </c>
      <c r="K224">
        <f>Materials_data!K15</f>
        <v>9.2999999999999989</v>
      </c>
      <c r="L224">
        <f>Materials_data!L15</f>
        <v>8.6999999999999993</v>
      </c>
      <c r="M224">
        <f>Materials_data!M15</f>
        <v>9</v>
      </c>
      <c r="N224">
        <f>Materials_data!N15</f>
        <v>8.5</v>
      </c>
      <c r="O224">
        <f>Materials_data!O15</f>
        <v>8.2000000000000011</v>
      </c>
      <c r="P224">
        <f>Materials_data!P15</f>
        <v>7.9</v>
      </c>
      <c r="Q224">
        <f>Materials_data!Q15</f>
        <v>7.6</v>
      </c>
      <c r="R224">
        <f>Materials_data!R15</f>
        <v>7.3</v>
      </c>
      <c r="S224">
        <f>Materials_data!S15</f>
        <v>7</v>
      </c>
      <c r="T224">
        <f>Materials_data!T15</f>
        <v>6.8</v>
      </c>
      <c r="U224">
        <f>Materials_data!U15</f>
        <v>6.5</v>
      </c>
      <c r="V224">
        <f>Materials_data!V15</f>
        <v>6.2</v>
      </c>
      <c r="W224">
        <f>Materials_data!W15</f>
        <v>36.649366548076401</v>
      </c>
      <c r="X224">
        <f>Materials_data!X15</f>
        <v>50.4</v>
      </c>
      <c r="Y224">
        <f>Materials_data!Y15</f>
        <v>53.6</v>
      </c>
      <c r="Z224">
        <f>Materials_data!Z15</f>
        <v>56.800000000000004</v>
      </c>
      <c r="AA224">
        <f>Materials_data!AA15</f>
        <v>60.1</v>
      </c>
      <c r="AB224">
        <f>Materials_data!AB15</f>
        <v>63.3</v>
      </c>
      <c r="AC224">
        <f>Materials_data!AC15</f>
        <v>66.5</v>
      </c>
      <c r="AD224">
        <f>Materials_data!AD15</f>
        <v>70.400000000000006</v>
      </c>
      <c r="AE224">
        <f>Materials_data!AE15</f>
        <v>74.300000000000011</v>
      </c>
      <c r="AF224">
        <f>Materials_data!AF15</f>
        <v>78.2</v>
      </c>
      <c r="AG224">
        <f>Materials_data!AG15</f>
        <v>82.100000000000009</v>
      </c>
      <c r="AH224">
        <f>Materials_data!AH15</f>
        <v>86</v>
      </c>
      <c r="AI224">
        <f>Materials_data!AI15</f>
        <v>91.899999999999892</v>
      </c>
      <c r="AJ224">
        <f>Materials_data!AJ15</f>
        <v>97.8</v>
      </c>
      <c r="AK224">
        <f>Materials_data!AK15</f>
        <v>103.69999999999901</v>
      </c>
      <c r="AL224">
        <f>Materials_data!AL15</f>
        <v>109.599999999999</v>
      </c>
      <c r="AM224">
        <f>Materials_data!AM15</f>
        <v>115.49999999999901</v>
      </c>
      <c r="AN224">
        <f>Materials_data!AN15</f>
        <v>120.2</v>
      </c>
      <c r="AO224">
        <f>Materials_data!AO15</f>
        <v>124.899999999999</v>
      </c>
      <c r="AP224">
        <f>Materials_data!AP15</f>
        <v>129.69999999999902</v>
      </c>
      <c r="AQ224">
        <f>Materials_data!AQ15</f>
        <v>134.39999999999898</v>
      </c>
      <c r="AR224">
        <f>Materials_data!AR15</f>
        <v>139.1</v>
      </c>
    </row>
    <row r="225" spans="1:44" x14ac:dyDescent="0.2">
      <c r="A225" t="str">
        <f>Materials_data!A16</f>
        <v>MATERIALS</v>
      </c>
      <c r="B225" t="str">
        <f>Materials_data!B16</f>
        <v>Capacity|Electricity|Solar</v>
      </c>
      <c r="C225" t="str">
        <f>Materials_data!C16</f>
        <v>GW</v>
      </c>
      <c r="D225">
        <f>Materials_data!D16</f>
        <v>40.6</v>
      </c>
      <c r="E225">
        <f>Materials_data!E16</f>
        <v>70.599999999999994</v>
      </c>
      <c r="F225">
        <f>Materials_data!F16</f>
        <v>100.5</v>
      </c>
      <c r="G225">
        <f>Materials_data!G16</f>
        <v>98.899999999999991</v>
      </c>
      <c r="H225">
        <f>Materials_data!H16</f>
        <v>97.3</v>
      </c>
      <c r="I225">
        <f>Materials_data!I16</f>
        <v>95.7</v>
      </c>
      <c r="J225">
        <f>Materials_data!J16</f>
        <v>94.000000000000014</v>
      </c>
      <c r="K225">
        <f>Materials_data!K16</f>
        <v>92.4</v>
      </c>
      <c r="L225">
        <f>Materials_data!L16</f>
        <v>89.199999999999989</v>
      </c>
      <c r="M225">
        <f>Materials_data!M16</f>
        <v>90.800000000000011</v>
      </c>
      <c r="N225">
        <f>Materials_data!N16</f>
        <v>87.600000000000009</v>
      </c>
      <c r="O225">
        <f>Materials_data!O16</f>
        <v>85.9</v>
      </c>
      <c r="P225">
        <f>Materials_data!P16</f>
        <v>84.299999999999983</v>
      </c>
      <c r="Q225">
        <f>Materials_data!Q16</f>
        <v>82.7</v>
      </c>
      <c r="R225">
        <f>Materials_data!R16</f>
        <v>81.100000000000009</v>
      </c>
      <c r="S225">
        <f>Materials_data!S16</f>
        <v>79.399999999999991</v>
      </c>
      <c r="T225">
        <f>Materials_data!T16</f>
        <v>77.800000000000011</v>
      </c>
      <c r="U225">
        <f>Materials_data!U16</f>
        <v>76.2</v>
      </c>
      <c r="V225">
        <f>Materials_data!V16</f>
        <v>74.599999999999994</v>
      </c>
      <c r="W225">
        <f>Materials_data!W16</f>
        <v>72.899999999999991</v>
      </c>
      <c r="X225">
        <f>Materials_data!X16</f>
        <v>71.3</v>
      </c>
      <c r="Y225">
        <f>Materials_data!Y16</f>
        <v>139.69999999999999</v>
      </c>
      <c r="Z225">
        <f>Materials_data!Z16</f>
        <v>208.1</v>
      </c>
      <c r="AA225">
        <f>Materials_data!AA16</f>
        <v>276.39999999999998</v>
      </c>
      <c r="AB225">
        <f>Materials_data!AB16</f>
        <v>344.8</v>
      </c>
      <c r="AC225">
        <f>Materials_data!AC16</f>
        <v>350</v>
      </c>
      <c r="AD225">
        <f>Materials_data!AD16</f>
        <v>420</v>
      </c>
      <c r="AE225">
        <f>Materials_data!AE16</f>
        <v>490</v>
      </c>
      <c r="AF225">
        <f>Materials_data!AF16</f>
        <v>560</v>
      </c>
      <c r="AG225">
        <f>Materials_data!AG16</f>
        <v>630</v>
      </c>
      <c r="AH225">
        <f>Materials_data!AH16</f>
        <v>765.53379119751003</v>
      </c>
      <c r="AI225">
        <f>Materials_data!AI16</f>
        <v>853.22776416785052</v>
      </c>
      <c r="AJ225">
        <f>Materials_data!AJ16</f>
        <v>923.22776416785052</v>
      </c>
      <c r="AK225">
        <f>Materials_data!AK16</f>
        <v>993.22776416785052</v>
      </c>
      <c r="AL225">
        <f>Materials_data!AL16</f>
        <v>1063.2277641678504</v>
      </c>
      <c r="AM225">
        <f>Materials_data!AM16</f>
        <v>1133.2277641678504</v>
      </c>
      <c r="AN225">
        <f>Materials_data!AN16</f>
        <v>1203.2277641678504</v>
      </c>
      <c r="AO225">
        <f>Materials_data!AO16</f>
        <v>1353.22776416785</v>
      </c>
      <c r="AP225">
        <f>Materials_data!AP16</f>
        <v>1503.22776416785</v>
      </c>
      <c r="AQ225">
        <f>Materials_data!AQ16</f>
        <v>1653.22776416785</v>
      </c>
      <c r="AR225">
        <f>Materials_data!AR16</f>
        <v>1803.22776416785</v>
      </c>
    </row>
    <row r="226" spans="1:44" x14ac:dyDescent="0.2">
      <c r="A226" t="str">
        <f>Materials_data!A17</f>
        <v>MATERIALS</v>
      </c>
      <c r="B226" t="str">
        <f>Materials_data!B17</f>
        <v>Capacity|Electricity|Wind</v>
      </c>
      <c r="C226" t="str">
        <f>Materials_data!C17</f>
        <v>GW</v>
      </c>
      <c r="D226">
        <f>Materials_data!D17</f>
        <v>159.20000000000002</v>
      </c>
      <c r="E226">
        <f>Materials_data!E17</f>
        <v>152.79999999999998</v>
      </c>
      <c r="F226">
        <f>Materials_data!F17</f>
        <v>146.4</v>
      </c>
      <c r="G226">
        <f>Materials_data!G17</f>
        <v>140.1</v>
      </c>
      <c r="H226">
        <f>Materials_data!H17</f>
        <v>133.69999999999999</v>
      </c>
      <c r="I226">
        <f>Materials_data!I17</f>
        <v>127.3</v>
      </c>
      <c r="J226">
        <f>Materials_data!J17</f>
        <v>121</v>
      </c>
      <c r="K226">
        <f>Materials_data!K17</f>
        <v>114.60000000000001</v>
      </c>
      <c r="L226">
        <f>Materials_data!L17</f>
        <v>101.8</v>
      </c>
      <c r="M226">
        <f>Materials_data!M17</f>
        <v>108.30000000000001</v>
      </c>
      <c r="N226">
        <f>Materials_data!N17</f>
        <v>95.5</v>
      </c>
      <c r="O226">
        <f>Materials_data!O17</f>
        <v>89.2</v>
      </c>
      <c r="P226">
        <f>Materials_data!P17</f>
        <v>82.699999999999989</v>
      </c>
      <c r="Q226">
        <f>Materials_data!Q17</f>
        <v>76.399999999999991</v>
      </c>
      <c r="R226">
        <f>Materials_data!R17</f>
        <v>69.999999999999986</v>
      </c>
      <c r="S226">
        <f>Materials_data!S17</f>
        <v>63.699999999999996</v>
      </c>
      <c r="T226">
        <f>Materials_data!T17</f>
        <v>137.30000000000001</v>
      </c>
      <c r="U226">
        <f>Materials_data!U17</f>
        <v>210.9</v>
      </c>
      <c r="V226">
        <f>Materials_data!V17</f>
        <v>284.60000000000002</v>
      </c>
      <c r="W226">
        <f>Materials_data!W17</f>
        <v>358.2</v>
      </c>
      <c r="X226">
        <f>Materials_data!X17</f>
        <v>431.79999999999995</v>
      </c>
      <c r="Y226">
        <f>Materials_data!Y17</f>
        <v>505.49999999999994</v>
      </c>
      <c r="Z226">
        <f>Materials_data!Z17</f>
        <v>579.09999999999991</v>
      </c>
      <c r="AA226">
        <f>Materials_data!AA17</f>
        <v>652.79999999999995</v>
      </c>
      <c r="AB226">
        <f>Materials_data!AB17</f>
        <v>726.3</v>
      </c>
      <c r="AC226">
        <f>Materials_data!AC17</f>
        <v>799.99999999999909</v>
      </c>
      <c r="AD226">
        <f>Materials_data!AD17</f>
        <v>879.99999999999898</v>
      </c>
      <c r="AE226">
        <f>Materials_data!AE17</f>
        <v>959.99999999999898</v>
      </c>
      <c r="AF226">
        <f>Materials_data!AF17</f>
        <v>1039.99999999999</v>
      </c>
      <c r="AG226">
        <f>Materials_data!AG17</f>
        <v>1119.99999999999</v>
      </c>
      <c r="AH226">
        <f>Materials_data!AH17</f>
        <v>1200</v>
      </c>
      <c r="AI226">
        <f>Materials_data!AI17</f>
        <v>1280</v>
      </c>
      <c r="AJ226">
        <f>Materials_data!AJ17</f>
        <v>1360</v>
      </c>
      <c r="AK226">
        <f>Materials_data!AK17</f>
        <v>1440</v>
      </c>
      <c r="AL226">
        <f>Materials_data!AL17</f>
        <v>1520</v>
      </c>
      <c r="AM226">
        <f>Materials_data!AM17</f>
        <v>1600</v>
      </c>
      <c r="AN226">
        <f>Materials_data!AN17</f>
        <v>1680</v>
      </c>
      <c r="AO226">
        <f>Materials_data!AO17</f>
        <v>1760</v>
      </c>
      <c r="AP226">
        <f>Materials_data!AP17</f>
        <v>1840</v>
      </c>
      <c r="AQ226">
        <f>Materials_data!AQ17</f>
        <v>1920</v>
      </c>
      <c r="AR226">
        <f>Materials_data!AR17</f>
        <v>2000</v>
      </c>
    </row>
    <row r="227" spans="1:44" x14ac:dyDescent="0.2">
      <c r="A227" t="str">
        <f>Materials_data!A20</f>
        <v>MATERIALS</v>
      </c>
      <c r="B227" t="str">
        <f>Materials_data!B20</f>
        <v>Emissions|CO2eq</v>
      </c>
      <c r="C227" t="str">
        <f>Materials_data!C20</f>
        <v>Mt CO2eq/yr</v>
      </c>
      <c r="D227">
        <f>Materials_data!D20</f>
        <v>35767.862747946194</v>
      </c>
      <c r="E227">
        <f>Materials_data!E20</f>
        <v>36026.700580784702</v>
      </c>
      <c r="F227">
        <f>Materials_data!F20</f>
        <v>36285.656824241298</v>
      </c>
      <c r="G227">
        <f>Materials_data!G20</f>
        <v>36543.8149658943</v>
      </c>
      <c r="H227">
        <f>Materials_data!H20</f>
        <v>36799.345321562396</v>
      </c>
      <c r="I227">
        <f>Materials_data!I20</f>
        <v>37083.082699429295</v>
      </c>
      <c r="J227">
        <f>Materials_data!J20</f>
        <v>37378.667613843099</v>
      </c>
      <c r="K227">
        <f>Materials_data!K20</f>
        <v>37674.423295776302</v>
      </c>
      <c r="L227">
        <f>Materials_data!L20</f>
        <v>37970.281150619303</v>
      </c>
      <c r="M227">
        <f>Materials_data!M20</f>
        <v>38266.298520282297</v>
      </c>
      <c r="N227">
        <f>Materials_data!N20</f>
        <v>38576.321221511098</v>
      </c>
      <c r="O227">
        <f>Materials_data!O20</f>
        <v>38074.095978670994</v>
      </c>
      <c r="P227">
        <f>Materials_data!P20</f>
        <v>37572.583502404595</v>
      </c>
      <c r="Q227">
        <f>Materials_data!Q20</f>
        <v>37070.830449854002</v>
      </c>
      <c r="R227">
        <f>Materials_data!R20</f>
        <v>36568.778570055598</v>
      </c>
      <c r="S227">
        <f>Materials_data!S20</f>
        <v>36066.542364482302</v>
      </c>
      <c r="T227">
        <f>Materials_data!T20</f>
        <v>35526.373486890501</v>
      </c>
      <c r="U227">
        <f>Materials_data!U20</f>
        <v>35671.317793955801</v>
      </c>
      <c r="V227">
        <f>Materials_data!V20</f>
        <v>35787.8356023999</v>
      </c>
      <c r="W227">
        <f>Materials_data!W20</f>
        <v>35809.565419437298</v>
      </c>
      <c r="X227">
        <f>Materials_data!X20</f>
        <v>35244.062913235699</v>
      </c>
      <c r="Y227">
        <f>Materials_data!Y20</f>
        <v>35120.912673196901</v>
      </c>
      <c r="Z227">
        <f>Materials_data!Z20</f>
        <v>34723.346413895299</v>
      </c>
      <c r="AA227">
        <f>Materials_data!AA20</f>
        <v>34947.478300630799</v>
      </c>
      <c r="AB227">
        <f>Materials_data!AB20</f>
        <v>35091.265882082196</v>
      </c>
      <c r="AC227">
        <f>Materials_data!AC20</f>
        <v>35307.844686707394</v>
      </c>
      <c r="AD227">
        <f>Materials_data!AD20</f>
        <v>35585.288802210998</v>
      </c>
      <c r="AE227">
        <f>Materials_data!AE20</f>
        <v>35852.707677584003</v>
      </c>
      <c r="AF227">
        <f>Materials_data!AF20</f>
        <v>36190.6201100611</v>
      </c>
      <c r="AG227">
        <f>Materials_data!AG20</f>
        <v>36503.410352600396</v>
      </c>
      <c r="AH227">
        <f>Materials_data!AH20</f>
        <v>36759.386304800995</v>
      </c>
      <c r="AI227">
        <f>Materials_data!AI20</f>
        <v>37238.006114992699</v>
      </c>
      <c r="AJ227">
        <f>Materials_data!AJ20</f>
        <v>37720.721700637099</v>
      </c>
      <c r="AK227">
        <f>Materials_data!AK20</f>
        <v>37187.863060049698</v>
      </c>
      <c r="AL227">
        <f>Materials_data!AL20</f>
        <v>37444.224168590401</v>
      </c>
      <c r="AM227">
        <f>Materials_data!AM20</f>
        <v>37808.095826374498</v>
      </c>
      <c r="AN227">
        <f>Materials_data!AN20</f>
        <v>38140.970367538299</v>
      </c>
      <c r="AO227">
        <f>Materials_data!AO20</f>
        <v>38396.028358564501</v>
      </c>
      <c r="AP227">
        <f>Materials_data!AP20</f>
        <v>38686.400136590499</v>
      </c>
      <c r="AQ227">
        <f>Materials_data!AQ20</f>
        <v>38984.435144894102</v>
      </c>
      <c r="AR227">
        <f>Materials_data!AR20</f>
        <v>39406.749880067902</v>
      </c>
    </row>
    <row r="228" spans="1:44" x14ac:dyDescent="0.2">
      <c r="A228" t="str">
        <f>Materials_data!A21</f>
        <v>MATERIALS</v>
      </c>
      <c r="B228" t="str">
        <f>Materials_data!B21</f>
        <v>Emissions|CO2eq|AFOLU</v>
      </c>
      <c r="C228" t="str">
        <f>Materials_data!C21</f>
        <v>Mt CO2eq/yr</v>
      </c>
      <c r="D228">
        <f>Materials_data!D21</f>
        <v>5564.2293816707506</v>
      </c>
      <c r="E228">
        <f>Materials_data!E21</f>
        <v>5587.4321143577199</v>
      </c>
      <c r="F228">
        <f>Materials_data!F21</f>
        <v>5610.7538354174403</v>
      </c>
      <c r="G228">
        <f>Materials_data!G21</f>
        <v>5633.3590099895682</v>
      </c>
      <c r="H228">
        <f>Materials_data!H21</f>
        <v>5654.4295966885047</v>
      </c>
      <c r="I228">
        <f>Materials_data!I21</f>
        <v>5702.6087918721996</v>
      </c>
      <c r="J228">
        <f>Materials_data!J21</f>
        <v>5762.6408709239595</v>
      </c>
      <c r="K228">
        <f>Materials_data!K21</f>
        <v>5822.8321735528025</v>
      </c>
      <c r="L228">
        <f>Materials_data!L21</f>
        <v>5883.1296252330085</v>
      </c>
      <c r="M228">
        <f>Materials_data!M21</f>
        <v>5943.5863004902958</v>
      </c>
      <c r="N228">
        <f>Materials_data!N21</f>
        <v>6004.1491247989707</v>
      </c>
      <c r="O228">
        <f>Materials_data!O21</f>
        <v>6040.5877033638217</v>
      </c>
      <c r="P228">
        <f>Materials_data!P21</f>
        <v>6076.7591372450161</v>
      </c>
      <c r="Q228">
        <f>Materials_data!Q21</f>
        <v>6112.7562182597467</v>
      </c>
      <c r="R228">
        <f>Materials_data!R21</f>
        <v>6148.4587722462174</v>
      </c>
      <c r="S228">
        <f>Materials_data!S21</f>
        <v>6183.9582219450713</v>
      </c>
      <c r="T228">
        <f>Materials_data!T21</f>
        <v>6218.429389797202</v>
      </c>
      <c r="U228">
        <f>Materials_data!U21</f>
        <v>6252.665754836421</v>
      </c>
      <c r="V228">
        <f>Materials_data!V21</f>
        <v>6286.5441204907929</v>
      </c>
      <c r="W228">
        <f>Materials_data!W21</f>
        <v>6320.152735781433</v>
      </c>
      <c r="X228">
        <f>Materials_data!X21</f>
        <v>6353.3666566992633</v>
      </c>
      <c r="Y228">
        <f>Materials_data!Y21</f>
        <v>6374.7919762709216</v>
      </c>
      <c r="Z228">
        <f>Materials_data!Z21</f>
        <v>6395.0785794923331</v>
      </c>
      <c r="AA228">
        <f>Materials_data!AA21</f>
        <v>6415.6118404717035</v>
      </c>
      <c r="AB228">
        <f>Materials_data!AB21</f>
        <v>6435.0148566620401</v>
      </c>
      <c r="AC228">
        <f>Materials_data!AC21</f>
        <v>6453.9141317338463</v>
      </c>
      <c r="AD228">
        <f>Materials_data!AD21</f>
        <v>6472.2844786065134</v>
      </c>
      <c r="AE228">
        <f>Materials_data!AE21</f>
        <v>6490.099450856992</v>
      </c>
      <c r="AF228">
        <f>Materials_data!AF21</f>
        <v>6506.6277139482763</v>
      </c>
      <c r="AG228">
        <f>Materials_data!AG21</f>
        <v>6523.300316882528</v>
      </c>
      <c r="AH228">
        <f>Materials_data!AH21</f>
        <v>6538.626438465486</v>
      </c>
      <c r="AI228">
        <f>Materials_data!AI21</f>
        <v>6545.6988117044393</v>
      </c>
      <c r="AJ228">
        <f>Materials_data!AJ21</f>
        <v>6552.0623706369806</v>
      </c>
      <c r="AK228">
        <f>Materials_data!AK21</f>
        <v>6557.7347491751725</v>
      </c>
      <c r="AL228">
        <f>Materials_data!AL21</f>
        <v>6562.6256596405801</v>
      </c>
      <c r="AM228">
        <f>Materials_data!AM21</f>
        <v>6566.696028891045</v>
      </c>
      <c r="AN228">
        <f>Materials_data!AN21</f>
        <v>6569.9048296624533</v>
      </c>
      <c r="AO228">
        <f>Materials_data!AO21</f>
        <v>6572.2620586375997</v>
      </c>
      <c r="AP228">
        <f>Materials_data!AP21</f>
        <v>6572.9127679385474</v>
      </c>
      <c r="AQ228">
        <f>Materials_data!AQ21</f>
        <v>6573.3227445958601</v>
      </c>
      <c r="AR228">
        <f>Materials_data!AR21</f>
        <v>6572.6854795198497</v>
      </c>
    </row>
    <row r="229" spans="1:44" x14ac:dyDescent="0.2">
      <c r="A229" t="str">
        <f>Materials_data!A22</f>
        <v>MATERIALS</v>
      </c>
      <c r="B229" t="str">
        <f>Materials_data!B22</f>
        <v>Emissions|CO2eq|Energy</v>
      </c>
      <c r="C229" t="str">
        <f>Materials_data!C22</f>
        <v>Mt CO2eq/yr</v>
      </c>
      <c r="D229">
        <f>Materials_data!D22</f>
        <v>29761.899099999988</v>
      </c>
      <c r="E229">
        <f>Materials_data!E22</f>
        <v>29987.735050000003</v>
      </c>
      <c r="F229">
        <f>Materials_data!F22</f>
        <v>30213.571000000004</v>
      </c>
      <c r="G229">
        <f>Materials_data!G22</f>
        <v>30439.398009999997</v>
      </c>
      <c r="H229">
        <f>Materials_data!H22</f>
        <v>30665.226869999999</v>
      </c>
      <c r="I229">
        <f>Materials_data!I22</f>
        <v>30891.057789999999</v>
      </c>
      <c r="J229">
        <f>Materials_data!J22</f>
        <v>31116.8848</v>
      </c>
      <c r="K229">
        <f>Materials_data!K22</f>
        <v>31342.720749999989</v>
      </c>
      <c r="L229">
        <f>Materials_data!L22</f>
        <v>31568.549609999998</v>
      </c>
      <c r="M229">
        <f>Materials_data!M22</f>
        <v>31794.376620000003</v>
      </c>
      <c r="N229">
        <f>Materials_data!N22</f>
        <v>32034.099999999897</v>
      </c>
      <c r="O229">
        <f>Materials_data!O22</f>
        <v>31506.440000000002</v>
      </c>
      <c r="P229">
        <f>Materials_data!P22</f>
        <v>30978.78</v>
      </c>
      <c r="Q229">
        <f>Materials_data!Q22</f>
        <v>30451.119999999999</v>
      </c>
      <c r="R229">
        <f>Materials_data!R22</f>
        <v>29923.46</v>
      </c>
      <c r="S229">
        <f>Materials_data!S22</f>
        <v>29395.799999999897</v>
      </c>
      <c r="T229">
        <f>Materials_data!T22</f>
        <v>28831.239999999791</v>
      </c>
      <c r="U229">
        <f>Materials_data!U22</f>
        <v>28953.045276729001</v>
      </c>
      <c r="V229">
        <f>Materials_data!V22</f>
        <v>29045.770445470091</v>
      </c>
      <c r="W229">
        <f>Materials_data!W22</f>
        <v>29043.982115238898</v>
      </c>
      <c r="X229">
        <f>Materials_data!X22</f>
        <v>28455.3604028878</v>
      </c>
      <c r="Y229">
        <f>Materials_data!Y22</f>
        <v>28320.884106339101</v>
      </c>
      <c r="Z229">
        <f>Materials_data!Z22</f>
        <v>27913.135471110898</v>
      </c>
      <c r="AA229">
        <f>Materials_data!AA22</f>
        <v>28126.842743399102</v>
      </c>
      <c r="AB229">
        <f>Materials_data!AB22</f>
        <v>28262.624760955398</v>
      </c>
      <c r="AC229">
        <f>Materials_data!AC22</f>
        <v>28470.393758910886</v>
      </c>
      <c r="AD229">
        <f>Materials_data!AD22</f>
        <v>28739.561056089398</v>
      </c>
      <c r="AE229">
        <f>Materials_data!AE22</f>
        <v>28999.263175279495</v>
      </c>
      <c r="AF229">
        <f>Materials_data!AF22</f>
        <v>29330.749442538301</v>
      </c>
      <c r="AG229">
        <f>Materials_data!AG22</f>
        <v>29636.973728714391</v>
      </c>
      <c r="AH229">
        <f>Materials_data!AH22</f>
        <v>29887.733932024501</v>
      </c>
      <c r="AI229">
        <f>Materials_data!AI22</f>
        <v>30370.21660682969</v>
      </c>
      <c r="AJ229">
        <f>Materials_data!AJ22</f>
        <v>30856.674614658132</v>
      </c>
      <c r="AK229">
        <f>Materials_data!AK22</f>
        <v>30328.25394988749</v>
      </c>
      <c r="AL229">
        <f>Materials_data!AL22</f>
        <v>30589.838165964087</v>
      </c>
      <c r="AM229">
        <f>Materials_data!AM22</f>
        <v>30959.757759307002</v>
      </c>
      <c r="AN229">
        <f>Materials_data!AN22</f>
        <v>31299.545386565689</v>
      </c>
      <c r="AO229">
        <f>Materials_data!AO22</f>
        <v>31563.119277722002</v>
      </c>
      <c r="AP229">
        <f>Materials_data!AP22</f>
        <v>31862.957995331592</v>
      </c>
      <c r="AQ229">
        <f>Materials_data!AQ22</f>
        <v>32170.704866700697</v>
      </c>
      <c r="AR229">
        <f>Materials_data!AR22</f>
        <v>32603.782183875963</v>
      </c>
    </row>
    <row r="230" spans="1:44" x14ac:dyDescent="0.2">
      <c r="A230" t="str">
        <f>Materials_data!A23</f>
        <v>MATERIALS</v>
      </c>
      <c r="B230" t="str">
        <f>Materials_data!B23</f>
        <v>Emissions|CO2eq|Industry</v>
      </c>
      <c r="C230" t="str">
        <f>Materials_data!C23</f>
        <v>Mt CO2eq/yr</v>
      </c>
      <c r="D230">
        <f>Materials_data!D23</f>
        <v>1104.1238937562985</v>
      </c>
      <c r="E230">
        <f>Materials_data!E23</f>
        <v>1113.9015426637918</v>
      </c>
      <c r="F230">
        <f>Materials_data!F23</f>
        <v>1123.6788984139571</v>
      </c>
      <c r="G230">
        <f>Materials_data!G23</f>
        <v>1133.4551391726995</v>
      </c>
      <c r="H230">
        <f>Materials_data!H23</f>
        <v>1142.1335129780934</v>
      </c>
      <c r="I230">
        <f>Materials_data!I23</f>
        <v>1151.9054710131243</v>
      </c>
      <c r="J230">
        <f>Materials_data!J23</f>
        <v>1161.6772409535047</v>
      </c>
      <c r="K230">
        <f>Materials_data!K23</f>
        <v>1171.4480065687721</v>
      </c>
      <c r="L230">
        <f>Materials_data!L23</f>
        <v>1181.2186734983466</v>
      </c>
      <c r="M230">
        <f>Materials_data!M23</f>
        <v>1190.988331472375</v>
      </c>
      <c r="N230">
        <f>Materials_data!N23</f>
        <v>1200.75792770064</v>
      </c>
      <c r="O230">
        <f>Materials_data!O23</f>
        <v>1189.5915189554466</v>
      </c>
      <c r="P230">
        <f>Materials_data!P23</f>
        <v>1179.5352747496431</v>
      </c>
      <c r="Q230">
        <f>Materials_data!Q23</f>
        <v>1169.4736064958756</v>
      </c>
      <c r="R230">
        <f>Materials_data!R23</f>
        <v>1159.4073430342719</v>
      </c>
      <c r="S230">
        <f>Materials_data!S23</f>
        <v>1149.3357882490404</v>
      </c>
      <c r="T230">
        <f>Materials_data!T23</f>
        <v>1139.2598432920897</v>
      </c>
      <c r="U230">
        <f>Materials_data!U23</f>
        <v>1128.1696719803708</v>
      </c>
      <c r="V230">
        <f>Materials_data!V23</f>
        <v>1118.0983460289713</v>
      </c>
      <c r="W230">
        <f>Materials_data!W23</f>
        <v>1108.0222780069473</v>
      </c>
      <c r="X230">
        <f>Materials_data!X23</f>
        <v>1097.9419632387107</v>
      </c>
      <c r="Y230">
        <f>Materials_data!Y23</f>
        <v>1087.8571001768946</v>
      </c>
      <c r="Z230">
        <f>Materials_data!Z23</f>
        <v>1077.7672728821444</v>
      </c>
      <c r="AA230">
        <f>Materials_data!AA23</f>
        <v>1067.673026349966</v>
      </c>
      <c r="AB230">
        <f>Materials_data!AB23</f>
        <v>1056.6631344647744</v>
      </c>
      <c r="AC230">
        <f>Materials_data!AC23</f>
        <v>1046.5736660626349</v>
      </c>
      <c r="AD230">
        <f>Materials_data!AD23</f>
        <v>1036.4801375150028</v>
      </c>
      <c r="AE230">
        <f>Materials_data!AE23</f>
        <v>1026.3819214474972</v>
      </c>
      <c r="AF230">
        <f>Materials_data!AF23</f>
        <v>1016.2798235745051</v>
      </c>
      <c r="AG230">
        <f>Materials_data!AG23</f>
        <v>1006.1731770033844</v>
      </c>
      <c r="AH230">
        <f>Materials_data!AH23</f>
        <v>996.06280431103346</v>
      </c>
      <c r="AI230">
        <f>Materials_data!AI23</f>
        <v>985.12756645854233</v>
      </c>
      <c r="AJ230">
        <f>Materials_data!AJ23</f>
        <v>975.02158534198861</v>
      </c>
      <c r="AK230">
        <f>Materials_data!AK23</f>
        <v>964.91123098699018</v>
      </c>
      <c r="AL230">
        <f>Materials_data!AL23</f>
        <v>954.79721298568734</v>
      </c>
      <c r="AM230">
        <f>Materials_data!AM23</f>
        <v>944.67890817642046</v>
      </c>
      <c r="AN230">
        <f>Materials_data!AN23</f>
        <v>934.5570213101538</v>
      </c>
      <c r="AO230">
        <f>Materials_data!AO23</f>
        <v>923.68389220490678</v>
      </c>
      <c r="AP230">
        <f>Materials_data!AP23</f>
        <v>913.5662433204252</v>
      </c>
      <c r="AQ230">
        <f>Materials_data!AQ23</f>
        <v>903.44440359756823</v>
      </c>
      <c r="AR230">
        <f>Materials_data!AR23</f>
        <v>893.31908667207188</v>
      </c>
    </row>
    <row r="231" spans="1:44" x14ac:dyDescent="0.2">
      <c r="A231" t="str">
        <f>Materials_data!A26</f>
        <v>MATERIALS</v>
      </c>
      <c r="B231" t="str">
        <f>Materials_data!B26</f>
        <v xml:space="preserve">Final Energy </v>
      </c>
      <c r="C231" t="str">
        <f>Materials_data!C26</f>
        <v>EJ/yr</v>
      </c>
      <c r="D231">
        <f>Materials_data!D26</f>
        <v>343.55347773541678</v>
      </c>
      <c r="E231">
        <f>Materials_data!E26</f>
        <v>348.43860267456569</v>
      </c>
      <c r="F231">
        <f>Materials_data!F26</f>
        <v>355.80152941106167</v>
      </c>
      <c r="G231">
        <f>Materials_data!G26</f>
        <v>362.99033404496674</v>
      </c>
      <c r="H231">
        <f>Materials_data!H26</f>
        <v>370.01984671432683</v>
      </c>
      <c r="I231">
        <f>Materials_data!I26</f>
        <v>376.94686170913542</v>
      </c>
      <c r="J231">
        <f>Materials_data!J26</f>
        <v>383.3399677442643</v>
      </c>
      <c r="K231">
        <f>Materials_data!K26</f>
        <v>390.04891677621356</v>
      </c>
      <c r="L231">
        <f>Materials_data!L26</f>
        <v>396.56482377755282</v>
      </c>
      <c r="M231">
        <f>Materials_data!M26</f>
        <v>402.67305091252319</v>
      </c>
      <c r="N231">
        <f>Materials_data!N26</f>
        <v>408.88161105410848</v>
      </c>
      <c r="O231">
        <f>Materials_data!O26</f>
        <v>418.1060029966718</v>
      </c>
      <c r="P231">
        <f>Materials_data!P26</f>
        <v>415.33297422973527</v>
      </c>
      <c r="Q231">
        <f>Materials_data!Q26</f>
        <v>423.48813942402182</v>
      </c>
      <c r="R231">
        <f>Materials_data!R26</f>
        <v>431.10875382120582</v>
      </c>
      <c r="S231">
        <f>Materials_data!S26</f>
        <v>438.72553065678227</v>
      </c>
      <c r="T231">
        <f>Materials_data!T26</f>
        <v>444.93460136497367</v>
      </c>
      <c r="U231">
        <f>Materials_data!U26</f>
        <v>449.26612852152806</v>
      </c>
      <c r="V231">
        <f>Materials_data!V26</f>
        <v>453.2545071878323</v>
      </c>
      <c r="W231">
        <f>Materials_data!W26</f>
        <v>457.21697751359733</v>
      </c>
      <c r="X231">
        <f>Materials_data!X26</f>
        <v>460.1816677719068</v>
      </c>
      <c r="Y231">
        <f>Materials_data!Y26</f>
        <v>465.30821541592718</v>
      </c>
      <c r="Z231">
        <f>Materials_data!Z26</f>
        <v>471.3473081829585</v>
      </c>
      <c r="AA231">
        <f>Materials_data!AA26</f>
        <v>476.1775686830199</v>
      </c>
      <c r="AB231">
        <f>Materials_data!AB26</f>
        <v>479.95065969628013</v>
      </c>
      <c r="AC231">
        <f>Materials_data!AC26</f>
        <v>484.47711787364966</v>
      </c>
      <c r="AD231">
        <f>Materials_data!AD26</f>
        <v>488.62044913240345</v>
      </c>
      <c r="AE231">
        <f>Materials_data!AE26</f>
        <v>492.70916403311662</v>
      </c>
      <c r="AF231">
        <f>Materials_data!AF26</f>
        <v>496.75271862421982</v>
      </c>
      <c r="AG231">
        <f>Materials_data!AG26</f>
        <v>500.75107698997238</v>
      </c>
      <c r="AH231">
        <f>Materials_data!AH26</f>
        <v>504.70827533019155</v>
      </c>
      <c r="AI231">
        <f>Materials_data!AI26</f>
        <v>507.59058165351655</v>
      </c>
      <c r="AJ231">
        <f>Materials_data!AJ26</f>
        <v>510.40099006061348</v>
      </c>
      <c r="AK231">
        <f>Materials_data!AK26</f>
        <v>514.5938859367518</v>
      </c>
      <c r="AL231">
        <f>Materials_data!AL26</f>
        <v>517.37119487234293</v>
      </c>
      <c r="AM231">
        <f>Materials_data!AM26</f>
        <v>520.37217359943202</v>
      </c>
      <c r="AN231">
        <f>Materials_data!AN26</f>
        <v>523.56202427793539</v>
      </c>
      <c r="AO231">
        <f>Materials_data!AO26</f>
        <v>526.70845678170645</v>
      </c>
      <c r="AP231">
        <f>Materials_data!AP26</f>
        <v>529.8444813564106</v>
      </c>
      <c r="AQ231">
        <f>Materials_data!AQ26</f>
        <v>532.82573024002147</v>
      </c>
      <c r="AR231">
        <f>Materials_data!AR26</f>
        <v>534.20508122100864</v>
      </c>
    </row>
    <row r="232" spans="1:44" x14ac:dyDescent="0.2">
      <c r="A232" t="str">
        <f>Materials_data!A27</f>
        <v>MATERIALS</v>
      </c>
      <c r="B232" t="str">
        <f>Materials_data!B27</f>
        <v>Final Energy|Electricity|Industrial</v>
      </c>
      <c r="C232" t="str">
        <f>Materials_data!C27</f>
        <v>EJ/yr</v>
      </c>
      <c r="D232">
        <f>Materials_data!D27</f>
        <v>12.938010363412401</v>
      </c>
      <c r="E232">
        <f>Materials_data!E27</f>
        <v>13.20974719432772</v>
      </c>
      <c r="F232">
        <f>Materials_data!F27</f>
        <v>13.474692437142849</v>
      </c>
      <c r="G232">
        <f>Materials_data!G27</f>
        <v>13.732683271120619</v>
      </c>
      <c r="H232">
        <f>Materials_data!H27</f>
        <v>13.98398884844595</v>
      </c>
      <c r="I232">
        <f>Materials_data!I27</f>
        <v>14.228903230185109</v>
      </c>
      <c r="J232">
        <f>Materials_data!J27</f>
        <v>14.467671075133492</v>
      </c>
      <c r="K232">
        <f>Materials_data!K27</f>
        <v>14.700527425822639</v>
      </c>
      <c r="L232">
        <f>Materials_data!L27</f>
        <v>14.92771351635586</v>
      </c>
      <c r="M232">
        <f>Materials_data!M27</f>
        <v>15.149474273557049</v>
      </c>
      <c r="N232">
        <f>Materials_data!N27</f>
        <v>15.365980050359509</v>
      </c>
      <c r="O232">
        <f>Materials_data!O27</f>
        <v>15.454832568467079</v>
      </c>
      <c r="P232">
        <f>Materials_data!P27</f>
        <v>15.538484995960978</v>
      </c>
      <c r="Q232">
        <f>Materials_data!Q27</f>
        <v>15.617187681256759</v>
      </c>
      <c r="R232">
        <f>Materials_data!R27</f>
        <v>15.69100644040315</v>
      </c>
      <c r="S232">
        <f>Materials_data!S27</f>
        <v>15.76019379044358</v>
      </c>
      <c r="T232">
        <f>Materials_data!T27</f>
        <v>15.824776628759942</v>
      </c>
      <c r="U232">
        <f>Materials_data!U27</f>
        <v>15.88498379955962</v>
      </c>
      <c r="V232">
        <f>Materials_data!V27</f>
        <v>15.94090576815865</v>
      </c>
      <c r="W232">
        <f>Materials_data!W27</f>
        <v>15.99267939826618</v>
      </c>
      <c r="X232">
        <f>Materials_data!X27</f>
        <v>16.040415802282382</v>
      </c>
      <c r="Y232">
        <f>Materials_data!Y27</f>
        <v>16.084255341142789</v>
      </c>
      <c r="Z232">
        <f>Materials_data!Z27</f>
        <v>16.124241817226718</v>
      </c>
      <c r="AA232">
        <f>Materials_data!AA27</f>
        <v>16.160573331796513</v>
      </c>
      <c r="AB232">
        <f>Materials_data!AB27</f>
        <v>16.193246268459312</v>
      </c>
      <c r="AC232">
        <f>Materials_data!AC27</f>
        <v>16.222466664168309</v>
      </c>
      <c r="AD232">
        <f>Materials_data!AD27</f>
        <v>16.24822468368561</v>
      </c>
      <c r="AE232">
        <f>Materials_data!AE27</f>
        <v>16.270674237553898</v>
      </c>
      <c r="AF232">
        <f>Materials_data!AF27</f>
        <v>16.289865798664728</v>
      </c>
      <c r="AG232">
        <f>Materials_data!AG27</f>
        <v>16.305913156214729</v>
      </c>
      <c r="AH232">
        <f>Materials_data!AH27</f>
        <v>16.318854176126429</v>
      </c>
      <c r="AI232">
        <f>Materials_data!AI27</f>
        <v>16.328810248096381</v>
      </c>
      <c r="AJ232">
        <f>Materials_data!AJ27</f>
        <v>16.33579051225674</v>
      </c>
      <c r="AK232">
        <f>Materials_data!AK27</f>
        <v>16.339944450826401</v>
      </c>
      <c r="AL232">
        <f>Materials_data!AL27</f>
        <v>16.341237541193291</v>
      </c>
      <c r="AM232">
        <f>Materials_data!AM27</f>
        <v>16.339857975384788</v>
      </c>
      <c r="AN232">
        <f>Materials_data!AN27</f>
        <v>16.335749127103298</v>
      </c>
      <c r="AO232">
        <f>Materials_data!AO27</f>
        <v>16.32906523027355</v>
      </c>
      <c r="AP232">
        <f>Materials_data!AP27</f>
        <v>16.319776929994049</v>
      </c>
      <c r="AQ232">
        <f>Materials_data!AQ27</f>
        <v>16.308021659085</v>
      </c>
      <c r="AR232">
        <f>Materials_data!AR27</f>
        <v>16.29377449822865</v>
      </c>
    </row>
    <row r="233" spans="1:44" x14ac:dyDescent="0.2">
      <c r="A233" t="str">
        <f>Materials_data!A28</f>
        <v>MATERIALS</v>
      </c>
      <c r="B233" t="str">
        <f>Materials_data!B28</f>
        <v>Final Energy|Heat|Industrial</v>
      </c>
      <c r="C233" t="str">
        <f>Materials_data!C28</f>
        <v>EJ/yr</v>
      </c>
      <c r="D233">
        <f>Materials_data!D28</f>
        <v>118.40359817200448</v>
      </c>
      <c r="E233">
        <f>Materials_data!E28</f>
        <v>119.91576881903814</v>
      </c>
      <c r="F233">
        <f>Materials_data!F28</f>
        <v>121.40100819291935</v>
      </c>
      <c r="G233">
        <f>Materials_data!G28</f>
        <v>122.85995934124634</v>
      </c>
      <c r="H233">
        <f>Materials_data!H28</f>
        <v>124.29407042368103</v>
      </c>
      <c r="I233">
        <f>Materials_data!I28</f>
        <v>125.70364171655055</v>
      </c>
      <c r="J233">
        <f>Materials_data!J28</f>
        <v>127.090115350731</v>
      </c>
      <c r="K233">
        <f>Materials_data!K28</f>
        <v>128.45381667168297</v>
      </c>
      <c r="L233">
        <f>Materials_data!L28</f>
        <v>129.79606712119713</v>
      </c>
      <c r="M233">
        <f>Materials_data!M28</f>
        <v>131.11701054896633</v>
      </c>
      <c r="N233">
        <f>Materials_data!N28</f>
        <v>132.41789825374917</v>
      </c>
      <c r="O233">
        <f>Materials_data!O28</f>
        <v>132.86545844556687</v>
      </c>
      <c r="P233">
        <f>Materials_data!P28</f>
        <v>133.30000551568315</v>
      </c>
      <c r="Q233">
        <f>Materials_data!Q28</f>
        <v>133.72175483738692</v>
      </c>
      <c r="R233">
        <f>Materials_data!R28</f>
        <v>134.13162911495871</v>
      </c>
      <c r="S233">
        <f>Materials_data!S28</f>
        <v>134.52999059744934</v>
      </c>
      <c r="T233">
        <f>Materials_data!T28</f>
        <v>134.91705048826168</v>
      </c>
      <c r="U233">
        <f>Materials_data!U28</f>
        <v>135.29336417285577</v>
      </c>
      <c r="V233">
        <f>Materials_data!V28</f>
        <v>135.65980109973987</v>
      </c>
      <c r="W233">
        <f>Materials_data!W28</f>
        <v>136.01609313535593</v>
      </c>
      <c r="X233">
        <f>Materials_data!X28</f>
        <v>136.36317240428809</v>
      </c>
      <c r="Y233">
        <f>Materials_data!Y28</f>
        <v>136.72286251373032</v>
      </c>
      <c r="Z233">
        <f>Materials_data!Z28</f>
        <v>137.07403450915248</v>
      </c>
      <c r="AA233">
        <f>Materials_data!AA28</f>
        <v>137.41672559307747</v>
      </c>
      <c r="AB233">
        <f>Materials_data!AB28</f>
        <v>137.75144824377054</v>
      </c>
      <c r="AC233">
        <f>Materials_data!AC28</f>
        <v>138.07836085930796</v>
      </c>
      <c r="AD233">
        <f>Materials_data!AD28</f>
        <v>138.39797265860369</v>
      </c>
      <c r="AE233">
        <f>Materials_data!AE28</f>
        <v>138.71026700940587</v>
      </c>
      <c r="AF233">
        <f>Materials_data!AF28</f>
        <v>139.01582047047214</v>
      </c>
      <c r="AG233">
        <f>Materials_data!AG28</f>
        <v>139.31462775689332</v>
      </c>
      <c r="AH233">
        <f>Materials_data!AH28</f>
        <v>139.60719428580097</v>
      </c>
      <c r="AI233">
        <f>Materials_data!AI28</f>
        <v>139.84770501673586</v>
      </c>
      <c r="AJ233">
        <f>Materials_data!AJ28</f>
        <v>140.0824140862166</v>
      </c>
      <c r="AK233">
        <f>Materials_data!AK28</f>
        <v>140.31121791628854</v>
      </c>
      <c r="AL233">
        <f>Materials_data!AL28</f>
        <v>140.53479027479108</v>
      </c>
      <c r="AM233">
        <f>Materials_data!AM28</f>
        <v>140.75296197837611</v>
      </c>
      <c r="AN233">
        <f>Materials_data!AN28</f>
        <v>140.96605275223996</v>
      </c>
      <c r="AO233">
        <f>Materials_data!AO28</f>
        <v>141.17424430160241</v>
      </c>
      <c r="AP233">
        <f>Materials_data!AP28</f>
        <v>141.37787082715926</v>
      </c>
      <c r="AQ233">
        <f>Materials_data!AQ28</f>
        <v>141.57679476390865</v>
      </c>
      <c r="AR233">
        <f>Materials_data!AR28</f>
        <v>141.77138189778708</v>
      </c>
    </row>
    <row r="234" spans="1:44" x14ac:dyDescent="0.2">
      <c r="A234" t="str">
        <f>Materials_data!A29</f>
        <v>MATERIALS</v>
      </c>
      <c r="B234" t="str">
        <f>Materials_data!B29</f>
        <v>Final Energy|Electricity|Residential</v>
      </c>
      <c r="C234" t="str">
        <f>Materials_data!C29</f>
        <v>EJ/yr</v>
      </c>
      <c r="D234">
        <f>Materials_data!D29</f>
        <v>47.76347049999994</v>
      </c>
      <c r="E234">
        <f>Materials_data!E29</f>
        <v>49.853523571200014</v>
      </c>
      <c r="F234">
        <f>Materials_data!F29</f>
        <v>51.916501670999985</v>
      </c>
      <c r="G234">
        <f>Materials_data!G29</f>
        <v>53.883178392600001</v>
      </c>
      <c r="H234">
        <f>Materials_data!H29</f>
        <v>55.769179762199954</v>
      </c>
      <c r="I234">
        <f>Materials_data!I29</f>
        <v>57.643775437400009</v>
      </c>
      <c r="J234">
        <f>Materials_data!J29</f>
        <v>59.8346624084</v>
      </c>
      <c r="K234">
        <f>Materials_data!K29</f>
        <v>62.208685778708201</v>
      </c>
      <c r="L234">
        <f>Materials_data!L29</f>
        <v>64.487816000000038</v>
      </c>
      <c r="M234">
        <f>Materials_data!M29</f>
        <v>66.597075999999987</v>
      </c>
      <c r="N234">
        <f>Materials_data!N29</f>
        <v>68.713391999999985</v>
      </c>
      <c r="O234">
        <f>Materials_data!O29</f>
        <v>74.060601855798751</v>
      </c>
      <c r="P234">
        <f>Materials_data!P29</f>
        <v>77.25275173201392</v>
      </c>
      <c r="Q234">
        <f>Materials_data!Q29</f>
        <v>80.088433889296041</v>
      </c>
      <c r="R234">
        <f>Materials_data!R29</f>
        <v>82.950459629757006</v>
      </c>
      <c r="S234">
        <f>Materials_data!S29</f>
        <v>88.04342482779758</v>
      </c>
      <c r="T234">
        <f>Materials_data!T29</f>
        <v>91.798428301855353</v>
      </c>
      <c r="U234">
        <f>Materials_data!U29</f>
        <v>93.731278514496793</v>
      </c>
      <c r="V234">
        <f>Materials_data!V29</f>
        <v>95.366780812810134</v>
      </c>
      <c r="W234">
        <f>Materials_data!W29</f>
        <v>97.034914990343864</v>
      </c>
      <c r="X234">
        <f>Materials_data!X29</f>
        <v>100.24842469319707</v>
      </c>
      <c r="Y234">
        <f>Materials_data!Y29</f>
        <v>103.01763467640717</v>
      </c>
      <c r="Z234">
        <f>Materials_data!Z29</f>
        <v>106.74439305942468</v>
      </c>
      <c r="AA234">
        <f>Materials_data!AA29</f>
        <v>109.30706956848339</v>
      </c>
      <c r="AB234">
        <f>Materials_data!AB29</f>
        <v>111.57630474405043</v>
      </c>
      <c r="AC234">
        <f>Materials_data!AC29</f>
        <v>113.89532055017345</v>
      </c>
      <c r="AD234">
        <f>Materials_data!AD29</f>
        <v>115.85389685011424</v>
      </c>
      <c r="AE234">
        <f>Materials_data!AE29</f>
        <v>117.79285173615767</v>
      </c>
      <c r="AF234">
        <f>Materials_data!AF29</f>
        <v>119.73644959508312</v>
      </c>
      <c r="AG234">
        <f>Materials_data!AG29</f>
        <v>121.67668958686465</v>
      </c>
      <c r="AH234">
        <f>Materials_data!AH29</f>
        <v>123.61710786826477</v>
      </c>
      <c r="AI234">
        <f>Materials_data!AI29</f>
        <v>124.73287417868458</v>
      </c>
      <c r="AJ234">
        <f>Materials_data!AJ29</f>
        <v>125.81678950214041</v>
      </c>
      <c r="AK234">
        <f>Materials_data!AK29</f>
        <v>128.67318468945123</v>
      </c>
      <c r="AL234">
        <f>Materials_data!AL29</f>
        <v>130.52944493276891</v>
      </c>
      <c r="AM234">
        <f>Materials_data!AM29</f>
        <v>132.2659812095055</v>
      </c>
      <c r="AN234">
        <f>Materials_data!AN29</f>
        <v>134.03632171931011</v>
      </c>
      <c r="AO234">
        <f>Materials_data!AO29</f>
        <v>135.78218674834173</v>
      </c>
      <c r="AP234">
        <f>Materials_data!AP29</f>
        <v>137.42773099999954</v>
      </c>
      <c r="AQ234">
        <f>Materials_data!AQ29</f>
        <v>138.95579699999996</v>
      </c>
      <c r="AR234">
        <f>Materials_data!AR29</f>
        <v>139.62996577936329</v>
      </c>
    </row>
    <row r="235" spans="1:44" x14ac:dyDescent="0.2">
      <c r="A235" t="str">
        <f>Materials_data!A30</f>
        <v>MATERIALS</v>
      </c>
      <c r="B235" t="str">
        <f>Materials_data!B30</f>
        <v>Final Energy|Heat|Residential</v>
      </c>
      <c r="C235" t="str">
        <f>Materials_data!C30</f>
        <v>EJ/yr</v>
      </c>
      <c r="D235">
        <f>Materials_data!D30</f>
        <v>77.894399999999905</v>
      </c>
      <c r="E235">
        <f>Materials_data!E30</f>
        <v>78.979799999999784</v>
      </c>
      <c r="F235">
        <f>Materials_data!F30</f>
        <v>80.065099999999688</v>
      </c>
      <c r="G235">
        <f>Materials_data!G30</f>
        <v>81.150499999999781</v>
      </c>
      <c r="H235">
        <f>Materials_data!H30</f>
        <v>82.235899999999901</v>
      </c>
      <c r="I235">
        <f>Materials_data!I30</f>
        <v>83.321299999999752</v>
      </c>
      <c r="J235">
        <f>Materials_data!J30</f>
        <v>84.40669999999983</v>
      </c>
      <c r="K235">
        <f>Materials_data!K30</f>
        <v>85.492099999999738</v>
      </c>
      <c r="L235">
        <f>Materials_data!L30</f>
        <v>86.577499999999787</v>
      </c>
      <c r="M235">
        <f>Materials_data!M30</f>
        <v>87.662899999999823</v>
      </c>
      <c r="N235">
        <f>Materials_data!N30</f>
        <v>88.748299999999787</v>
      </c>
      <c r="O235">
        <f>Materials_data!O30</f>
        <v>89.972999999999843</v>
      </c>
      <c r="P235">
        <f>Materials_data!P30</f>
        <v>91.197699999999813</v>
      </c>
      <c r="Q235">
        <f>Materials_data!Q30</f>
        <v>92.422399999999925</v>
      </c>
      <c r="R235">
        <f>Materials_data!R30</f>
        <v>93.64709999999981</v>
      </c>
      <c r="S235">
        <f>Materials_data!S30</f>
        <v>94.871799999999865</v>
      </c>
      <c r="T235">
        <f>Materials_data!T30</f>
        <v>96.096499999999907</v>
      </c>
      <c r="U235">
        <f>Materials_data!U30</f>
        <v>97.321199999999891</v>
      </c>
      <c r="V235">
        <f>Materials_data!V30</f>
        <v>98.545899999999861</v>
      </c>
      <c r="W235">
        <f>Materials_data!W30</f>
        <v>99.770599999999888</v>
      </c>
      <c r="X235">
        <f>Materials_data!X30</f>
        <v>100.9952999999999</v>
      </c>
      <c r="Y235">
        <f>Materials_data!Y30</f>
        <v>102.28389999999989</v>
      </c>
      <c r="Z235">
        <f>Materials_data!Z30</f>
        <v>103.57249999999995</v>
      </c>
      <c r="AA235">
        <f>Materials_data!AA30</f>
        <v>104.86109999999995</v>
      </c>
      <c r="AB235">
        <f>Materials_data!AB30</f>
        <v>106.14959999999991</v>
      </c>
      <c r="AC235">
        <f>Materials_data!AC30</f>
        <v>107.43819999999994</v>
      </c>
      <c r="AD235">
        <f>Materials_data!AD30</f>
        <v>108.7267999999999</v>
      </c>
      <c r="AE235">
        <f>Materials_data!AE30</f>
        <v>110.0153999999993</v>
      </c>
      <c r="AF235">
        <f>Materials_data!AF30</f>
        <v>111.30399999999999</v>
      </c>
      <c r="AG235">
        <f>Materials_data!AG30</f>
        <v>112.59259999999969</v>
      </c>
      <c r="AH235">
        <f>Materials_data!AH30</f>
        <v>113.88109999999938</v>
      </c>
      <c r="AI235">
        <f>Materials_data!AI30</f>
        <v>115.0358999999998</v>
      </c>
      <c r="AJ235">
        <f>Materials_data!AJ30</f>
        <v>116.19059999999988</v>
      </c>
      <c r="AK235">
        <f>Materials_data!AK30</f>
        <v>117.3453999999991</v>
      </c>
      <c r="AL235">
        <f>Materials_data!AL30</f>
        <v>118.50009999999985</v>
      </c>
      <c r="AM235">
        <f>Materials_data!AM30</f>
        <v>119.65479999999926</v>
      </c>
      <c r="AN235">
        <f>Materials_data!AN30</f>
        <v>120.80959999999973</v>
      </c>
      <c r="AO235">
        <f>Materials_data!AO30</f>
        <v>121.96429999999991</v>
      </c>
      <c r="AP235">
        <f>Materials_data!AP30</f>
        <v>123.11899999999903</v>
      </c>
      <c r="AQ235">
        <f>Materials_data!AQ30</f>
        <v>124.27379999999901</v>
      </c>
      <c r="AR235">
        <f>Materials_data!AR30</f>
        <v>125.4284999999999</v>
      </c>
    </row>
    <row r="236" spans="1:44" x14ac:dyDescent="0.2">
      <c r="A236" t="str">
        <f>Materials_data!A31</f>
        <v>MATERIALS</v>
      </c>
      <c r="B236" t="str">
        <f>Materials_data!B31</f>
        <v>Final Energy|Transportation</v>
      </c>
      <c r="C236" t="str">
        <f>Materials_data!C31</f>
        <v>EJ/yr</v>
      </c>
      <c r="D236">
        <f>Materials_data!D31</f>
        <v>86.553998700000093</v>
      </c>
      <c r="E236">
        <f>Materials_data!E31</f>
        <v>86.479763089999992</v>
      </c>
      <c r="F236">
        <f>Materials_data!F31</f>
        <v>88.944227109999815</v>
      </c>
      <c r="G236">
        <f>Materials_data!G31</f>
        <v>91.364013040000017</v>
      </c>
      <c r="H236">
        <f>Materials_data!H31</f>
        <v>93.736707679999995</v>
      </c>
      <c r="I236">
        <f>Materials_data!I31</f>
        <v>96.049241324999997</v>
      </c>
      <c r="J236">
        <f>Materials_data!J31</f>
        <v>97.540818909999984</v>
      </c>
      <c r="K236">
        <f>Materials_data!K31</f>
        <v>99.193786900000006</v>
      </c>
      <c r="L236">
        <f>Materials_data!L31</f>
        <v>100.77572714</v>
      </c>
      <c r="M236">
        <f>Materials_data!M31</f>
        <v>102.14659009</v>
      </c>
      <c r="N236">
        <f>Materials_data!N31</f>
        <v>103.63604075000001</v>
      </c>
      <c r="O236">
        <f>Materials_data!O31</f>
        <v>105.7521101268393</v>
      </c>
      <c r="P236">
        <f>Materials_data!P31</f>
        <v>98.0440319860774</v>
      </c>
      <c r="Q236">
        <f>Materials_data!Q31</f>
        <v>101.63836301608217</v>
      </c>
      <c r="R236">
        <f>Materials_data!R31</f>
        <v>104.68855863608711</v>
      </c>
      <c r="S236">
        <f>Materials_data!S31</f>
        <v>105.52012144109194</v>
      </c>
      <c r="T236">
        <f>Materials_data!T31</f>
        <v>106.29784594609683</v>
      </c>
      <c r="U236">
        <f>Materials_data!U31</f>
        <v>107.035302034616</v>
      </c>
      <c r="V236">
        <f>Materials_data!V31</f>
        <v>107.74111950712383</v>
      </c>
      <c r="W236">
        <f>Materials_data!W31</f>
        <v>108.40268998963147</v>
      </c>
      <c r="X236">
        <f>Materials_data!X31</f>
        <v>106.53435487213932</v>
      </c>
      <c r="Y236">
        <f>Materials_data!Y31</f>
        <v>107.19956288464707</v>
      </c>
      <c r="Z236">
        <f>Materials_data!Z31</f>
        <v>107.83213879715468</v>
      </c>
      <c r="AA236">
        <f>Materials_data!AA31</f>
        <v>108.43210018966253</v>
      </c>
      <c r="AB236">
        <f>Materials_data!AB31</f>
        <v>108.28006043999997</v>
      </c>
      <c r="AC236">
        <f>Materials_data!AC31</f>
        <v>108.8427698</v>
      </c>
      <c r="AD236">
        <f>Materials_data!AD31</f>
        <v>109.39355493999999</v>
      </c>
      <c r="AE236">
        <f>Materials_data!AE31</f>
        <v>109.91997104999987</v>
      </c>
      <c r="AF236">
        <f>Materials_data!AF31</f>
        <v>110.40658275999988</v>
      </c>
      <c r="AG236">
        <f>Materials_data!AG31</f>
        <v>110.86124648999998</v>
      </c>
      <c r="AH236">
        <f>Materials_data!AH31</f>
        <v>111.284019</v>
      </c>
      <c r="AI236">
        <f>Materials_data!AI31</f>
        <v>111.64529220999991</v>
      </c>
      <c r="AJ236">
        <f>Materials_data!AJ31</f>
        <v>111.97539595999979</v>
      </c>
      <c r="AK236">
        <f>Materials_data!AK31</f>
        <v>111.92413888018659</v>
      </c>
      <c r="AL236">
        <f>Materials_data!AL31</f>
        <v>111.46562212358978</v>
      </c>
      <c r="AM236">
        <f>Materials_data!AM31</f>
        <v>111.3585724361664</v>
      </c>
      <c r="AN236">
        <f>Materials_data!AN31</f>
        <v>111.41430067928229</v>
      </c>
      <c r="AO236">
        <f>Materials_data!AO31</f>
        <v>111.45866050148879</v>
      </c>
      <c r="AP236">
        <f>Materials_data!AP31</f>
        <v>111.60010259925879</v>
      </c>
      <c r="AQ236">
        <f>Materials_data!AQ31</f>
        <v>111.71131681702887</v>
      </c>
      <c r="AR236">
        <f>Materials_data!AR31</f>
        <v>111.0814590456297</v>
      </c>
    </row>
    <row r="237" spans="1:44" x14ac:dyDescent="0.2">
      <c r="A237" t="str">
        <f>Materials_data!A34</f>
        <v>MATERIALS</v>
      </c>
      <c r="B237" t="str">
        <f>Materials_data!B34</f>
        <v>Food Demand</v>
      </c>
      <c r="C237" t="str">
        <f>Materials_data!C34</f>
        <v>kcal/cap/day</v>
      </c>
      <c r="D237">
        <f>Materials_data!D34</f>
        <v>2856.3201850944711</v>
      </c>
      <c r="E237">
        <f>Materials_data!E34</f>
        <v>2867.5667417364225</v>
      </c>
      <c r="F237">
        <f>Materials_data!F34</f>
        <v>2878.8546235695385</v>
      </c>
      <c r="G237">
        <f>Materials_data!G34</f>
        <v>2890.0902420072202</v>
      </c>
      <c r="H237">
        <f>Materials_data!H34</f>
        <v>2901.366554683596</v>
      </c>
      <c r="I237">
        <f>Materials_data!I34</f>
        <v>2912.5919157585263</v>
      </c>
      <c r="J237">
        <f>Materials_data!J34</f>
        <v>2923.857351939399</v>
      </c>
      <c r="K237">
        <f>Materials_data!K34</f>
        <v>2935.1616527540828</v>
      </c>
      <c r="L237">
        <f>Materials_data!L34</f>
        <v>2946.4159676525992</v>
      </c>
      <c r="M237">
        <f>Materials_data!M34</f>
        <v>2957.7085995521347</v>
      </c>
      <c r="N237">
        <f>Materials_data!N34</f>
        <v>2968.9524506611479</v>
      </c>
      <c r="O237">
        <f>Materials_data!O34</f>
        <v>2973.2788979422326</v>
      </c>
      <c r="P237">
        <f>Materials_data!P34</f>
        <v>2977.532609205774</v>
      </c>
      <c r="Q237">
        <f>Materials_data!Q34</f>
        <v>2981.8830520822089</v>
      </c>
      <c r="R237">
        <f>Materials_data!R34</f>
        <v>2986.1615648143638</v>
      </c>
      <c r="S237">
        <f>Materials_data!S34</f>
        <v>2990.5348162093296</v>
      </c>
      <c r="T237">
        <f>Materials_data!T34</f>
        <v>2994.7551572028124</v>
      </c>
      <c r="U237">
        <f>Materials_data!U34</f>
        <v>2999.0696468939491</v>
      </c>
      <c r="V237">
        <f>Materials_data!V34</f>
        <v>3003.3150843083304</v>
      </c>
      <c r="W237">
        <f>Materials_data!W34</f>
        <v>3007.6527770846656</v>
      </c>
      <c r="X237">
        <f>Materials_data!X34</f>
        <v>3011.9221398291975</v>
      </c>
      <c r="Y237">
        <f>Materials_data!Y34</f>
        <v>3012.4962740211085</v>
      </c>
      <c r="Z237">
        <f>Materials_data!Z34</f>
        <v>3012.9849928944454</v>
      </c>
      <c r="AA237">
        <f>Materials_data!AA34</f>
        <v>3013.5453362174553</v>
      </c>
      <c r="AB237">
        <f>Materials_data!AB34</f>
        <v>3014.0987330903863</v>
      </c>
      <c r="AC237">
        <f>Materials_data!AC34</f>
        <v>3014.6453118877721</v>
      </c>
      <c r="AD237">
        <f>Materials_data!AD34</f>
        <v>3015.1851978403797</v>
      </c>
      <c r="AE237">
        <f>Materials_data!AE34</f>
        <v>3015.7185131307433</v>
      </c>
      <c r="AF237">
        <f>Materials_data!AF34</f>
        <v>3016.1700066519329</v>
      </c>
      <c r="AG237">
        <f>Materials_data!AG34</f>
        <v>3016.7659057636115</v>
      </c>
      <c r="AH237">
        <f>Materials_data!AH34</f>
        <v>3017.2802130431955</v>
      </c>
      <c r="AI237">
        <f>Materials_data!AI34</f>
        <v>3018.4566462882512</v>
      </c>
      <c r="AJ237">
        <f>Materials_data!AJ34</f>
        <v>3019.6229394120746</v>
      </c>
      <c r="AK237">
        <f>Materials_data!AK34</f>
        <v>3020.8527337524033</v>
      </c>
      <c r="AL237">
        <f>Materials_data!AL34</f>
        <v>3022.0720186172498</v>
      </c>
      <c r="AM237">
        <f>Materials_data!AM34</f>
        <v>3023.2809281499572</v>
      </c>
      <c r="AN237">
        <f>Materials_data!AN34</f>
        <v>3024.4795942205928</v>
      </c>
      <c r="AO237">
        <f>Materials_data!AO34</f>
        <v>3025.7404167683458</v>
      </c>
      <c r="AP237">
        <f>Materials_data!AP34</f>
        <v>3026.8467123761629</v>
      </c>
      <c r="AQ237">
        <f>Materials_data!AQ34</f>
        <v>3028.0870828718225</v>
      </c>
      <c r="AR237">
        <f>Materials_data!AR34</f>
        <v>3029.3171184685521</v>
      </c>
    </row>
    <row r="238" spans="1:44" x14ac:dyDescent="0.2">
      <c r="A238" t="str">
        <f>Materials_data!A35</f>
        <v>MATERIALS</v>
      </c>
      <c r="B238" t="str">
        <f>Materials_data!B35</f>
        <v>Food Demand|Crops</v>
      </c>
      <c r="C238" t="str">
        <f>Materials_data!C35</f>
        <v>kcal/cap/day</v>
      </c>
      <c r="D238">
        <f>Materials_data!D35</f>
        <v>2405.4225637268787</v>
      </c>
      <c r="E238">
        <f>Materials_data!E35</f>
        <v>2416.410449563055</v>
      </c>
      <c r="F238">
        <f>Materials_data!F35</f>
        <v>2427.351879073035</v>
      </c>
      <c r="G238">
        <f>Materials_data!G35</f>
        <v>2438.3406023338757</v>
      </c>
      <c r="H238">
        <f>Materials_data!H35</f>
        <v>2449.2838164950012</v>
      </c>
      <c r="I238">
        <f>Materials_data!I35</f>
        <v>2460.2733158188853</v>
      </c>
      <c r="J238">
        <f>Materials_data!J35</f>
        <v>2471.2182159816443</v>
      </c>
      <c r="K238">
        <f>Materials_data!K35</f>
        <v>2482.2084353248665</v>
      </c>
      <c r="L238">
        <f>Materials_data!L35</f>
        <v>2493.1549302817612</v>
      </c>
      <c r="M238">
        <f>Materials_data!M35</f>
        <v>2504.1458183727127</v>
      </c>
      <c r="N238">
        <f>Materials_data!N35</f>
        <v>2515.0938236570328</v>
      </c>
      <c r="O238">
        <f>Materials_data!O35</f>
        <v>2520.1988978942854</v>
      </c>
      <c r="P238">
        <f>Materials_data!P35</f>
        <v>2525.2181458761474</v>
      </c>
      <c r="Q238">
        <f>Materials_data!Q35</f>
        <v>2530.321362589948</v>
      </c>
      <c r="R238">
        <f>Materials_data!R35</f>
        <v>2535.3402028103797</v>
      </c>
      <c r="S238">
        <f>Materials_data!S35</f>
        <v>2540.4416414951565</v>
      </c>
      <c r="T238">
        <f>Materials_data!T35</f>
        <v>2545.460104994685</v>
      </c>
      <c r="U238">
        <f>Materials_data!U35</f>
        <v>2550.5598404055368</v>
      </c>
      <c r="V238">
        <f>Materials_data!V35</f>
        <v>2555.5779558876875</v>
      </c>
      <c r="W238">
        <f>Materials_data!W35</f>
        <v>2560.6760583975597</v>
      </c>
      <c r="X238">
        <f>Materials_data!X35</f>
        <v>2565.6938524290322</v>
      </c>
      <c r="Y238">
        <f>Materials_data!Y35</f>
        <v>2567.0400238369416</v>
      </c>
      <c r="Z238">
        <f>Materials_data!Z35</f>
        <v>2568.3692975840518</v>
      </c>
      <c r="AA238">
        <f>Materials_data!AA35</f>
        <v>2569.6819898448848</v>
      </c>
      <c r="AB238">
        <f>Materials_data!AB35</f>
        <v>2571.0556479865722</v>
      </c>
      <c r="AC238">
        <f>Materials_data!AC35</f>
        <v>2572.4123820987952</v>
      </c>
      <c r="AD238">
        <f>Materials_data!AD35</f>
        <v>2573.7525030330798</v>
      </c>
      <c r="AE238">
        <f>Materials_data!AE35</f>
        <v>2575.0763140745389</v>
      </c>
      <c r="AF238">
        <f>Materials_data!AF35</f>
        <v>2576.3841111706934</v>
      </c>
      <c r="AG238">
        <f>Materials_data!AG35</f>
        <v>2577.7511003544519</v>
      </c>
      <c r="AH238">
        <f>Materials_data!AH35</f>
        <v>2579.1017509191847</v>
      </c>
      <c r="AI238">
        <f>Materials_data!AI35</f>
        <v>2580.9142687797321</v>
      </c>
      <c r="AJ238">
        <f>Materials_data!AJ35</f>
        <v>2582.7111638661718</v>
      </c>
      <c r="AK238">
        <f>Materials_data!AK35</f>
        <v>2584.5661480976319</v>
      </c>
      <c r="AL238">
        <f>Materials_data!AL35</f>
        <v>2586.4052801571788</v>
      </c>
      <c r="AM238">
        <f>Materials_data!AM35</f>
        <v>2588.2287623825364</v>
      </c>
      <c r="AN238">
        <f>Materials_data!AN35</f>
        <v>2590.0367936824869</v>
      </c>
      <c r="AO238">
        <f>Materials_data!AO35</f>
        <v>2591.9018399036486</v>
      </c>
      <c r="AP238">
        <f>Materials_data!AP35</f>
        <v>2593.6792491115903</v>
      </c>
      <c r="AQ238">
        <f>Materials_data!AQ35</f>
        <v>2595.5134524129007</v>
      </c>
      <c r="AR238">
        <f>Materials_data!AR35</f>
        <v>2597.3323729371682</v>
      </c>
    </row>
    <row r="239" spans="1:44" x14ac:dyDescent="0.2">
      <c r="A239" t="str">
        <f>Materials_data!A36</f>
        <v>MATERIALS</v>
      </c>
      <c r="B239" t="str">
        <f>Materials_data!B36</f>
        <v>Food Demand|Livestock</v>
      </c>
      <c r="C239" t="str">
        <f>Materials_data!C36</f>
        <v>kcal/cap/day</v>
      </c>
      <c r="D239">
        <f>Materials_data!D36</f>
        <v>450.89762136759254</v>
      </c>
      <c r="E239">
        <f>Materials_data!E36</f>
        <v>451.15629217336738</v>
      </c>
      <c r="F239">
        <f>Materials_data!F36</f>
        <v>451.5027444965034</v>
      </c>
      <c r="G239">
        <f>Materials_data!G36</f>
        <v>451.74963967334469</v>
      </c>
      <c r="H239">
        <f>Materials_data!H36</f>
        <v>452.08273818859482</v>
      </c>
      <c r="I239">
        <f>Materials_data!I36</f>
        <v>452.31859993964082</v>
      </c>
      <c r="J239">
        <f>Materials_data!J36</f>
        <v>452.63913595775477</v>
      </c>
      <c r="K239">
        <f>Materials_data!K36</f>
        <v>452.95321742921618</v>
      </c>
      <c r="L239">
        <f>Materials_data!L36</f>
        <v>453.26103737083821</v>
      </c>
      <c r="M239">
        <f>Materials_data!M36</f>
        <v>453.56278117942219</v>
      </c>
      <c r="N239">
        <f>Materials_data!N36</f>
        <v>453.85862700411514</v>
      </c>
      <c r="O239">
        <f>Materials_data!O36</f>
        <v>453.08000004794712</v>
      </c>
      <c r="P239">
        <f>Materials_data!P36</f>
        <v>452.31446332962639</v>
      </c>
      <c r="Q239">
        <f>Materials_data!Q36</f>
        <v>451.56168949226094</v>
      </c>
      <c r="R239">
        <f>Materials_data!R36</f>
        <v>450.82136200398429</v>
      </c>
      <c r="S239">
        <f>Materials_data!S36</f>
        <v>450.09317471417313</v>
      </c>
      <c r="T239">
        <f>Materials_data!T36</f>
        <v>449.29505220812729</v>
      </c>
      <c r="U239">
        <f>Materials_data!U36</f>
        <v>448.50980648841244</v>
      </c>
      <c r="V239">
        <f>Materials_data!V36</f>
        <v>447.73712842064276</v>
      </c>
      <c r="W239">
        <f>Materials_data!W36</f>
        <v>446.97671868710574</v>
      </c>
      <c r="X239">
        <f>Materials_data!X36</f>
        <v>446.22828740016553</v>
      </c>
      <c r="Y239">
        <f>Materials_data!Y36</f>
        <v>445.45625018416672</v>
      </c>
      <c r="Z239">
        <f>Materials_data!Z36</f>
        <v>444.61569531039385</v>
      </c>
      <c r="AA239">
        <f>Materials_data!AA36</f>
        <v>443.86334637257045</v>
      </c>
      <c r="AB239">
        <f>Materials_data!AB36</f>
        <v>443.04308510381406</v>
      </c>
      <c r="AC239">
        <f>Materials_data!AC36</f>
        <v>442.23292978897689</v>
      </c>
      <c r="AD239">
        <f>Materials_data!AD36</f>
        <v>441.4326948072997</v>
      </c>
      <c r="AE239">
        <f>Materials_data!AE36</f>
        <v>440.64219905620456</v>
      </c>
      <c r="AF239">
        <f>Materials_data!AF36</f>
        <v>439.78589548123966</v>
      </c>
      <c r="AG239">
        <f>Materials_data!AG36</f>
        <v>439.01480540915958</v>
      </c>
      <c r="AH239">
        <f>Materials_data!AH36</f>
        <v>438.17846212401105</v>
      </c>
      <c r="AI239">
        <f>Materials_data!AI36</f>
        <v>437.542377508519</v>
      </c>
      <c r="AJ239">
        <f>Materials_data!AJ36</f>
        <v>436.91177554590297</v>
      </c>
      <c r="AK239">
        <f>Materials_data!AK36</f>
        <v>436.28658565477161</v>
      </c>
      <c r="AL239">
        <f>Materials_data!AL36</f>
        <v>435.66673846007086</v>
      </c>
      <c r="AM239">
        <f>Materials_data!AM36</f>
        <v>435.05216576742089</v>
      </c>
      <c r="AN239">
        <f>Materials_data!AN36</f>
        <v>434.44280053810604</v>
      </c>
      <c r="AO239">
        <f>Materials_data!AO36</f>
        <v>433.83857686469713</v>
      </c>
      <c r="AP239">
        <f>Materials_data!AP36</f>
        <v>433.16746326457246</v>
      </c>
      <c r="AQ239">
        <f>Materials_data!AQ36</f>
        <v>432.57363045892163</v>
      </c>
      <c r="AR239">
        <f>Materials_data!AR36</f>
        <v>431.98474553138396</v>
      </c>
    </row>
    <row r="240" spans="1:44" x14ac:dyDescent="0.2">
      <c r="A240" t="str">
        <f>Materials_data!A39</f>
        <v>MATERIALS</v>
      </c>
      <c r="B240" t="str">
        <f>Materials_data!B39</f>
        <v>Forestry Production|for PAPPLANT</v>
      </c>
      <c r="C240" t="str">
        <f>Materials_data!C39</f>
        <v>EJ/yr</v>
      </c>
      <c r="D240">
        <f>Materials_data!D39</f>
        <v>537.57000000000005</v>
      </c>
      <c r="E240">
        <f>Materials_data!E39</f>
        <v>537.57000000000005</v>
      </c>
      <c r="F240">
        <f>Materials_data!F39</f>
        <v>537.56999999999903</v>
      </c>
      <c r="G240">
        <f>Materials_data!G39</f>
        <v>535.92765355081303</v>
      </c>
      <c r="H240">
        <f>Materials_data!H39</f>
        <v>531.25105353647405</v>
      </c>
      <c r="I240">
        <f>Materials_data!I39</f>
        <v>520.94121957840696</v>
      </c>
      <c r="J240">
        <f>Materials_data!J39</f>
        <v>508.16780804313203</v>
      </c>
      <c r="K240">
        <f>Materials_data!K39</f>
        <v>495.35905696114901</v>
      </c>
      <c r="L240">
        <f>Materials_data!L39</f>
        <v>482.52674618136001</v>
      </c>
      <c r="M240">
        <f>Materials_data!M39</f>
        <v>469.65909585486298</v>
      </c>
      <c r="N240">
        <f>Materials_data!N39</f>
        <v>456.76788583056202</v>
      </c>
      <c r="O240">
        <f>Materials_data!O39</f>
        <v>449.04080474142302</v>
      </c>
      <c r="P240">
        <f>Materials_data!P39</f>
        <v>441.37301620304697</v>
      </c>
      <c r="Q240">
        <f>Materials_data!Q39</f>
        <v>433.74392514516501</v>
      </c>
      <c r="R240">
        <f>Materials_data!R39</f>
        <v>426.18020412772199</v>
      </c>
      <c r="S240">
        <f>Materials_data!S39</f>
        <v>418.66156194590798</v>
      </c>
      <c r="T240">
        <f>Materials_data!T39</f>
        <v>411.36113408989598</v>
      </c>
      <c r="U240">
        <f>Materials_data!U39</f>
        <v>404.11282053206997</v>
      </c>
      <c r="V240">
        <f>Materials_data!V39</f>
        <v>396.94396465391401</v>
      </c>
      <c r="W240">
        <f>Materials_data!W39</f>
        <v>389.83497965514698</v>
      </c>
      <c r="X240">
        <f>Materials_data!X39</f>
        <v>382.81359675953399</v>
      </c>
      <c r="Y240">
        <f>Materials_data!Y39</f>
        <v>378.31857645315301</v>
      </c>
      <c r="Z240">
        <f>Materials_data!Z39</f>
        <v>374.06628132308799</v>
      </c>
      <c r="AA240">
        <f>Materials_data!AA39</f>
        <v>369.76925271409698</v>
      </c>
      <c r="AB240">
        <f>Materials_data!AB39</f>
        <v>365.71306902512498</v>
      </c>
      <c r="AC240">
        <f>Materials_data!AC39</f>
        <v>361.76869027807402</v>
      </c>
      <c r="AD240">
        <f>Materials_data!AD39</f>
        <v>357.94170672552201</v>
      </c>
      <c r="AE240">
        <f>Materials_data!AE39</f>
        <v>354.237988130095</v>
      </c>
      <c r="AF240">
        <f>Materials_data!AF39</f>
        <v>350.80984159760902</v>
      </c>
      <c r="AG240">
        <f>Materials_data!AG39</f>
        <v>347.35967096631799</v>
      </c>
      <c r="AH240">
        <f>Materials_data!AH39</f>
        <v>344.19833878861903</v>
      </c>
      <c r="AI240">
        <f>Materials_data!AI39</f>
        <v>342.79883540838</v>
      </c>
      <c r="AJ240">
        <f>Materials_data!AJ39</f>
        <v>341.55665280154102</v>
      </c>
      <c r="AK240">
        <f>Materials_data!AK39</f>
        <v>340.46787713530199</v>
      </c>
      <c r="AL240">
        <f>Materials_data!AL39</f>
        <v>339.552547688316</v>
      </c>
      <c r="AM240">
        <f>Materials_data!AM39</f>
        <v>338.81933671351101</v>
      </c>
      <c r="AN240">
        <f>Materials_data!AN39</f>
        <v>338.27735017963403</v>
      </c>
      <c r="AO240">
        <f>Materials_data!AO39</f>
        <v>337.92436933086299</v>
      </c>
      <c r="AP240">
        <f>Materials_data!AP39</f>
        <v>337.94013715603501</v>
      </c>
      <c r="AQ240">
        <f>Materials_data!AQ39</f>
        <v>338.019347415543</v>
      </c>
      <c r="AR240">
        <f>Materials_data!AR39</f>
        <v>338.33099214757101</v>
      </c>
    </row>
    <row r="241" spans="1:44" x14ac:dyDescent="0.2">
      <c r="A241" t="str">
        <f>Materials_data!A42</f>
        <v>MATERIALS</v>
      </c>
      <c r="B241" t="str">
        <f>Materials_data!B42</f>
        <v>Land Cover</v>
      </c>
      <c r="C241" t="str">
        <f>Materials_data!C42</f>
        <v>million ha</v>
      </c>
      <c r="D241">
        <f>Materials_data!D42</f>
        <v>13008</v>
      </c>
      <c r="E241">
        <f>Materials_data!E42</f>
        <v>13008</v>
      </c>
      <c r="F241">
        <f>Materials_data!F42</f>
        <v>13008</v>
      </c>
      <c r="G241">
        <f>Materials_data!G42</f>
        <v>13009</v>
      </c>
      <c r="H241">
        <f>Materials_data!H42</f>
        <v>13009</v>
      </c>
      <c r="I241">
        <f>Materials_data!I42</f>
        <v>13009</v>
      </c>
      <c r="J241">
        <f>Materials_data!J42</f>
        <v>13009</v>
      </c>
      <c r="K241">
        <f>Materials_data!K42</f>
        <v>13009</v>
      </c>
      <c r="L241">
        <f>Materials_data!L42</f>
        <v>13008.9999999999</v>
      </c>
      <c r="M241">
        <f>Materials_data!M42</f>
        <v>13008.9999999999</v>
      </c>
      <c r="N241">
        <f>Materials_data!N42</f>
        <v>13008.9999999999</v>
      </c>
      <c r="O241">
        <f>Materials_data!O42</f>
        <v>13009</v>
      </c>
      <c r="P241">
        <f>Materials_data!P42</f>
        <v>13009</v>
      </c>
      <c r="Q241">
        <f>Materials_data!Q42</f>
        <v>13009</v>
      </c>
      <c r="R241">
        <f>Materials_data!R42</f>
        <v>13009</v>
      </c>
      <c r="S241">
        <f>Materials_data!S42</f>
        <v>13009</v>
      </c>
      <c r="T241">
        <f>Materials_data!T42</f>
        <v>13008.9999999999</v>
      </c>
      <c r="U241">
        <f>Materials_data!U42</f>
        <v>13009</v>
      </c>
      <c r="V241">
        <f>Materials_data!V42</f>
        <v>13009</v>
      </c>
      <c r="W241">
        <f>Materials_data!W42</f>
        <v>13009</v>
      </c>
      <c r="X241">
        <f>Materials_data!X42</f>
        <v>13009</v>
      </c>
      <c r="Y241">
        <f>Materials_data!Y42</f>
        <v>13009</v>
      </c>
      <c r="Z241">
        <f>Materials_data!Z42</f>
        <v>13009</v>
      </c>
      <c r="AA241">
        <f>Materials_data!AA42</f>
        <v>13009</v>
      </c>
      <c r="AB241">
        <f>Materials_data!AB42</f>
        <v>13009</v>
      </c>
      <c r="AC241">
        <f>Materials_data!AC42</f>
        <v>13009</v>
      </c>
      <c r="AD241">
        <f>Materials_data!AD42</f>
        <v>13008.9999999999</v>
      </c>
      <c r="AE241">
        <f>Materials_data!AE42</f>
        <v>13009</v>
      </c>
      <c r="AF241">
        <f>Materials_data!AF42</f>
        <v>13009</v>
      </c>
      <c r="AG241">
        <f>Materials_data!AG42</f>
        <v>13009</v>
      </c>
      <c r="AH241">
        <f>Materials_data!AH42</f>
        <v>13009</v>
      </c>
      <c r="AI241">
        <f>Materials_data!AI42</f>
        <v>13009</v>
      </c>
      <c r="AJ241">
        <f>Materials_data!AJ42</f>
        <v>13009</v>
      </c>
      <c r="AK241">
        <f>Materials_data!AK42</f>
        <v>13009</v>
      </c>
      <c r="AL241">
        <f>Materials_data!AL42</f>
        <v>13009</v>
      </c>
      <c r="AM241">
        <f>Materials_data!AM42</f>
        <v>13009</v>
      </c>
      <c r="AN241">
        <f>Materials_data!AN42</f>
        <v>13009</v>
      </c>
      <c r="AO241">
        <f>Materials_data!AO42</f>
        <v>13009</v>
      </c>
      <c r="AP241">
        <f>Materials_data!AP42</f>
        <v>13009</v>
      </c>
      <c r="AQ241">
        <f>Materials_data!AQ42</f>
        <v>13009</v>
      </c>
      <c r="AR241">
        <f>Materials_data!AR42</f>
        <v>13009</v>
      </c>
    </row>
    <row r="242" spans="1:44" x14ac:dyDescent="0.2">
      <c r="A242" t="str">
        <f>Materials_data!A43</f>
        <v>MATERIALS</v>
      </c>
      <c r="B242" t="str">
        <f>Materials_data!B43</f>
        <v>Land Cover|Cropland</v>
      </c>
      <c r="C242" t="str">
        <f>Materials_data!C43</f>
        <v>million ha</v>
      </c>
      <c r="D242">
        <f>Materials_data!D43</f>
        <v>1847.2700216707499</v>
      </c>
      <c r="E242">
        <f>Materials_data!E43</f>
        <v>1870.4727543577199</v>
      </c>
      <c r="F242">
        <f>Materials_data!F43</f>
        <v>1893.79447541744</v>
      </c>
      <c r="G242">
        <f>Materials_data!G43</f>
        <v>1917.2946790363001</v>
      </c>
      <c r="H242">
        <f>Materials_data!H43</f>
        <v>1940.9138710278999</v>
      </c>
      <c r="I242">
        <f>Materials_data!I43</f>
        <v>1968.2998281237999</v>
      </c>
      <c r="J242">
        <f>Materials_data!J43</f>
        <v>1997.36883910451</v>
      </c>
      <c r="K242">
        <f>Materials_data!K43</f>
        <v>2026.61633264435</v>
      </c>
      <c r="L242">
        <f>Materials_data!L43</f>
        <v>2055.98281455694</v>
      </c>
      <c r="M242">
        <f>Materials_data!M43</f>
        <v>2085.52777902866</v>
      </c>
      <c r="N242">
        <f>Materials_data!N43</f>
        <v>2115.1917318731403</v>
      </c>
      <c r="O242">
        <f>Materials_data!O43</f>
        <v>2131.0182291094297</v>
      </c>
      <c r="P242">
        <f>Materials_data!P43</f>
        <v>2146.5452690186398</v>
      </c>
      <c r="Q242">
        <f>Materials_data!Q43</f>
        <v>2161.8768671071703</v>
      </c>
      <c r="R242">
        <f>Materials_data!R43</f>
        <v>2176.8783134763098</v>
      </c>
      <c r="S242">
        <f>Materials_data!S43</f>
        <v>2191.6520889584399</v>
      </c>
      <c r="T242">
        <f>Materials_data!T43</f>
        <v>2205.9681931312889</v>
      </c>
      <c r="U242">
        <f>Materials_data!U43</f>
        <v>2220.0210937779402</v>
      </c>
      <c r="V242">
        <f>Materials_data!V43</f>
        <v>2233.672693012129</v>
      </c>
      <c r="W242">
        <f>Materials_data!W43</f>
        <v>2247.021914067579</v>
      </c>
      <c r="X242">
        <f>Materials_data!X43</f>
        <v>2259.9287002586198</v>
      </c>
      <c r="Y242">
        <f>Materials_data!Y43</f>
        <v>2265.8758706408398</v>
      </c>
      <c r="Z242">
        <f>Materials_data!Z43</f>
        <v>2271.2415775394888</v>
      </c>
      <c r="AA242">
        <f>Materials_data!AA43</f>
        <v>2276.1887898540899</v>
      </c>
      <c r="AB242">
        <f>Materials_data!AB43</f>
        <v>2280.5640349290297</v>
      </c>
      <c r="AC242">
        <f>Materials_data!AC43</f>
        <v>2284.374608580119</v>
      </c>
      <c r="AD242">
        <f>Materials_data!AD43</f>
        <v>2287.5922772085</v>
      </c>
      <c r="AE242">
        <f>Materials_data!AE43</f>
        <v>2290.1873955483588</v>
      </c>
      <c r="AF242">
        <f>Materials_data!AF43</f>
        <v>2292.0351570378398</v>
      </c>
      <c r="AG242">
        <f>Materials_data!AG43</f>
        <v>2293.3497301042898</v>
      </c>
      <c r="AH242">
        <f>Materials_data!AH43</f>
        <v>2293.8499443473693</v>
      </c>
      <c r="AI242">
        <f>Materials_data!AI43</f>
        <v>2289.9629820677201</v>
      </c>
      <c r="AJ242">
        <f>Materials_data!AJ43</f>
        <v>2285.2814704274497</v>
      </c>
      <c r="AK242">
        <f>Materials_data!AK43</f>
        <v>2279.8251762589098</v>
      </c>
      <c r="AL242">
        <f>Materials_data!AL43</f>
        <v>2273.4928910840299</v>
      </c>
      <c r="AM242">
        <f>Materials_data!AM43</f>
        <v>2266.2408156456199</v>
      </c>
      <c r="AN242">
        <f>Materials_data!AN43</f>
        <v>2258.022960202507</v>
      </c>
      <c r="AO242">
        <f>Materials_data!AO43</f>
        <v>2248.850530592214</v>
      </c>
      <c r="AP242">
        <f>Materials_data!AP43</f>
        <v>2238.4601551870751</v>
      </c>
      <c r="AQ242">
        <f>Materials_data!AQ43</f>
        <v>2227.1049422016172</v>
      </c>
      <c r="AR242">
        <f>Materials_data!AR43</f>
        <v>2214.575817738802</v>
      </c>
    </row>
    <row r="243" spans="1:44" x14ac:dyDescent="0.2">
      <c r="A243" t="str">
        <f>Materials_data!A44</f>
        <v>MATERIALS</v>
      </c>
      <c r="B243" t="str">
        <f>Materials_data!B44</f>
        <v>Land Cover|Cropland|Rainfed</v>
      </c>
      <c r="C243" t="str">
        <f>Materials_data!C44</f>
        <v>million ha</v>
      </c>
      <c r="D243">
        <f>Materials_data!D44</f>
        <v>1479.4700216707499</v>
      </c>
      <c r="E243">
        <f>Materials_data!E44</f>
        <v>1502.6727543577199</v>
      </c>
      <c r="F243">
        <f>Materials_data!F44</f>
        <v>1525.9944754174401</v>
      </c>
      <c r="G243">
        <f>Materials_data!G44</f>
        <v>1549.4946790363001</v>
      </c>
      <c r="H243">
        <f>Materials_data!H44</f>
        <v>1573.1138710278999</v>
      </c>
      <c r="I243">
        <f>Materials_data!I44</f>
        <v>1600.4998281237999</v>
      </c>
      <c r="J243">
        <f>Materials_data!J44</f>
        <v>1629.5688391045101</v>
      </c>
      <c r="K243">
        <f>Materials_data!K44</f>
        <v>1658.81633264435</v>
      </c>
      <c r="L243">
        <f>Materials_data!L44</f>
        <v>1688.18281455694</v>
      </c>
      <c r="M243">
        <f>Materials_data!M44</f>
        <v>1717.7277790286601</v>
      </c>
      <c r="N243">
        <f>Materials_data!N44</f>
        <v>1747.3917318731401</v>
      </c>
      <c r="O243">
        <f>Materials_data!O44</f>
        <v>1744.8282291094299</v>
      </c>
      <c r="P243">
        <f>Materials_data!P44</f>
        <v>1741.0457690186399</v>
      </c>
      <c r="Q243">
        <f>Materials_data!Q44</f>
        <v>1736.1023921071701</v>
      </c>
      <c r="R243">
        <f>Materials_data!R44</f>
        <v>1729.81511467631</v>
      </c>
      <c r="S243">
        <f>Materials_data!S44</f>
        <v>1722.2357302584401</v>
      </c>
      <c r="T243">
        <f>Materials_data!T44</f>
        <v>1713.0810165312901</v>
      </c>
      <c r="U243">
        <f>Materials_data!U44</f>
        <v>1702.48955827794</v>
      </c>
      <c r="V243">
        <f>Materials_data!V44</f>
        <v>1690.2645808121299</v>
      </c>
      <c r="W243">
        <f>Materials_data!W44</f>
        <v>1676.4433962675801</v>
      </c>
      <c r="X243">
        <f>Materials_data!X44</f>
        <v>1660.82125655862</v>
      </c>
      <c r="Y243">
        <f>Materials_data!Y44</f>
        <v>1636.81305474084</v>
      </c>
      <c r="Z243">
        <f>Materials_data!Z44</f>
        <v>1610.7256208394899</v>
      </c>
      <c r="AA243">
        <f>Materials_data!AA44</f>
        <v>1582.6470353540899</v>
      </c>
      <c r="AB243">
        <f>Materials_data!AB44</f>
        <v>1552.34519262903</v>
      </c>
      <c r="AC243">
        <f>Materials_data!AC44</f>
        <v>1519.7448241801201</v>
      </c>
      <c r="AD243">
        <f>Materials_data!AD44</f>
        <v>1484.7310036085</v>
      </c>
      <c r="AE243">
        <f>Materials_data!AE44</f>
        <v>1447.1830582483601</v>
      </c>
      <c r="AF243">
        <f>Materials_data!AF44</f>
        <v>1406.8806028378399</v>
      </c>
      <c r="AG243">
        <f>Materials_data!AG44</f>
        <v>1363.9374482042899</v>
      </c>
      <c r="AH243">
        <f>Materials_data!AH44</f>
        <v>1317.9670483473701</v>
      </c>
      <c r="AI243">
        <f>Materials_data!AI44</f>
        <v>1265.2859410677199</v>
      </c>
      <c r="AJ243">
        <f>Materials_data!AJ44</f>
        <v>1209.3705774274499</v>
      </c>
      <c r="AK243">
        <f>Materials_data!AK44</f>
        <v>1150.11873925891</v>
      </c>
      <c r="AL243">
        <f>Materials_data!AL44</f>
        <v>1087.3011320840301</v>
      </c>
      <c r="AM243">
        <f>Materials_data!AM44</f>
        <v>1020.73946864562</v>
      </c>
      <c r="AN243">
        <f>Materials_data!AN44</f>
        <v>950.24654520251704</v>
      </c>
      <c r="AO243">
        <f>Materials_data!AO44</f>
        <v>875.68529559221395</v>
      </c>
      <c r="AP243">
        <f>Materials_data!AP44</f>
        <v>796.636658187075</v>
      </c>
      <c r="AQ243">
        <f>Materials_data!AQ44</f>
        <v>713.19027020162696</v>
      </c>
      <c r="AR243">
        <f>Materials_data!AR44</f>
        <v>624.965411738802</v>
      </c>
    </row>
    <row r="244" spans="1:44" x14ac:dyDescent="0.2">
      <c r="A244" t="str">
        <f>Materials_data!A45</f>
        <v>MATERIALS</v>
      </c>
      <c r="B244" t="str">
        <f>Materials_data!B45</f>
        <v>Land Cover|Cropland|Irrigated</v>
      </c>
      <c r="C244" t="str">
        <f>Materials_data!C45</f>
        <v>million ha</v>
      </c>
      <c r="D244">
        <f>Materials_data!D45</f>
        <v>367.8</v>
      </c>
      <c r="E244">
        <f>Materials_data!E45</f>
        <v>367.8</v>
      </c>
      <c r="F244">
        <f>Materials_data!F45</f>
        <v>367.8</v>
      </c>
      <c r="G244">
        <f>Materials_data!G45</f>
        <v>367.8</v>
      </c>
      <c r="H244">
        <f>Materials_data!H45</f>
        <v>367.8</v>
      </c>
      <c r="I244">
        <f>Materials_data!I45</f>
        <v>367.8</v>
      </c>
      <c r="J244">
        <f>Materials_data!J45</f>
        <v>367.8</v>
      </c>
      <c r="K244">
        <f>Materials_data!K45</f>
        <v>367.8</v>
      </c>
      <c r="L244">
        <f>Materials_data!L45</f>
        <v>367.8</v>
      </c>
      <c r="M244">
        <f>Materials_data!M45</f>
        <v>367.8</v>
      </c>
      <c r="N244">
        <f>Materials_data!N45</f>
        <v>367.8</v>
      </c>
      <c r="O244">
        <f>Materials_data!O45</f>
        <v>386.19</v>
      </c>
      <c r="P244">
        <f>Materials_data!P45</f>
        <v>405.49950000000001</v>
      </c>
      <c r="Q244">
        <f>Materials_data!Q45</f>
        <v>425.774475</v>
      </c>
      <c r="R244">
        <f>Materials_data!R45</f>
        <v>447.06319880000001</v>
      </c>
      <c r="S244">
        <f>Materials_data!S45</f>
        <v>469.41635869999999</v>
      </c>
      <c r="T244">
        <f>Materials_data!T45</f>
        <v>492.88717659999901</v>
      </c>
      <c r="U244">
        <f>Materials_data!U45</f>
        <v>517.53153550000002</v>
      </c>
      <c r="V244">
        <f>Materials_data!V45</f>
        <v>543.40811219999898</v>
      </c>
      <c r="W244">
        <f>Materials_data!W45</f>
        <v>570.57851779999896</v>
      </c>
      <c r="X244">
        <f>Materials_data!X45</f>
        <v>599.10744369999998</v>
      </c>
      <c r="Y244">
        <f>Materials_data!Y45</f>
        <v>629.06281590000003</v>
      </c>
      <c r="Z244">
        <f>Materials_data!Z45</f>
        <v>660.51595669999904</v>
      </c>
      <c r="AA244">
        <f>Materials_data!AA45</f>
        <v>693.54175450000002</v>
      </c>
      <c r="AB244">
        <f>Materials_data!AB45</f>
        <v>728.21884230000001</v>
      </c>
      <c r="AC244">
        <f>Materials_data!AC45</f>
        <v>764.62978439999904</v>
      </c>
      <c r="AD244">
        <f>Materials_data!AD45</f>
        <v>802.8612736</v>
      </c>
      <c r="AE244">
        <f>Materials_data!AE45</f>
        <v>843.00433729999895</v>
      </c>
      <c r="AF244">
        <f>Materials_data!AF45</f>
        <v>885.15455420000001</v>
      </c>
      <c r="AG244">
        <f>Materials_data!AG45</f>
        <v>929.41228190000004</v>
      </c>
      <c r="AH244">
        <f>Materials_data!AH45</f>
        <v>975.88289599999905</v>
      </c>
      <c r="AI244">
        <f>Materials_data!AI45</f>
        <v>1024.6770409999999</v>
      </c>
      <c r="AJ244">
        <f>Materials_data!AJ45</f>
        <v>1075.910893</v>
      </c>
      <c r="AK244">
        <f>Materials_data!AK45</f>
        <v>1129.7064370000001</v>
      </c>
      <c r="AL244">
        <f>Materials_data!AL45</f>
        <v>1186.191759</v>
      </c>
      <c r="AM244">
        <f>Materials_data!AM45</f>
        <v>1245.5013469999999</v>
      </c>
      <c r="AN244">
        <f>Materials_data!AN45</f>
        <v>1307.77641499999</v>
      </c>
      <c r="AO244">
        <f>Materials_data!AO45</f>
        <v>1373.1652349999999</v>
      </c>
      <c r="AP244">
        <f>Materials_data!AP45</f>
        <v>1441.8234970000001</v>
      </c>
      <c r="AQ244">
        <f>Materials_data!AQ45</f>
        <v>1513.9146719999901</v>
      </c>
      <c r="AR244">
        <f>Materials_data!AR45</f>
        <v>1589.610406</v>
      </c>
    </row>
    <row r="245" spans="1:44" x14ac:dyDescent="0.2">
      <c r="A245" t="str">
        <f>Materials_data!A46</f>
        <v>MATERIALS</v>
      </c>
      <c r="B245" t="str">
        <f>Materials_data!B46</f>
        <v>Land Cover|Forest</v>
      </c>
      <c r="C245" t="str">
        <f>Materials_data!C46</f>
        <v>million ha</v>
      </c>
      <c r="D245">
        <f>Materials_data!D46</f>
        <v>4000</v>
      </c>
      <c r="E245">
        <f>Materials_data!E46</f>
        <v>4000</v>
      </c>
      <c r="F245">
        <f>Materials_data!F46</f>
        <v>4000</v>
      </c>
      <c r="G245">
        <f>Materials_data!G46</f>
        <v>3991.7053209637002</v>
      </c>
      <c r="H245">
        <f>Materials_data!H46</f>
        <v>3968.0861289720901</v>
      </c>
      <c r="I245">
        <f>Materials_data!I46</f>
        <v>3916.0162604970001</v>
      </c>
      <c r="J245">
        <f>Materials_data!J46</f>
        <v>3851.5040810259202</v>
      </c>
      <c r="K245">
        <f>Materials_data!K46</f>
        <v>3786.8134189957</v>
      </c>
      <c r="L245">
        <f>Materials_data!L46</f>
        <v>3722.00376859272</v>
      </c>
      <c r="M245">
        <f>Materials_data!M46</f>
        <v>3657.0156356306202</v>
      </c>
      <c r="N245">
        <f>Materials_data!N46</f>
        <v>3591.9085142957601</v>
      </c>
      <c r="O245">
        <f>Materials_data!O46</f>
        <v>3552.8828522294102</v>
      </c>
      <c r="P245">
        <f>Materials_data!P46</f>
        <v>3514.1566474901401</v>
      </c>
      <c r="Q245">
        <f>Materials_data!Q46</f>
        <v>3475.6258845715402</v>
      </c>
      <c r="R245">
        <f>Materials_data!R46</f>
        <v>3437.4252733723301</v>
      </c>
      <c r="S245">
        <f>Materials_data!S46</f>
        <v>3399.4523330601401</v>
      </c>
      <c r="T245">
        <f>Materials_data!T46</f>
        <v>3362.5814853024999</v>
      </c>
      <c r="U245">
        <f>Materials_data!U46</f>
        <v>3325.9738410710602</v>
      </c>
      <c r="V245">
        <f>Materials_data!V46</f>
        <v>3289.7674982520898</v>
      </c>
      <c r="W245">
        <f>Materials_data!W46</f>
        <v>3253.86353361185</v>
      </c>
      <c r="X245">
        <f>Materials_data!X46</f>
        <v>3218.40200383603</v>
      </c>
      <c r="Y245">
        <f>Materials_data!Y46</f>
        <v>3195.6998810765299</v>
      </c>
      <c r="Z245">
        <f>Materials_data!Z46</f>
        <v>3174.2236430459002</v>
      </c>
      <c r="AA245">
        <f>Materials_data!AA46</f>
        <v>3152.52147835402</v>
      </c>
      <c r="AB245">
        <f>Materials_data!AB46</f>
        <v>3132.03570214709</v>
      </c>
      <c r="AC245">
        <f>Materials_data!AC46</f>
        <v>3112.11459736401</v>
      </c>
      <c r="AD245">
        <f>Materials_data!AD46</f>
        <v>3092.7863976036401</v>
      </c>
      <c r="AE245">
        <f>Materials_data!AE46</f>
        <v>3074.0807481317902</v>
      </c>
      <c r="AF245">
        <f>Materials_data!AF46</f>
        <v>3056.7668767556002</v>
      </c>
      <c r="AG245">
        <f>Materials_data!AG46</f>
        <v>3039.3417725571599</v>
      </c>
      <c r="AH245">
        <f>Materials_data!AH46</f>
        <v>3023.37544842737</v>
      </c>
      <c r="AI245">
        <f>Materials_data!AI46</f>
        <v>3016.3072495372699</v>
      </c>
      <c r="AJ245">
        <f>Materials_data!AJ46</f>
        <v>3010.03360000778</v>
      </c>
      <c r="AK245">
        <f>Materials_data!AK46</f>
        <v>3004.5347330065802</v>
      </c>
      <c r="AL245">
        <f>Materials_data!AL46</f>
        <v>2999.9118570116998</v>
      </c>
      <c r="AM245">
        <f>Materials_data!AM46</f>
        <v>2996.20877128035</v>
      </c>
      <c r="AN245">
        <f>Materials_data!AN46</f>
        <v>2993.47146555371</v>
      </c>
      <c r="AO245">
        <f>Materials_data!AO46</f>
        <v>2991.68873399426</v>
      </c>
      <c r="AP245">
        <f>Materials_data!AP46</f>
        <v>2991.7683694749198</v>
      </c>
      <c r="AQ245">
        <f>Materials_data!AQ46</f>
        <v>2992.1684212906198</v>
      </c>
      <c r="AR245">
        <f>Materials_data!AR46</f>
        <v>2993.7423845836902</v>
      </c>
    </row>
    <row r="246" spans="1:44" x14ac:dyDescent="0.2">
      <c r="A246" t="str">
        <f>Materials_data!A47</f>
        <v>MATERIALS</v>
      </c>
      <c r="B246" t="str">
        <f>Materials_data!B47</f>
        <v>Land Cover|Forest|Forestry</v>
      </c>
      <c r="C246" t="str">
        <f>Materials_data!C47</f>
        <v>million ha</v>
      </c>
      <c r="D246">
        <f>Materials_data!D47</f>
        <v>2715</v>
      </c>
      <c r="E246">
        <f>Materials_data!E47</f>
        <v>2715</v>
      </c>
      <c r="F246">
        <f>Materials_data!F47</f>
        <v>2715</v>
      </c>
      <c r="G246">
        <f>Materials_data!G47</f>
        <v>2706.7053209637002</v>
      </c>
      <c r="H246">
        <f>Materials_data!H47</f>
        <v>2683.0861289720901</v>
      </c>
      <c r="I246">
        <f>Materials_data!I47</f>
        <v>2631.0162604970001</v>
      </c>
      <c r="J246">
        <f>Materials_data!J47</f>
        <v>2566.5040810259202</v>
      </c>
      <c r="K246">
        <f>Materials_data!K47</f>
        <v>2501.8134189957</v>
      </c>
      <c r="L246">
        <f>Materials_data!L47</f>
        <v>2437.00376859272</v>
      </c>
      <c r="M246">
        <f>Materials_data!M47</f>
        <v>2372.0156356306202</v>
      </c>
      <c r="N246">
        <f>Materials_data!N47</f>
        <v>2306.9085142957601</v>
      </c>
      <c r="O246">
        <f>Materials_data!O47</f>
        <v>2267.8828522294102</v>
      </c>
      <c r="P246">
        <f>Materials_data!P47</f>
        <v>2229.1566474901401</v>
      </c>
      <c r="Q246">
        <f>Materials_data!Q47</f>
        <v>2190.6258845715402</v>
      </c>
      <c r="R246">
        <f>Materials_data!R47</f>
        <v>2152.4252733723301</v>
      </c>
      <c r="S246">
        <f>Materials_data!S47</f>
        <v>2114.4523330601401</v>
      </c>
      <c r="T246">
        <f>Materials_data!T47</f>
        <v>2077.5814853024999</v>
      </c>
      <c r="U246">
        <f>Materials_data!U47</f>
        <v>2040.97384107106</v>
      </c>
      <c r="V246">
        <f>Materials_data!V47</f>
        <v>2004.76749825209</v>
      </c>
      <c r="W246">
        <f>Materials_data!W47</f>
        <v>1968.86353361185</v>
      </c>
      <c r="X246">
        <f>Materials_data!X47</f>
        <v>1933.40200383603</v>
      </c>
      <c r="Y246">
        <f>Materials_data!Y47</f>
        <v>1910.6998810765299</v>
      </c>
      <c r="Z246">
        <f>Materials_data!Z47</f>
        <v>1889.2236430459</v>
      </c>
      <c r="AA246">
        <f>Materials_data!AA47</f>
        <v>1867.52147835402</v>
      </c>
      <c r="AB246">
        <f>Materials_data!AB47</f>
        <v>1847.03570214709</v>
      </c>
      <c r="AC246">
        <f>Materials_data!AC47</f>
        <v>1827.11459736401</v>
      </c>
      <c r="AD246">
        <f>Materials_data!AD47</f>
        <v>1807.7863976036399</v>
      </c>
      <c r="AE246">
        <f>Materials_data!AE47</f>
        <v>1789.08074813179</v>
      </c>
      <c r="AF246">
        <f>Materials_data!AF47</f>
        <v>1771.7668767555999</v>
      </c>
      <c r="AG246">
        <f>Materials_data!AG47</f>
        <v>1754.3417725571601</v>
      </c>
      <c r="AH246">
        <f>Materials_data!AH47</f>
        <v>1738.37544842737</v>
      </c>
      <c r="AI246">
        <f>Materials_data!AI47</f>
        <v>1731.3072495372701</v>
      </c>
      <c r="AJ246">
        <f>Materials_data!AJ47</f>
        <v>1725.03360000778</v>
      </c>
      <c r="AK246">
        <f>Materials_data!AK47</f>
        <v>1719.5347330065799</v>
      </c>
      <c r="AL246">
        <f>Materials_data!AL47</f>
        <v>1714.9118570117</v>
      </c>
      <c r="AM246">
        <f>Materials_data!AM47</f>
        <v>1711.20877128035</v>
      </c>
      <c r="AN246">
        <f>Materials_data!AN47</f>
        <v>1708.47146555371</v>
      </c>
      <c r="AO246">
        <f>Materials_data!AO47</f>
        <v>1706.68873399426</v>
      </c>
      <c r="AP246">
        <f>Materials_data!AP47</f>
        <v>1706.7683694749201</v>
      </c>
      <c r="AQ246">
        <f>Materials_data!AQ47</f>
        <v>1707.16842129062</v>
      </c>
      <c r="AR246">
        <f>Materials_data!AR47</f>
        <v>1708.74238458369</v>
      </c>
    </row>
    <row r="247" spans="1:44" x14ac:dyDescent="0.2">
      <c r="A247" t="str">
        <f>Materials_data!A48</f>
        <v>MATERIALS</v>
      </c>
      <c r="B247" t="str">
        <f>Materials_data!B48</f>
        <v>Land Cover|Other Land</v>
      </c>
      <c r="C247" t="str">
        <f>Materials_data!C48</f>
        <v>million ha</v>
      </c>
      <c r="D247">
        <f>Materials_data!D48</f>
        <v>3899.99999999999</v>
      </c>
      <c r="E247">
        <f>Materials_data!E48</f>
        <v>3899.99999999999</v>
      </c>
      <c r="F247">
        <f>Materials_data!F48</f>
        <v>3899.99999999999</v>
      </c>
      <c r="G247">
        <f>Materials_data!G48</f>
        <v>3899.99999999999</v>
      </c>
      <c r="H247">
        <f>Materials_data!H48</f>
        <v>3899.99999999999</v>
      </c>
      <c r="I247">
        <f>Materials_data!I48</f>
        <v>3900</v>
      </c>
      <c r="J247">
        <f>Materials_data!J48</f>
        <v>3900</v>
      </c>
      <c r="K247">
        <f>Materials_data!K48</f>
        <v>3900</v>
      </c>
      <c r="L247">
        <f>Materials_data!L48</f>
        <v>3900</v>
      </c>
      <c r="M247">
        <f>Materials_data!M48</f>
        <v>3900</v>
      </c>
      <c r="N247">
        <f>Materials_data!N48</f>
        <v>3900</v>
      </c>
      <c r="O247">
        <f>Materials_data!O48</f>
        <v>3900</v>
      </c>
      <c r="P247">
        <f>Materials_data!P48</f>
        <v>3900</v>
      </c>
      <c r="Q247">
        <f>Materials_data!Q48</f>
        <v>3900</v>
      </c>
      <c r="R247">
        <f>Materials_data!R48</f>
        <v>3900</v>
      </c>
      <c r="S247">
        <f>Materials_data!S48</f>
        <v>3900</v>
      </c>
      <c r="T247">
        <f>Materials_data!T48</f>
        <v>3900</v>
      </c>
      <c r="U247">
        <f>Materials_data!U48</f>
        <v>3900</v>
      </c>
      <c r="V247">
        <f>Materials_data!V48</f>
        <v>3900</v>
      </c>
      <c r="W247">
        <f>Materials_data!W48</f>
        <v>3900</v>
      </c>
      <c r="X247">
        <f>Materials_data!X48</f>
        <v>3900</v>
      </c>
      <c r="Y247">
        <f>Materials_data!Y48</f>
        <v>3900</v>
      </c>
      <c r="Z247">
        <f>Materials_data!Z48</f>
        <v>3900</v>
      </c>
      <c r="AA247">
        <f>Materials_data!AA48</f>
        <v>3900</v>
      </c>
      <c r="AB247">
        <f>Materials_data!AB48</f>
        <v>3900</v>
      </c>
      <c r="AC247">
        <f>Materials_data!AC48</f>
        <v>3900</v>
      </c>
      <c r="AD247">
        <f>Materials_data!AD48</f>
        <v>3900</v>
      </c>
      <c r="AE247">
        <f>Materials_data!AE48</f>
        <v>3900</v>
      </c>
      <c r="AF247">
        <f>Materials_data!AF48</f>
        <v>3900</v>
      </c>
      <c r="AG247">
        <f>Materials_data!AG48</f>
        <v>3900</v>
      </c>
      <c r="AH247">
        <f>Materials_data!AH48</f>
        <v>3900</v>
      </c>
      <c r="AI247">
        <f>Materials_data!AI48</f>
        <v>3900</v>
      </c>
      <c r="AJ247">
        <f>Materials_data!AJ48</f>
        <v>3900</v>
      </c>
      <c r="AK247">
        <f>Materials_data!AK48</f>
        <v>3900</v>
      </c>
      <c r="AL247">
        <f>Materials_data!AL48</f>
        <v>3900</v>
      </c>
      <c r="AM247">
        <f>Materials_data!AM48</f>
        <v>3900</v>
      </c>
      <c r="AN247">
        <f>Materials_data!AN48</f>
        <v>3900</v>
      </c>
      <c r="AO247">
        <f>Materials_data!AO48</f>
        <v>3900</v>
      </c>
      <c r="AP247">
        <f>Materials_data!AP48</f>
        <v>3900</v>
      </c>
      <c r="AQ247">
        <f>Materials_data!AQ48</f>
        <v>3900</v>
      </c>
      <c r="AR247">
        <f>Materials_data!AR48</f>
        <v>3900</v>
      </c>
    </row>
    <row r="248" spans="1:44" x14ac:dyDescent="0.2">
      <c r="A248" t="str">
        <f>Materials_data!A49</f>
        <v>MATERIALS</v>
      </c>
      <c r="B248" t="str">
        <f>Materials_data!B49</f>
        <v>Land Cover|Pasture</v>
      </c>
      <c r="C248" t="str">
        <f>Materials_data!C49</f>
        <v>million ha</v>
      </c>
      <c r="D248">
        <f>Materials_data!D49</f>
        <v>3200</v>
      </c>
      <c r="E248">
        <f>Materials_data!E49</f>
        <v>3200</v>
      </c>
      <c r="F248">
        <f>Materials_data!F49</f>
        <v>3200</v>
      </c>
      <c r="G248">
        <f>Materials_data!G49</f>
        <v>3200</v>
      </c>
      <c r="H248">
        <f>Materials_data!H49</f>
        <v>3200</v>
      </c>
      <c r="I248">
        <f>Materials_data!I49</f>
        <v>3224.6839113791898</v>
      </c>
      <c r="J248">
        <f>Materials_data!J49</f>
        <v>3260.12707986956</v>
      </c>
      <c r="K248">
        <f>Materials_data!K49</f>
        <v>3295.5702483599398</v>
      </c>
      <c r="L248">
        <f>Materials_data!L49</f>
        <v>3331.01341685032</v>
      </c>
      <c r="M248">
        <f>Materials_data!M49</f>
        <v>3366.4565853406998</v>
      </c>
      <c r="N248">
        <f>Materials_data!N49</f>
        <v>3401.89975383108</v>
      </c>
      <c r="O248">
        <f>Materials_data!O49</f>
        <v>3425.09891866115</v>
      </c>
      <c r="P248">
        <f>Materials_data!P49</f>
        <v>3448.29808349121</v>
      </c>
      <c r="Q248">
        <f>Materials_data!Q49</f>
        <v>3471.49724832128</v>
      </c>
      <c r="R248">
        <f>Materials_data!R49</f>
        <v>3494.69641315134</v>
      </c>
      <c r="S248">
        <f>Materials_data!S49</f>
        <v>3517.89557798141</v>
      </c>
      <c r="T248">
        <f>Materials_data!T49</f>
        <v>3540.4503215661998</v>
      </c>
      <c r="U248">
        <f>Materials_data!U49</f>
        <v>3563.00506515098</v>
      </c>
      <c r="V248">
        <f>Materials_data!V49</f>
        <v>3585.5598087357698</v>
      </c>
      <c r="W248">
        <f>Materials_data!W49</f>
        <v>3608.1145523205601</v>
      </c>
      <c r="X248">
        <f>Materials_data!X49</f>
        <v>3630.6692959053398</v>
      </c>
      <c r="Y248">
        <f>Materials_data!Y49</f>
        <v>3647.4242482826098</v>
      </c>
      <c r="Z248">
        <f>Materials_data!Z49</f>
        <v>3663.5347794146001</v>
      </c>
      <c r="AA248">
        <f>Materials_data!AA49</f>
        <v>3680.2897317918701</v>
      </c>
      <c r="AB248">
        <f>Materials_data!AB49</f>
        <v>3696.4002629238598</v>
      </c>
      <c r="AC248">
        <f>Materials_data!AC49</f>
        <v>3712.5107940558501</v>
      </c>
      <c r="AD248">
        <f>Materials_data!AD49</f>
        <v>3728.6213251878398</v>
      </c>
      <c r="AE248">
        <f>Materials_data!AE49</f>
        <v>3744.7318563198301</v>
      </c>
      <c r="AF248">
        <f>Materials_data!AF49</f>
        <v>3760.1979662065401</v>
      </c>
      <c r="AG248">
        <f>Materials_data!AG49</f>
        <v>3776.3084973385398</v>
      </c>
      <c r="AH248">
        <f>Materials_data!AH49</f>
        <v>3791.7746072252498</v>
      </c>
      <c r="AI248">
        <f>Materials_data!AI49</f>
        <v>3802.7297683950001</v>
      </c>
      <c r="AJ248">
        <f>Materials_data!AJ49</f>
        <v>3813.6849295647498</v>
      </c>
      <c r="AK248">
        <f>Materials_data!AK49</f>
        <v>3824.6400907345101</v>
      </c>
      <c r="AL248">
        <f>Materials_data!AL49</f>
        <v>3835.5952519042598</v>
      </c>
      <c r="AM248">
        <f>Materials_data!AM49</f>
        <v>3846.5504130740101</v>
      </c>
      <c r="AN248">
        <f>Materials_data!AN49</f>
        <v>3857.5055742437698</v>
      </c>
      <c r="AO248">
        <f>Materials_data!AO49</f>
        <v>3868.4607354135201</v>
      </c>
      <c r="AP248">
        <f>Materials_data!AP49</f>
        <v>3878.7714753379901</v>
      </c>
      <c r="AQ248">
        <f>Materials_data!AQ49</f>
        <v>3889.7266365077498</v>
      </c>
      <c r="AR248">
        <f>Materials_data!AR49</f>
        <v>3900.6817976775001</v>
      </c>
    </row>
    <row r="249" spans="1:44" x14ac:dyDescent="0.2">
      <c r="A249" t="str">
        <f>Materials_data!A50</f>
        <v>MATERIALS</v>
      </c>
      <c r="B249" t="str">
        <f>Materials_data!B50</f>
        <v>Land Cover|Cropland+Livestock+Forest</v>
      </c>
      <c r="C249" t="str">
        <f>Materials_data!C50</f>
        <v>million ha</v>
      </c>
      <c r="D249">
        <f>Materials_data!D50</f>
        <v>7762.2700216707499</v>
      </c>
      <c r="E249">
        <f>Materials_data!E50</f>
        <v>7785.4727543577201</v>
      </c>
      <c r="F249">
        <f>Materials_data!F50</f>
        <v>7808.7944754174405</v>
      </c>
      <c r="G249">
        <f>Materials_data!G50</f>
        <v>7824</v>
      </c>
      <c r="H249">
        <f>Materials_data!H50</f>
        <v>7823.99999999999</v>
      </c>
      <c r="I249">
        <f>Materials_data!I50</f>
        <v>7823.9999999999891</v>
      </c>
      <c r="J249">
        <f>Materials_data!J50</f>
        <v>7823.9999999999909</v>
      </c>
      <c r="K249">
        <f>Materials_data!K50</f>
        <v>7823.99999999999</v>
      </c>
      <c r="L249">
        <f>Materials_data!L50</f>
        <v>7823.99999999998</v>
      </c>
      <c r="M249">
        <f>Materials_data!M50</f>
        <v>7823.99999999998</v>
      </c>
      <c r="N249">
        <f>Materials_data!N50</f>
        <v>7823.99999999998</v>
      </c>
      <c r="O249">
        <f>Materials_data!O50</f>
        <v>7823.9999999999891</v>
      </c>
      <c r="P249">
        <f>Materials_data!P50</f>
        <v>7823.9999999999909</v>
      </c>
      <c r="Q249">
        <f>Materials_data!Q50</f>
        <v>7823.9999999999909</v>
      </c>
      <c r="R249">
        <f>Materials_data!R50</f>
        <v>7823.99999999998</v>
      </c>
      <c r="S249">
        <f>Materials_data!S50</f>
        <v>7823.9999999999891</v>
      </c>
      <c r="T249">
        <f>Materials_data!T50</f>
        <v>7823.9999999999882</v>
      </c>
      <c r="U249">
        <f>Materials_data!U50</f>
        <v>7823.99999999998</v>
      </c>
      <c r="V249">
        <f>Materials_data!V50</f>
        <v>7823.9999999999891</v>
      </c>
      <c r="W249">
        <f>Materials_data!W50</f>
        <v>7823.9999999999891</v>
      </c>
      <c r="X249">
        <f>Materials_data!X50</f>
        <v>7823.9999999999891</v>
      </c>
      <c r="Y249">
        <f>Materials_data!Y50</f>
        <v>7823.99999999998</v>
      </c>
      <c r="Z249">
        <f>Materials_data!Z50</f>
        <v>7823.9999999999891</v>
      </c>
      <c r="AA249">
        <f>Materials_data!AA50</f>
        <v>7823.99999999998</v>
      </c>
      <c r="AB249">
        <f>Materials_data!AB50</f>
        <v>7823.99999999998</v>
      </c>
      <c r="AC249">
        <f>Materials_data!AC50</f>
        <v>7823.9999999999791</v>
      </c>
      <c r="AD249">
        <f>Materials_data!AD50</f>
        <v>7823.99999999998</v>
      </c>
      <c r="AE249">
        <f>Materials_data!AE50</f>
        <v>7823.9999999999782</v>
      </c>
      <c r="AF249">
        <f>Materials_data!AF50</f>
        <v>7823.99999999998</v>
      </c>
      <c r="AG249">
        <f>Materials_data!AG50</f>
        <v>7823.9999999999891</v>
      </c>
      <c r="AH249">
        <f>Materials_data!AH50</f>
        <v>7823.9999999999891</v>
      </c>
      <c r="AI249">
        <f>Materials_data!AI50</f>
        <v>7823.99999999999</v>
      </c>
      <c r="AJ249">
        <f>Materials_data!AJ50</f>
        <v>7823.99999999998</v>
      </c>
      <c r="AK249">
        <f>Materials_data!AK50</f>
        <v>7824</v>
      </c>
      <c r="AL249">
        <f>Materials_data!AL50</f>
        <v>7823.9999999999891</v>
      </c>
      <c r="AM249">
        <f>Materials_data!AM50</f>
        <v>7823.99999999998</v>
      </c>
      <c r="AN249">
        <f>Materials_data!AN50</f>
        <v>7823.9999999999873</v>
      </c>
      <c r="AO249">
        <f>Materials_data!AO50</f>
        <v>7823.9999999999945</v>
      </c>
      <c r="AP249">
        <f>Materials_data!AP50</f>
        <v>7823.9999999999854</v>
      </c>
      <c r="AQ249">
        <f>Materials_data!AQ50</f>
        <v>7823.9999999999873</v>
      </c>
      <c r="AR249">
        <f>Materials_data!AR50</f>
        <v>7823.9999999999918</v>
      </c>
    </row>
    <row r="250" spans="1:44" x14ac:dyDescent="0.2">
      <c r="A250" t="str">
        <f>Materials_data!A53</f>
        <v>MATERIALS</v>
      </c>
      <c r="B250" t="str">
        <f>Materials_data!B53</f>
        <v>Primary Energy</v>
      </c>
      <c r="C250" t="str">
        <f>Materials_data!C53</f>
        <v>EJ/yr</v>
      </c>
      <c r="D250">
        <f>Materials_data!D53</f>
        <v>495.24658954672151</v>
      </c>
      <c r="E250">
        <f>Materials_data!E53</f>
        <v>496.24854180305221</v>
      </c>
      <c r="F250">
        <f>Materials_data!F53</f>
        <v>498.02795243160773</v>
      </c>
      <c r="G250">
        <f>Materials_data!G53</f>
        <v>493.6382027205396</v>
      </c>
      <c r="H250">
        <f>Materials_data!H53</f>
        <v>494.48108289863933</v>
      </c>
      <c r="I250">
        <f>Materials_data!I53</f>
        <v>495.21451635128642</v>
      </c>
      <c r="J250">
        <f>Materials_data!J53</f>
        <v>489.39619667977558</v>
      </c>
      <c r="K250">
        <f>Materials_data!K53</f>
        <v>490.62975029736498</v>
      </c>
      <c r="L250">
        <f>Materials_data!L53</f>
        <v>499.68617722256619</v>
      </c>
      <c r="M250">
        <f>Materials_data!M53</f>
        <v>503.43011702475729</v>
      </c>
      <c r="N250">
        <f>Materials_data!N53</f>
        <v>505.69490821347989</v>
      </c>
      <c r="O250">
        <f>Materials_data!O53</f>
        <v>497.15975131665175</v>
      </c>
      <c r="P250">
        <f>Materials_data!P53</f>
        <v>502.11861741792012</v>
      </c>
      <c r="Q250">
        <f>Materials_data!Q53</f>
        <v>500.4879573305945</v>
      </c>
      <c r="R250">
        <f>Materials_data!R53</f>
        <v>493.91611904603451</v>
      </c>
      <c r="S250">
        <f>Materials_data!S53</f>
        <v>487.34497270432996</v>
      </c>
      <c r="T250">
        <f>Materials_data!T53</f>
        <v>482.43514389732189</v>
      </c>
      <c r="U250">
        <f>Materials_data!U53</f>
        <v>485.22625787261148</v>
      </c>
      <c r="V250">
        <f>Materials_data!V53</f>
        <v>487.69204095383492</v>
      </c>
      <c r="W250">
        <f>Materials_data!W53</f>
        <v>489.82178622042613</v>
      </c>
      <c r="X250">
        <f>Materials_data!X53</f>
        <v>485.03350632972871</v>
      </c>
      <c r="Y250">
        <f>Materials_data!Y53</f>
        <v>486.06165280560282</v>
      </c>
      <c r="Z250">
        <f>Materials_data!Z53</f>
        <v>484.05536608009572</v>
      </c>
      <c r="AA250">
        <f>Materials_data!AA53</f>
        <v>487.68862993498658</v>
      </c>
      <c r="AB250">
        <f>Materials_data!AB53</f>
        <v>489.64124021327405</v>
      </c>
      <c r="AC250">
        <f>Materials_data!AC53</f>
        <v>493.48526421314642</v>
      </c>
      <c r="AD250">
        <f>Materials_data!AD53</f>
        <v>497.16161558893157</v>
      </c>
      <c r="AE250">
        <f>Materials_data!AE53</f>
        <v>500.39365361120872</v>
      </c>
      <c r="AF250">
        <f>Materials_data!AF53</f>
        <v>504.4543259622755</v>
      </c>
      <c r="AG250">
        <f>Materials_data!AG53</f>
        <v>508.2291753940786</v>
      </c>
      <c r="AH250">
        <f>Materials_data!AH53</f>
        <v>511.82779707298465</v>
      </c>
      <c r="AI250">
        <f>Materials_data!AI53</f>
        <v>517.85036392866323</v>
      </c>
      <c r="AJ250">
        <f>Materials_data!AJ53</f>
        <v>523.84979462361707</v>
      </c>
      <c r="AK250">
        <f>Materials_data!AK53</f>
        <v>518.42885173981597</v>
      </c>
      <c r="AL250">
        <f>Materials_data!AL53</f>
        <v>521.90863853814199</v>
      </c>
      <c r="AM250">
        <f>Materials_data!AM53</f>
        <v>526.60607050091255</v>
      </c>
      <c r="AN250">
        <f>Materials_data!AN53</f>
        <v>531.03656376725439</v>
      </c>
      <c r="AO250">
        <f>Materials_data!AO53</f>
        <v>535.15474585084962</v>
      </c>
      <c r="AP250">
        <f>Materials_data!AP53</f>
        <v>539.6977409350385</v>
      </c>
      <c r="AQ250">
        <f>Materials_data!AQ53</f>
        <v>544.33559682287682</v>
      </c>
      <c r="AR250">
        <f>Materials_data!AR53</f>
        <v>550.72900988610024</v>
      </c>
    </row>
    <row r="251" spans="1:44" x14ac:dyDescent="0.2">
      <c r="A251" t="str">
        <f>Materials_data!A54</f>
        <v>MATERIALS</v>
      </c>
      <c r="B251" t="str">
        <f>Materials_data!B54</f>
        <v>Primary Energy|Biomass</v>
      </c>
      <c r="C251" t="str">
        <f>Materials_data!C54</f>
        <v>EJ/yr</v>
      </c>
      <c r="D251">
        <f>Materials_data!D54</f>
        <v>36.424674321238214</v>
      </c>
      <c r="E251">
        <f>Materials_data!E54</f>
        <v>36.546988454706842</v>
      </c>
      <c r="F251">
        <f>Materials_data!F54</f>
        <v>36.669929840142053</v>
      </c>
      <c r="G251">
        <f>Materials_data!G54</f>
        <v>36.70671797364583</v>
      </c>
      <c r="H251">
        <f>Materials_data!H54</f>
        <v>36.583225973085405</v>
      </c>
      <c r="I251">
        <f>Materials_data!I54</f>
        <v>36.161942747398136</v>
      </c>
      <c r="J251">
        <f>Materials_data!J54</f>
        <v>35.610642508219499</v>
      </c>
      <c r="K251">
        <f>Materials_data!K54</f>
        <v>35.058409080119645</v>
      </c>
      <c r="L251">
        <f>Materials_data!L54</f>
        <v>34.505553526072319</v>
      </c>
      <c r="M251">
        <f>Materials_data!M54</f>
        <v>33.951764783104082</v>
      </c>
      <c r="N251">
        <f>Materials_data!N54</f>
        <v>33.397353914188201</v>
      </c>
      <c r="O251">
        <f>Materials_data!O54</f>
        <v>33.084808517299983</v>
      </c>
      <c r="P251">
        <f>Materials_data!P54</f>
        <v>32.775407422345957</v>
      </c>
      <c r="Q251">
        <f>Materials_data!Q54</f>
        <v>32.468685718475626</v>
      </c>
      <c r="R251">
        <f>Materials_data!R54</f>
        <v>32.165430607658884</v>
      </c>
      <c r="S251">
        <f>Materials_data!S54</f>
        <v>31.865193293122289</v>
      </c>
      <c r="T251">
        <f>Materials_data!T54</f>
        <v>31.576527950408632</v>
      </c>
      <c r="U251">
        <f>Materials_data!U54</f>
        <v>31.291253496686359</v>
      </c>
      <c r="V251">
        <f>Materials_data!V54</f>
        <v>31.010192707795149</v>
      </c>
      <c r="W251">
        <f>Materials_data!W54</f>
        <v>30.732934141747052</v>
      </c>
      <c r="X251">
        <f>Materials_data!X54</f>
        <v>30.46032114177536</v>
      </c>
      <c r="Y251">
        <f>Materials_data!Y54</f>
        <v>30.291887447066063</v>
      </c>
      <c r="Z251">
        <f>Materials_data!Z54</f>
        <v>30.136325542009832</v>
      </c>
      <c r="AA251">
        <f>Materials_data!AA54</f>
        <v>29.97839140701058</v>
      </c>
      <c r="AB251">
        <f>Materials_data!AB54</f>
        <v>29.833542977086491</v>
      </c>
      <c r="AC251">
        <f>Materials_data!AC54</f>
        <v>29.694623597112702</v>
      </c>
      <c r="AD251">
        <f>Materials_data!AD54</f>
        <v>29.561929719877561</v>
      </c>
      <c r="AE251">
        <f>Materials_data!AE54</f>
        <v>29.435772620671841</v>
      </c>
      <c r="AF251">
        <f>Materials_data!AF54</f>
        <v>29.324229191470508</v>
      </c>
      <c r="AG251">
        <f>Materials_data!AG54</f>
        <v>29.211831443618728</v>
      </c>
      <c r="AH251">
        <f>Materials_data!AH54</f>
        <v>29.114750886487858</v>
      </c>
      <c r="AI251">
        <f>Materials_data!AI54</f>
        <v>29.09541934521112</v>
      </c>
      <c r="AJ251">
        <f>Materials_data!AJ54</f>
        <v>29.084430572220789</v>
      </c>
      <c r="AK251">
        <f>Materials_data!AK54</f>
        <v>29.081890641760609</v>
      </c>
      <c r="AL251">
        <f>Materials_data!AL54</f>
        <v>29.088548616866902</v>
      </c>
      <c r="AM251">
        <f>Materials_data!AM54</f>
        <v>29.104864389740342</v>
      </c>
      <c r="AN251">
        <f>Materials_data!AN54</f>
        <v>29.131320852663048</v>
      </c>
      <c r="AO251">
        <f>Materials_data!AO54</f>
        <v>29.168113970324608</v>
      </c>
      <c r="AP251">
        <f>Materials_data!AP54</f>
        <v>29.224148315924111</v>
      </c>
      <c r="AQ251">
        <f>Materials_data!AQ54</f>
        <v>29.2838606590247</v>
      </c>
      <c r="AR251">
        <f>Materials_data!AR54</f>
        <v>29.355899072637701</v>
      </c>
    </row>
    <row r="252" spans="1:44" x14ac:dyDescent="0.2">
      <c r="A252" t="str">
        <f>Materials_data!A55</f>
        <v>MATERIALS</v>
      </c>
      <c r="B252" t="str">
        <f>Materials_data!B55</f>
        <v>Primary Energy|Biomass|Crops residues</v>
      </c>
      <c r="C252" t="str">
        <f>Materials_data!C55</f>
        <v>EJ/yr</v>
      </c>
      <c r="D252">
        <f>Materials_data!D55</f>
        <v>7.9171743212382601</v>
      </c>
      <c r="E252">
        <f>Materials_data!E55</f>
        <v>8.0394884547069196</v>
      </c>
      <c r="F252">
        <f>Materials_data!F55</f>
        <v>8.1624298401420905</v>
      </c>
      <c r="G252">
        <f>Materials_data!G55</f>
        <v>8.2863121035270204</v>
      </c>
      <c r="H252">
        <f>Materials_data!H55</f>
        <v>8.4108216188784493</v>
      </c>
      <c r="I252">
        <f>Materials_data!I55</f>
        <v>8.5362720121796496</v>
      </c>
      <c r="J252">
        <f>Materials_data!J55</f>
        <v>8.66234965744734</v>
      </c>
      <c r="K252">
        <f>Materials_data!K55</f>
        <v>8.7893681806648001</v>
      </c>
      <c r="L252">
        <f>Materials_data!L55</f>
        <v>8.9170139558487698</v>
      </c>
      <c r="M252">
        <f>Materials_data!M55</f>
        <v>9.0456006089824896</v>
      </c>
      <c r="N252">
        <f>Materials_data!N55</f>
        <v>9.1748145140827209</v>
      </c>
      <c r="O252">
        <f>Materials_data!O55</f>
        <v>9.2720385688911406</v>
      </c>
      <c r="P252">
        <f>Materials_data!P55</f>
        <v>9.3692626236995604</v>
      </c>
      <c r="Q252">
        <f>Materials_data!Q55</f>
        <v>9.4671139304744898</v>
      </c>
      <c r="R252">
        <f>Materials_data!R55</f>
        <v>9.5649652372494298</v>
      </c>
      <c r="S252">
        <f>Materials_data!S55</f>
        <v>9.6634437959908599</v>
      </c>
      <c r="T252">
        <f>Materials_data!T55</f>
        <v>9.7619223547323006</v>
      </c>
      <c r="U252">
        <f>Materials_data!U55</f>
        <v>9.8610281654402403</v>
      </c>
      <c r="V252">
        <f>Materials_data!V55</f>
        <v>9.96013397614818</v>
      </c>
      <c r="W252">
        <f>Materials_data!W55</f>
        <v>10.059867038822601</v>
      </c>
      <c r="X252">
        <f>Materials_data!X55</f>
        <v>10.159600101497</v>
      </c>
      <c r="Y252">
        <f>Materials_data!Y55</f>
        <v>10.2295386957624</v>
      </c>
      <c r="Z252">
        <f>Materials_data!Z55</f>
        <v>10.2994772900279</v>
      </c>
      <c r="AA252">
        <f>Materials_data!AA55</f>
        <v>10.3694158842933</v>
      </c>
      <c r="AB252">
        <f>Materials_data!AB55</f>
        <v>10.4396681045419</v>
      </c>
      <c r="AC252">
        <f>Materials_data!AC55</f>
        <v>10.509920324790601</v>
      </c>
      <c r="AD252">
        <f>Materials_data!AD55</f>
        <v>10.5801725450393</v>
      </c>
      <c r="AE252">
        <f>Materials_data!AE55</f>
        <v>10.650424765287999</v>
      </c>
      <c r="AF252">
        <f>Materials_data!AF55</f>
        <v>10.720676985536601</v>
      </c>
      <c r="AG252">
        <f>Materials_data!AG55</f>
        <v>10.7912428317685</v>
      </c>
      <c r="AH252">
        <f>Materials_data!AH55</f>
        <v>10.8618086780005</v>
      </c>
      <c r="AI252">
        <f>Materials_data!AI55</f>
        <v>10.9166932250697</v>
      </c>
      <c r="AJ252">
        <f>Materials_data!AJ55</f>
        <v>10.971577772139</v>
      </c>
      <c r="AK252">
        <f>Materials_data!AK55</f>
        <v>11.026775945191501</v>
      </c>
      <c r="AL252">
        <f>Materials_data!AL55</f>
        <v>11.0819741182441</v>
      </c>
      <c r="AM252">
        <f>Materials_data!AM55</f>
        <v>11.137172291296601</v>
      </c>
      <c r="AN252">
        <f>Materials_data!AN55</f>
        <v>11.1923704643491</v>
      </c>
      <c r="AO252">
        <f>Materials_data!AO55</f>
        <v>11.2478822633849</v>
      </c>
      <c r="AP252">
        <f>Materials_data!AP55</f>
        <v>11.3030804364374</v>
      </c>
      <c r="AQ252">
        <f>Materials_data!AQ55</f>
        <v>11.3585922354732</v>
      </c>
      <c r="AR252">
        <f>Materials_data!AR55</f>
        <v>11.414104034509</v>
      </c>
    </row>
    <row r="253" spans="1:44" x14ac:dyDescent="0.2">
      <c r="A253" t="str">
        <f>Materials_data!A56</f>
        <v>MATERIALS</v>
      </c>
      <c r="B253" t="str">
        <f>Materials_data!B56</f>
        <v>Primary Energy|Coal</v>
      </c>
      <c r="C253" t="str">
        <f>Materials_data!C56</f>
        <v>EJ/yr</v>
      </c>
      <c r="D253">
        <f>Materials_data!D56</f>
        <v>139.24760000000001</v>
      </c>
      <c r="E253">
        <f>Materials_data!E56</f>
        <v>140.35120000000001</v>
      </c>
      <c r="F253">
        <f>Materials_data!F56</f>
        <v>141.45480000000001</v>
      </c>
      <c r="G253">
        <f>Materials_data!G56</f>
        <v>142.5583</v>
      </c>
      <c r="H253">
        <f>Materials_data!H56</f>
        <v>143.6619</v>
      </c>
      <c r="I253">
        <f>Materials_data!I56</f>
        <v>144.7655</v>
      </c>
      <c r="J253">
        <f>Materials_data!J56</f>
        <v>145.869</v>
      </c>
      <c r="K253">
        <f>Materials_data!K56</f>
        <v>146.9726</v>
      </c>
      <c r="L253">
        <f>Materials_data!L56</f>
        <v>148.07619999999901</v>
      </c>
      <c r="M253">
        <f>Materials_data!M56</f>
        <v>149.1797</v>
      </c>
      <c r="N253">
        <f>Materials_data!N56</f>
        <v>149.99999999999901</v>
      </c>
      <c r="O253">
        <f>Materials_data!O56</f>
        <v>144.4</v>
      </c>
      <c r="P253">
        <f>Materials_data!P56</f>
        <v>138.80000000000001</v>
      </c>
      <c r="Q253">
        <f>Materials_data!Q56</f>
        <v>133.19999999999999</v>
      </c>
      <c r="R253">
        <f>Materials_data!R56</f>
        <v>127.6</v>
      </c>
      <c r="S253">
        <f>Materials_data!S56</f>
        <v>121.99999999999901</v>
      </c>
      <c r="T253">
        <f>Materials_data!T56</f>
        <v>116.99999999999901</v>
      </c>
      <c r="U253">
        <f>Materials_data!U56</f>
        <v>119.67746394551401</v>
      </c>
      <c r="V253">
        <f>Materials_data!V56</f>
        <v>122.029647041053</v>
      </c>
      <c r="W253">
        <f>Materials_data!W56</f>
        <v>123.324632161509</v>
      </c>
      <c r="X253">
        <f>Materials_data!X56</f>
        <v>118.055485490915</v>
      </c>
      <c r="Y253">
        <f>Materials_data!Y56</f>
        <v>118.137406111175</v>
      </c>
      <c r="Z253">
        <f>Materials_data!Z56</f>
        <v>115.16258916231401</v>
      </c>
      <c r="AA253">
        <f>Materials_data!AA56</f>
        <v>119.139180574934</v>
      </c>
      <c r="AB253">
        <f>Materials_data!AB56</f>
        <v>122.244124842902</v>
      </c>
      <c r="AC253">
        <f>Materials_data!AC56</f>
        <v>126.154292605267</v>
      </c>
      <c r="AD253">
        <f>Materials_data!AD56</f>
        <v>131.15526908377399</v>
      </c>
      <c r="AE253">
        <f>Materials_data!AE56</f>
        <v>136.05037108813701</v>
      </c>
      <c r="AF253">
        <f>Materials_data!AF56</f>
        <v>141.74842776888499</v>
      </c>
      <c r="AG253">
        <f>Materials_data!AG56</f>
        <v>147.1639119543</v>
      </c>
      <c r="AH253">
        <f>Materials_data!AH56</f>
        <v>151.95899252823801</v>
      </c>
      <c r="AI253">
        <f>Materials_data!AI56</f>
        <v>159.550745042838</v>
      </c>
      <c r="AJ253">
        <f>Materials_data!AJ56</f>
        <v>167.13437594520801</v>
      </c>
      <c r="AK253">
        <f>Materials_data!AK56</f>
        <v>163.47107326496101</v>
      </c>
      <c r="AL253">
        <f>Materials_data!AL56</f>
        <v>168.591925793782</v>
      </c>
      <c r="AM253">
        <f>Materials_data!AM56</f>
        <v>174.924583437439</v>
      </c>
      <c r="AN253">
        <f>Materials_data!AN56</f>
        <v>180.60296852981699</v>
      </c>
      <c r="AO253">
        <f>Materials_data!AO56</f>
        <v>185.42885098123</v>
      </c>
      <c r="AP253">
        <f>Materials_data!AP56</f>
        <v>190.660380260979</v>
      </c>
      <c r="AQ253">
        <f>Materials_data!AQ56</f>
        <v>195.98036763647301</v>
      </c>
      <c r="AR253">
        <f>Materials_data!AR56</f>
        <v>202.36202938316001</v>
      </c>
    </row>
    <row r="254" spans="1:44" x14ac:dyDescent="0.2">
      <c r="A254" t="str">
        <f>Materials_data!A57</f>
        <v>MATERIALS</v>
      </c>
      <c r="B254" t="str">
        <f>Materials_data!B57</f>
        <v>Primary Energy|Fossil</v>
      </c>
      <c r="C254" t="str">
        <f>Materials_data!C57</f>
        <v>EJ/yr</v>
      </c>
      <c r="D254">
        <f>Materials_data!D57</f>
        <v>414.828599999998</v>
      </c>
      <c r="E254">
        <f>Materials_data!E57</f>
        <v>418.21449999999999</v>
      </c>
      <c r="F254">
        <f>Materials_data!F57</f>
        <v>421.60039999999901</v>
      </c>
      <c r="G254">
        <f>Materials_data!G57</f>
        <v>424.98619999999903</v>
      </c>
      <c r="H254">
        <f>Materials_data!H57</f>
        <v>428.37199999999996</v>
      </c>
      <c r="I254">
        <f>Materials_data!I57</f>
        <v>431.75779999999997</v>
      </c>
      <c r="J254">
        <f>Materials_data!J57</f>
        <v>435.14359999999999</v>
      </c>
      <c r="K254">
        <f>Materials_data!K57</f>
        <v>438.52949999999998</v>
      </c>
      <c r="L254">
        <f>Materials_data!L57</f>
        <v>441.91529999999796</v>
      </c>
      <c r="M254">
        <f>Materials_data!M57</f>
        <v>445.30110000000002</v>
      </c>
      <c r="N254">
        <f>Materials_data!N57</f>
        <v>448.99999999999795</v>
      </c>
      <c r="O254">
        <f>Materials_data!O57</f>
        <v>443.59999999999997</v>
      </c>
      <c r="P254">
        <f>Materials_data!P57</f>
        <v>438.19999999999902</v>
      </c>
      <c r="Q254">
        <f>Materials_data!Q57</f>
        <v>432.79999999999995</v>
      </c>
      <c r="R254">
        <f>Materials_data!R57</f>
        <v>427.40000000000003</v>
      </c>
      <c r="S254">
        <f>Materials_data!S57</f>
        <v>421.99999999999795</v>
      </c>
      <c r="T254">
        <f>Materials_data!T57</f>
        <v>415.39999999999895</v>
      </c>
      <c r="U254">
        <f>Materials_data!U57</f>
        <v>416.47746394551405</v>
      </c>
      <c r="V254">
        <f>Materials_data!V57</f>
        <v>417.22964704105198</v>
      </c>
      <c r="W254">
        <f>Materials_data!W57</f>
        <v>416.92463216150901</v>
      </c>
      <c r="X254">
        <f>Materials_data!X57</f>
        <v>410.05548549091498</v>
      </c>
      <c r="Y254">
        <f>Materials_data!Y57</f>
        <v>408.13740611117498</v>
      </c>
      <c r="Z254">
        <f>Materials_data!Z57</f>
        <v>403.16258916231402</v>
      </c>
      <c r="AA254">
        <f>Materials_data!AA57</f>
        <v>405.13918057493402</v>
      </c>
      <c r="AB254">
        <f>Materials_data!AB57</f>
        <v>406.24412484290201</v>
      </c>
      <c r="AC254">
        <f>Materials_data!AC57</f>
        <v>408.15429260526702</v>
      </c>
      <c r="AD254">
        <f>Materials_data!AD57</f>
        <v>410.35526908377398</v>
      </c>
      <c r="AE254">
        <f>Materials_data!AE57</f>
        <v>412.45037108813699</v>
      </c>
      <c r="AF254">
        <f>Materials_data!AF57</f>
        <v>415.34842776888502</v>
      </c>
      <c r="AG254">
        <f>Materials_data!AG57</f>
        <v>417.96391195430004</v>
      </c>
      <c r="AH254">
        <f>Materials_data!AH57</f>
        <v>419.95899252823801</v>
      </c>
      <c r="AI254">
        <f>Materials_data!AI57</f>
        <v>424.550745042838</v>
      </c>
      <c r="AJ254">
        <f>Materials_data!AJ57</f>
        <v>429.22784324454199</v>
      </c>
      <c r="AK254">
        <f>Materials_data!AK57</f>
        <v>422.47107326496098</v>
      </c>
      <c r="AL254">
        <f>Materials_data!AL57</f>
        <v>424.591925793781</v>
      </c>
      <c r="AM254">
        <f>Materials_data!AM57</f>
        <v>427.92458343743795</v>
      </c>
      <c r="AN254">
        <f>Materials_data!AN57</f>
        <v>431.002968529817</v>
      </c>
      <c r="AO254">
        <f>Materials_data!AO57</f>
        <v>433.22885098122902</v>
      </c>
      <c r="AP254">
        <f>Materials_data!AP57</f>
        <v>435.86038026097697</v>
      </c>
      <c r="AQ254">
        <f>Materials_data!AQ57</f>
        <v>438.580367636473</v>
      </c>
      <c r="AR254">
        <f>Materials_data!AR57</f>
        <v>442.96673628219503</v>
      </c>
    </row>
    <row r="255" spans="1:44" x14ac:dyDescent="0.2">
      <c r="A255" t="str">
        <f>Materials_data!A58</f>
        <v>MATERIALS</v>
      </c>
      <c r="B255" t="str">
        <f>Materials_data!B58</f>
        <v>Primary Energy|Gas</v>
      </c>
      <c r="C255" t="str">
        <f>Materials_data!C58</f>
        <v>EJ/yr</v>
      </c>
      <c r="D255">
        <f>Materials_data!D58</f>
        <v>108.035399999999</v>
      </c>
      <c r="E255">
        <f>Materials_data!E58</f>
        <v>109.717</v>
      </c>
      <c r="F255">
        <f>Materials_data!F58</f>
        <v>111.3986</v>
      </c>
      <c r="G255">
        <f>Materials_data!G58</f>
        <v>113.080199999999</v>
      </c>
      <c r="H255">
        <f>Materials_data!H58</f>
        <v>114.76179999999999</v>
      </c>
      <c r="I255">
        <f>Materials_data!I58</f>
        <v>116.44329999999999</v>
      </c>
      <c r="J255">
        <f>Materials_data!J58</f>
        <v>118.1249</v>
      </c>
      <c r="K255">
        <f>Materials_data!K58</f>
        <v>119.8065</v>
      </c>
      <c r="L255">
        <f>Materials_data!L58</f>
        <v>121.4881</v>
      </c>
      <c r="M255">
        <f>Materials_data!M58</f>
        <v>123.16970000000001</v>
      </c>
      <c r="N255">
        <f>Materials_data!N58</f>
        <v>125</v>
      </c>
      <c r="O255">
        <f>Materials_data!O58</f>
        <v>127</v>
      </c>
      <c r="P255">
        <f>Materials_data!P58</f>
        <v>129</v>
      </c>
      <c r="Q255">
        <f>Materials_data!Q58</f>
        <v>131</v>
      </c>
      <c r="R255">
        <f>Materials_data!R58</f>
        <v>133</v>
      </c>
      <c r="S255">
        <f>Materials_data!S58</f>
        <v>135</v>
      </c>
      <c r="T255">
        <f>Materials_data!T58</f>
        <v>135.19999999999999</v>
      </c>
      <c r="U255">
        <f>Materials_data!U58</f>
        <v>135.4</v>
      </c>
      <c r="V255">
        <f>Materials_data!V58</f>
        <v>135.599999999999</v>
      </c>
      <c r="W255">
        <f>Materials_data!W58</f>
        <v>135.80000000000001</v>
      </c>
      <c r="X255">
        <f>Materials_data!X58</f>
        <v>136</v>
      </c>
      <c r="Y255">
        <f>Materials_data!Y58</f>
        <v>136</v>
      </c>
      <c r="Z255">
        <f>Materials_data!Z58</f>
        <v>136</v>
      </c>
      <c r="AA255">
        <f>Materials_data!AA58</f>
        <v>136</v>
      </c>
      <c r="AB255">
        <f>Materials_data!AB58</f>
        <v>136</v>
      </c>
      <c r="AC255">
        <f>Materials_data!AC58</f>
        <v>136</v>
      </c>
      <c r="AD255">
        <f>Materials_data!AD58</f>
        <v>135</v>
      </c>
      <c r="AE255">
        <f>Materials_data!AE58</f>
        <v>134</v>
      </c>
      <c r="AF255">
        <f>Materials_data!AF58</f>
        <v>133</v>
      </c>
      <c r="AG255">
        <f>Materials_data!AG58</f>
        <v>132</v>
      </c>
      <c r="AH255">
        <f>Materials_data!AH58</f>
        <v>131</v>
      </c>
      <c r="AI255">
        <f>Materials_data!AI58</f>
        <v>130.19999999999999</v>
      </c>
      <c r="AJ255">
        <f>Materials_data!AJ58</f>
        <v>129.49346729933399</v>
      </c>
      <c r="AK255">
        <f>Materials_data!AK58</f>
        <v>128.6</v>
      </c>
      <c r="AL255">
        <f>Materials_data!AL58</f>
        <v>127.799999999999</v>
      </c>
      <c r="AM255">
        <f>Materials_data!AM58</f>
        <v>127</v>
      </c>
      <c r="AN255">
        <f>Materials_data!AN58</f>
        <v>126.2</v>
      </c>
      <c r="AO255">
        <f>Materials_data!AO58</f>
        <v>125.4</v>
      </c>
      <c r="AP255">
        <f>Materials_data!AP58</f>
        <v>124.599999999999</v>
      </c>
      <c r="AQ255">
        <f>Materials_data!AQ58</f>
        <v>123.8</v>
      </c>
      <c r="AR255">
        <f>Materials_data!AR58</f>
        <v>123.60470689903499</v>
      </c>
    </row>
    <row r="256" spans="1:44" x14ac:dyDescent="0.2">
      <c r="A256" t="str">
        <f>Materials_data!A59</f>
        <v>MATERIALS</v>
      </c>
      <c r="B256" t="str">
        <f>Materials_data!B59</f>
        <v>Primary Energy|Hydro</v>
      </c>
      <c r="C256" t="str">
        <f>Materials_data!C59</f>
        <v>EJ/yr</v>
      </c>
      <c r="D256">
        <f>Materials_data!D59</f>
        <v>12.561203813760001</v>
      </c>
      <c r="E256">
        <f>Materials_data!E59</f>
        <v>12.651722906457499</v>
      </c>
      <c r="F256">
        <f>Materials_data!F59</f>
        <v>12.734546584435099</v>
      </c>
      <c r="G256">
        <f>Materials_data!G59</f>
        <v>12.8125570741056</v>
      </c>
      <c r="H256">
        <f>Materials_data!H59</f>
        <v>12.884295028147099</v>
      </c>
      <c r="I256">
        <f>Materials_data!I59</f>
        <v>12.9497604465599</v>
      </c>
      <c r="J256">
        <f>Materials_data!J59</f>
        <v>13.006254680294299</v>
      </c>
      <c r="K256">
        <f>Materials_data!K59</f>
        <v>13.0592114956799</v>
      </c>
      <c r="L256">
        <f>Materials_data!L59</f>
        <v>12.8800844928</v>
      </c>
      <c r="M256">
        <f>Materials_data!M59</f>
        <v>12.702379132799997</v>
      </c>
      <c r="N256">
        <f>Materials_data!N59</f>
        <v>12.5232521299199</v>
      </c>
      <c r="O256">
        <f>Materials_data!O59</f>
        <v>12.34412512704</v>
      </c>
      <c r="P256">
        <f>Materials_data!P59</f>
        <v>12.164998124159899</v>
      </c>
      <c r="Q256">
        <f>Materials_data!Q59</f>
        <v>11.985871121279899</v>
      </c>
      <c r="R256">
        <f>Materials_data!R59</f>
        <v>11.806744118400001</v>
      </c>
      <c r="S256">
        <f>Materials_data!S59</f>
        <v>11.6315824039663</v>
      </c>
      <c r="T256">
        <f>Materials_data!T59</f>
        <v>13.584919721086299</v>
      </c>
      <c r="U256">
        <f>Materials_data!U59</f>
        <v>15.5382570382063</v>
      </c>
      <c r="V256">
        <f>Materials_data!V59</f>
        <v>17.491594355326299</v>
      </c>
      <c r="W256">
        <f>Materials_data!W59</f>
        <v>19.444931672446302</v>
      </c>
      <c r="X256">
        <f>Materials_data!X59</f>
        <v>21.398268989566301</v>
      </c>
      <c r="Y256">
        <f>Materials_data!Y59</f>
        <v>23.353027949566297</v>
      </c>
      <c r="Z256">
        <f>Materials_data!Z59</f>
        <v>25.306365266686299</v>
      </c>
      <c r="AA256">
        <f>Materials_data!AA59</f>
        <v>25.950843968346401</v>
      </c>
      <c r="AB256">
        <f>Materials_data!AB59</f>
        <v>25.771716965466499</v>
      </c>
      <c r="AC256">
        <f>Materials_data!AC59</f>
        <v>27.045285021006801</v>
      </c>
      <c r="AD256">
        <f>Materials_data!AD59</f>
        <v>27.385354938239999</v>
      </c>
      <c r="AE256">
        <f>Materials_data!AE59</f>
        <v>27.375403438079999</v>
      </c>
      <c r="AF256">
        <f>Materials_data!AF59</f>
        <v>27.364030295039999</v>
      </c>
      <c r="AG256">
        <f>Materials_data!AG59</f>
        <v>27.352657151999999</v>
      </c>
      <c r="AH256">
        <f>Materials_data!AH59</f>
        <v>27.341284008959999</v>
      </c>
      <c r="AI256">
        <f>Materials_data!AI59</f>
        <v>27.329910865919999</v>
      </c>
      <c r="AJ256">
        <f>Materials_data!AJ59</f>
        <v>27.318537722879999</v>
      </c>
      <c r="AK256">
        <f>Materials_data!AK59</f>
        <v>27.307164579839998</v>
      </c>
      <c r="AL256">
        <f>Materials_data!AL59</f>
        <v>27.297213079679999</v>
      </c>
      <c r="AM256">
        <f>Materials_data!AM59</f>
        <v>27.285839936639999</v>
      </c>
      <c r="AN256">
        <f>Materials_data!AN59</f>
        <v>27.274466793599998</v>
      </c>
      <c r="AO256">
        <f>Materials_data!AO59</f>
        <v>27.263093650559998</v>
      </c>
      <c r="AP256">
        <f>Materials_data!AP59</f>
        <v>27.251720507519998</v>
      </c>
      <c r="AQ256">
        <f>Materials_data!AQ59</f>
        <v>27.240347364479998</v>
      </c>
      <c r="AR256">
        <f>Materials_data!AR59</f>
        <v>27.230395864319998</v>
      </c>
    </row>
    <row r="257" spans="1:44" x14ac:dyDescent="0.2">
      <c r="A257" t="str">
        <f>Materials_data!A60</f>
        <v>MATERIALS</v>
      </c>
      <c r="B257" t="str">
        <f>Materials_data!B60</f>
        <v>Primary Energy|Nuclear</v>
      </c>
      <c r="C257" t="str">
        <f>Materials_data!C60</f>
        <v>EJ/yr</v>
      </c>
      <c r="D257">
        <f>Materials_data!D60</f>
        <v>29.633998827789299</v>
      </c>
      <c r="E257">
        <f>Materials_data!E60</f>
        <v>26.918439658399901</v>
      </c>
      <c r="F257">
        <f>Materials_data!F60</f>
        <v>24.989955132791501</v>
      </c>
      <c r="G257">
        <f>Materials_data!G60</f>
        <v>17.153712836232401</v>
      </c>
      <c r="H257">
        <f>Materials_data!H60</f>
        <v>14.7240829675189</v>
      </c>
      <c r="I257">
        <f>Materials_data!I60</f>
        <v>12.4871685259236</v>
      </c>
      <c r="J257">
        <f>Materials_data!J60</f>
        <v>3.8412419297257498</v>
      </c>
      <c r="K257">
        <f>Materials_data!K60</f>
        <v>2.2520732793126901</v>
      </c>
      <c r="L257">
        <f>Materials_data!L60</f>
        <v>8.7181865271262993</v>
      </c>
      <c r="M257">
        <f>Materials_data!M60</f>
        <v>9.8742791085524502</v>
      </c>
      <c r="N257">
        <f>Materials_data!N60</f>
        <v>9.2087695305782908</v>
      </c>
      <c r="O257">
        <f>Materials_data!O60</f>
        <v>6.6360115447829102</v>
      </c>
      <c r="P257">
        <f>Materials_data!P60</f>
        <v>17.555172955767201</v>
      </c>
      <c r="Q257">
        <f>Materials_data!Q60</f>
        <v>21.880406921472002</v>
      </c>
      <c r="R257">
        <f>Materials_data!R60</f>
        <v>21.262699028275101</v>
      </c>
      <c r="S257">
        <f>Materials_data!S60</f>
        <v>20.639214042623902</v>
      </c>
      <c r="T257">
        <f>Materials_data!T60</f>
        <v>20.013054081275101</v>
      </c>
      <c r="U257">
        <f>Materials_data!U60</f>
        <v>19.404944854732801</v>
      </c>
      <c r="V257">
        <f>Materials_data!V60</f>
        <v>18.786674687270398</v>
      </c>
      <c r="W257">
        <f>Materials_data!W60</f>
        <v>18.1701464675327</v>
      </c>
      <c r="X257">
        <f>Materials_data!X60</f>
        <v>17.562802060799999</v>
      </c>
      <c r="Y257">
        <f>Materials_data!Y60</f>
        <v>16.97489470368</v>
      </c>
      <c r="Z257">
        <f>Materials_data!Z60</f>
        <v>16.394429211839999</v>
      </c>
      <c r="AA257">
        <f>Materials_data!AA60</f>
        <v>15.8065218547199</v>
      </c>
      <c r="AB257">
        <f>Materials_data!AB60</f>
        <v>15.218614497600001</v>
      </c>
      <c r="AC257">
        <f>Materials_data!AC60</f>
        <v>14.6381490057599</v>
      </c>
      <c r="AD257">
        <f>Materials_data!AD60</f>
        <v>14.05024164864</v>
      </c>
      <c r="AE257">
        <f>Materials_data!AE60</f>
        <v>13.4623342915199</v>
      </c>
      <c r="AF257">
        <f>Materials_data!AF60</f>
        <v>12.881868799679999</v>
      </c>
      <c r="AG257">
        <f>Materials_data!AG60</f>
        <v>12.293961442559899</v>
      </c>
      <c r="AH257">
        <f>Materials_data!AH60</f>
        <v>11.7060540854399</v>
      </c>
      <c r="AI257">
        <f>Materials_data!AI60</f>
        <v>11.1255885935999</v>
      </c>
      <c r="AJ257">
        <f>Materials_data!AJ60</f>
        <v>10.5376812364799</v>
      </c>
      <c r="AK257">
        <f>Materials_data!AK60</f>
        <v>9.9497738793599897</v>
      </c>
      <c r="AL257">
        <f>Materials_data!AL60</f>
        <v>9.3693083875199896</v>
      </c>
      <c r="AM257">
        <f>Materials_data!AM60</f>
        <v>8.7814010303999996</v>
      </c>
      <c r="AN257">
        <f>Materials_data!AN60</f>
        <v>8.1934936732799901</v>
      </c>
      <c r="AO257">
        <f>Materials_data!AO60</f>
        <v>7.61302818143999</v>
      </c>
      <c r="AP257">
        <f>Materials_data!AP60</f>
        <v>7.0251208243199903</v>
      </c>
      <c r="AQ257">
        <f>Materials_data!AQ60</f>
        <v>6.4372134671999897</v>
      </c>
      <c r="AR257">
        <f>Materials_data!AR60</f>
        <v>5.8567479753599896</v>
      </c>
    </row>
    <row r="258" spans="1:44" x14ac:dyDescent="0.2">
      <c r="A258" t="str">
        <f>Materials_data!A61</f>
        <v>MATERIALS</v>
      </c>
      <c r="B258" t="str">
        <f>Materials_data!B61</f>
        <v>Primary Energy|Oil</v>
      </c>
      <c r="C258" t="str">
        <f>Materials_data!C61</f>
        <v>EJ/yr</v>
      </c>
      <c r="D258">
        <f>Materials_data!D61</f>
        <v>167.54559999999901</v>
      </c>
      <c r="E258">
        <f>Materials_data!E61</f>
        <v>168.1463</v>
      </c>
      <c r="F258">
        <f>Materials_data!F61</f>
        <v>168.74699999999899</v>
      </c>
      <c r="G258">
        <f>Materials_data!G61</f>
        <v>169.3477</v>
      </c>
      <c r="H258">
        <f>Materials_data!H61</f>
        <v>169.94829999999999</v>
      </c>
      <c r="I258">
        <f>Materials_data!I61</f>
        <v>170.54900000000001</v>
      </c>
      <c r="J258">
        <f>Materials_data!J61</f>
        <v>171.1497</v>
      </c>
      <c r="K258">
        <f>Materials_data!K61</f>
        <v>171.75040000000001</v>
      </c>
      <c r="L258">
        <f>Materials_data!L61</f>
        <v>172.350999999999</v>
      </c>
      <c r="M258">
        <f>Materials_data!M61</f>
        <v>172.95169999999999</v>
      </c>
      <c r="N258">
        <f>Materials_data!N61</f>
        <v>173.99999999999901</v>
      </c>
      <c r="O258">
        <f>Materials_data!O61</f>
        <v>172.2</v>
      </c>
      <c r="P258">
        <f>Materials_data!P61</f>
        <v>170.39999999999901</v>
      </c>
      <c r="Q258">
        <f>Materials_data!Q61</f>
        <v>168.6</v>
      </c>
      <c r="R258">
        <f>Materials_data!R61</f>
        <v>166.8</v>
      </c>
      <c r="S258">
        <f>Materials_data!S61</f>
        <v>164.99999999999901</v>
      </c>
      <c r="T258">
        <f>Materials_data!T61</f>
        <v>163.19999999999999</v>
      </c>
      <c r="U258">
        <f>Materials_data!U61</f>
        <v>161.4</v>
      </c>
      <c r="V258">
        <f>Materials_data!V61</f>
        <v>159.6</v>
      </c>
      <c r="W258">
        <f>Materials_data!W61</f>
        <v>157.80000000000001</v>
      </c>
      <c r="X258">
        <f>Materials_data!X61</f>
        <v>156</v>
      </c>
      <c r="Y258">
        <f>Materials_data!Y61</f>
        <v>154</v>
      </c>
      <c r="Z258">
        <f>Materials_data!Z61</f>
        <v>152</v>
      </c>
      <c r="AA258">
        <f>Materials_data!AA61</f>
        <v>150</v>
      </c>
      <c r="AB258">
        <f>Materials_data!AB61</f>
        <v>148</v>
      </c>
      <c r="AC258">
        <f>Materials_data!AC61</f>
        <v>146</v>
      </c>
      <c r="AD258">
        <f>Materials_data!AD61</f>
        <v>144.19999999999999</v>
      </c>
      <c r="AE258">
        <f>Materials_data!AE61</f>
        <v>142.4</v>
      </c>
      <c r="AF258">
        <f>Materials_data!AF61</f>
        <v>140.6</v>
      </c>
      <c r="AG258">
        <f>Materials_data!AG61</f>
        <v>138.80000000000001</v>
      </c>
      <c r="AH258">
        <f>Materials_data!AH61</f>
        <v>137</v>
      </c>
      <c r="AI258">
        <f>Materials_data!AI61</f>
        <v>134.80000000000001</v>
      </c>
      <c r="AJ258">
        <f>Materials_data!AJ61</f>
        <v>132.6</v>
      </c>
      <c r="AK258">
        <f>Materials_data!AK61</f>
        <v>130.4</v>
      </c>
      <c r="AL258">
        <f>Materials_data!AL61</f>
        <v>128.19999999999999</v>
      </c>
      <c r="AM258">
        <f>Materials_data!AM61</f>
        <v>125.99999999999901</v>
      </c>
      <c r="AN258">
        <f>Materials_data!AN61</f>
        <v>124.2</v>
      </c>
      <c r="AO258">
        <f>Materials_data!AO61</f>
        <v>122.399999999999</v>
      </c>
      <c r="AP258">
        <f>Materials_data!AP61</f>
        <v>120.599999999999</v>
      </c>
      <c r="AQ258">
        <f>Materials_data!AQ61</f>
        <v>118.8</v>
      </c>
      <c r="AR258">
        <f>Materials_data!AR61</f>
        <v>117</v>
      </c>
    </row>
    <row r="259" spans="1:44" x14ac:dyDescent="0.2">
      <c r="A259" t="str">
        <f>Materials_data!A62</f>
        <v>MATERIALS</v>
      </c>
      <c r="B259" t="str">
        <f>Materials_data!B62</f>
        <v>Primary Energy|Other</v>
      </c>
      <c r="C259" t="str">
        <f>Materials_data!C62</f>
        <v>EJ/yr</v>
      </c>
      <c r="D259">
        <f>Materials_data!D62</f>
        <v>0.256576896</v>
      </c>
      <c r="E259">
        <f>Materials_data!E62</f>
        <v>0.24976512000000001</v>
      </c>
      <c r="F259">
        <f>Materials_data!F62</f>
        <v>0.24295334399999899</v>
      </c>
      <c r="G259">
        <f>Materials_data!G62</f>
        <v>0.241389158399999</v>
      </c>
      <c r="H259">
        <f>Materials_data!H62</f>
        <v>0.23442600960000001</v>
      </c>
      <c r="I259">
        <f>Materials_data!I62</f>
        <v>0.22978391040000001</v>
      </c>
      <c r="J259">
        <f>Materials_data!J62</f>
        <v>0.222820761599999</v>
      </c>
      <c r="K259">
        <f>Materials_data!K62</f>
        <v>0.21585761279999999</v>
      </c>
      <c r="L259">
        <f>Materials_data!L62</f>
        <v>0.208894464</v>
      </c>
      <c r="M259">
        <f>Materials_data!M62</f>
        <v>0.20193131519999899</v>
      </c>
      <c r="N259">
        <f>Materials_data!N62</f>
        <v>0.19728921599999999</v>
      </c>
      <c r="O259">
        <f>Materials_data!O62</f>
        <v>0.1903260672</v>
      </c>
      <c r="P259">
        <f>Materials_data!P62</f>
        <v>0.18336291839999899</v>
      </c>
      <c r="Q259">
        <f>Materials_data!Q62</f>
        <v>0.17639976959999901</v>
      </c>
      <c r="R259">
        <f>Materials_data!R62</f>
        <v>0.16943662079999999</v>
      </c>
      <c r="S259">
        <f>Materials_data!S62</f>
        <v>0.16247347200000001</v>
      </c>
      <c r="T259">
        <f>Materials_data!T62</f>
        <v>0.15783137279999901</v>
      </c>
      <c r="U259">
        <f>Materials_data!U62</f>
        <v>0.150868224</v>
      </c>
      <c r="V259">
        <f>Materials_data!V62</f>
        <v>0.14390507520000001</v>
      </c>
      <c r="W259">
        <f>Materials_data!W62</f>
        <v>0.85064997566663703</v>
      </c>
      <c r="X259">
        <f>Materials_data!X62</f>
        <v>1.1698089984</v>
      </c>
      <c r="Y259">
        <f>Materials_data!Y62</f>
        <v>1.2440825856</v>
      </c>
      <c r="Z259">
        <f>Materials_data!Z62</f>
        <v>1.31835617279999</v>
      </c>
      <c r="AA259">
        <f>Materials_data!AA62</f>
        <v>1.3949508096000001</v>
      </c>
      <c r="AB259">
        <f>Materials_data!AB62</f>
        <v>1.4692243968000001</v>
      </c>
      <c r="AC259">
        <f>Materials_data!AC62</f>
        <v>1.543497984</v>
      </c>
      <c r="AD259">
        <f>Materials_data!AD62</f>
        <v>1.6340189184</v>
      </c>
      <c r="AE259">
        <f>Materials_data!AE62</f>
        <v>1.7245398528</v>
      </c>
      <c r="AF259">
        <f>Materials_data!AF62</f>
        <v>1.8150607872</v>
      </c>
      <c r="AG259">
        <f>Materials_data!AG62</f>
        <v>1.9055817215999999</v>
      </c>
      <c r="AH259">
        <f>Materials_data!AH62</f>
        <v>1.9961026559999899</v>
      </c>
      <c r="AI259">
        <f>Materials_data!AI62</f>
        <v>2.1330445824000202</v>
      </c>
      <c r="AJ259">
        <f>Materials_data!AJ62</f>
        <v>2.2699865088000002</v>
      </c>
      <c r="AK259">
        <f>Materials_data!AK62</f>
        <v>2.4069284352000002</v>
      </c>
      <c r="AL259">
        <f>Materials_data!AL62</f>
        <v>2.54387036159999</v>
      </c>
      <c r="AM259">
        <f>Materials_data!AM62</f>
        <v>2.6808122879999901</v>
      </c>
      <c r="AN259">
        <f>Materials_data!AN62</f>
        <v>2.7899016191999899</v>
      </c>
      <c r="AO259">
        <f>Materials_data!AO62</f>
        <v>2.8989909504</v>
      </c>
      <c r="AP259">
        <f>Materials_data!AP62</f>
        <v>3.01040133119999</v>
      </c>
      <c r="AQ259">
        <f>Materials_data!AQ62</f>
        <v>3.1194906623999898</v>
      </c>
      <c r="AR259">
        <f>Materials_data!AR62</f>
        <v>3.2285799935999901</v>
      </c>
    </row>
    <row r="260" spans="1:44" x14ac:dyDescent="0.2">
      <c r="A260" t="str">
        <f>Materials_data!A63</f>
        <v>MATERIALS</v>
      </c>
      <c r="B260" t="str">
        <f>Materials_data!B63</f>
        <v>Primary Energy|Solar</v>
      </c>
      <c r="C260" t="str">
        <f>Materials_data!C63</f>
        <v>EJ/yr</v>
      </c>
      <c r="D260">
        <f>Materials_data!D63</f>
        <v>0.2330439759359989</v>
      </c>
      <c r="E260">
        <f>Materials_data!E63</f>
        <v>0.40144091788799902</v>
      </c>
      <c r="F260">
        <f>Materials_data!F63</f>
        <v>0.56841873983999802</v>
      </c>
      <c r="G260">
        <f>Materials_data!G63</f>
        <v>0.55946279335679905</v>
      </c>
      <c r="H260">
        <f>Materials_data!H63</f>
        <v>0.55044378748799894</v>
      </c>
      <c r="I260">
        <f>Materials_data!I63</f>
        <v>0.54148784100479896</v>
      </c>
      <c r="J260">
        <f>Materials_data!J63</f>
        <v>0.53104971513599897</v>
      </c>
      <c r="K260">
        <f>Materials_data!K63</f>
        <v>0.522093768652798</v>
      </c>
      <c r="L260">
        <f>Materials_data!L63</f>
        <v>0.51313782216959902</v>
      </c>
      <c r="M260">
        <f>Materials_data!M63</f>
        <v>0.50411881630079902</v>
      </c>
      <c r="N260">
        <f>Materials_data!N63</f>
        <v>0.52288940679551799</v>
      </c>
      <c r="O260">
        <f>Materials_data!O63</f>
        <v>0.51194253712895998</v>
      </c>
      <c r="P260">
        <f>Materials_data!P63</f>
        <v>0.50247784684800001</v>
      </c>
      <c r="Q260">
        <f>Materials_data!Q63</f>
        <v>0.49301315656703892</v>
      </c>
      <c r="R260">
        <f>Materials_data!R63</f>
        <v>0.48348540690047997</v>
      </c>
      <c r="S260">
        <f>Materials_data!S63</f>
        <v>0.47260159661951895</v>
      </c>
      <c r="T260">
        <f>Materials_data!T63</f>
        <v>0.46307384695296</v>
      </c>
      <c r="U260">
        <f>Materials_data!U63</f>
        <v>0.45360915667199997</v>
      </c>
      <c r="V260">
        <f>Materials_data!V63</f>
        <v>0.44414446639103899</v>
      </c>
      <c r="W260">
        <f>Materials_data!W63</f>
        <v>0.43319759672447999</v>
      </c>
      <c r="X260">
        <f>Materials_data!X63</f>
        <v>0.437124864272112</v>
      </c>
      <c r="Y260">
        <f>Materials_data!Y63</f>
        <v>1.420698848515487</v>
      </c>
      <c r="Z260">
        <f>Materials_data!Z63</f>
        <v>2.4043045292455671</v>
      </c>
      <c r="AA260">
        <f>Materials_data!AA63</f>
        <v>3.386491089975646</v>
      </c>
      <c r="AB260">
        <f>Materials_data!AB63</f>
        <v>4.3700650742190241</v>
      </c>
      <c r="AC260">
        <f>Materials_data!AC63</f>
        <v>4.96692</v>
      </c>
      <c r="AD260">
        <f>Materials_data!AD63</f>
        <v>5.9603039999999998</v>
      </c>
      <c r="AE260">
        <f>Materials_data!AE63</f>
        <v>6.9536879999999996</v>
      </c>
      <c r="AF260">
        <f>Materials_data!AF63</f>
        <v>7.9470720000000004</v>
      </c>
      <c r="AG260">
        <f>Materials_data!AG63</f>
        <v>8.9404559999999993</v>
      </c>
      <c r="AH260">
        <f>Materials_data!AH63</f>
        <v>10.357652907858869</v>
      </c>
      <c r="AI260">
        <f>Materials_data!AI63</f>
        <v>11.465465418694382</v>
      </c>
      <c r="AJ260">
        <f>Materials_data!AJ63</f>
        <v>12.458849418694395</v>
      </c>
      <c r="AK260">
        <f>Materials_data!AK63</f>
        <v>13.452233418694338</v>
      </c>
      <c r="AL260">
        <f>Materials_data!AL63</f>
        <v>14.445617418694336</v>
      </c>
      <c r="AM260">
        <f>Materials_data!AM63</f>
        <v>15.439001418694337</v>
      </c>
      <c r="AN260">
        <f>Materials_data!AN63</f>
        <v>16.432385418694313</v>
      </c>
      <c r="AO260">
        <f>Materials_data!AO63</f>
        <v>17.943136596895968</v>
      </c>
      <c r="AP260">
        <f>Materials_data!AP63</f>
        <v>19.453887775097527</v>
      </c>
      <c r="AQ260">
        <f>Materials_data!AQ63</f>
        <v>20.964638953299161</v>
      </c>
      <c r="AR260">
        <f>Materials_data!AR63</f>
        <v>22.538330697987529</v>
      </c>
    </row>
    <row r="261" spans="1:44" x14ac:dyDescent="0.2">
      <c r="A261" t="str">
        <f>Materials_data!A64</f>
        <v>MATERIALS</v>
      </c>
      <c r="B261" t="str">
        <f>Materials_data!B64</f>
        <v>Primary Energy|Wind</v>
      </c>
      <c r="C261" t="str">
        <f>Materials_data!C64</f>
        <v>EJ/yr</v>
      </c>
      <c r="D261">
        <f>Materials_data!D64</f>
        <v>1.3084917119999999</v>
      </c>
      <c r="E261">
        <f>Materials_data!E64</f>
        <v>1.26568474559999</v>
      </c>
      <c r="F261">
        <f>Materials_data!F64</f>
        <v>1.2217487904</v>
      </c>
      <c r="G261">
        <f>Materials_data!G64</f>
        <v>1.1781628848000001</v>
      </c>
      <c r="H261">
        <f>Materials_data!H64</f>
        <v>1.1326091328000001</v>
      </c>
      <c r="I261">
        <f>Materials_data!I64</f>
        <v>1.0865728800000001</v>
      </c>
      <c r="J261">
        <f>Materials_data!J64</f>
        <v>1.0405870848000001</v>
      </c>
      <c r="K261">
        <f>Materials_data!K64</f>
        <v>0.99260506079999899</v>
      </c>
      <c r="L261">
        <f>Materials_data!L64</f>
        <v>0.94502039039999997</v>
      </c>
      <c r="M261">
        <f>Materials_data!M64</f>
        <v>0.89454386879999992</v>
      </c>
      <c r="N261">
        <f>Materials_data!N64</f>
        <v>0.84535401599999904</v>
      </c>
      <c r="O261">
        <f>Materials_data!O64</f>
        <v>0.79253752319999993</v>
      </c>
      <c r="P261">
        <f>Materials_data!P64</f>
        <v>0.73719815039999992</v>
      </c>
      <c r="Q261">
        <f>Materials_data!Q64</f>
        <v>0.6835806432</v>
      </c>
      <c r="R261">
        <f>Materials_data!R64</f>
        <v>0.62832326399999905</v>
      </c>
      <c r="S261">
        <f>Materials_data!S64</f>
        <v>0.57390789599999903</v>
      </c>
      <c r="T261">
        <f>Materials_data!T64</f>
        <v>1.2397369248000001</v>
      </c>
      <c r="U261">
        <f>Materials_data!U64</f>
        <v>1.9098611568000001</v>
      </c>
      <c r="V261">
        <f>Materials_data!V64</f>
        <v>2.5858826208000001</v>
      </c>
      <c r="W261">
        <f>Materials_data!W64</f>
        <v>3.2652942048</v>
      </c>
      <c r="X261">
        <f>Materials_data!X64</f>
        <v>3.9496947839999899</v>
      </c>
      <c r="Y261">
        <f>Materials_data!Y64</f>
        <v>4.6396551600000002</v>
      </c>
      <c r="Z261">
        <f>Materials_data!Z64</f>
        <v>5.3329961951999998</v>
      </c>
      <c r="AA261">
        <f>Materials_data!AA64</f>
        <v>6.0322502303999901</v>
      </c>
      <c r="AB261">
        <f>Materials_data!AB64</f>
        <v>6.7339514592</v>
      </c>
      <c r="AC261">
        <f>Materials_data!AC64</f>
        <v>7.4424959999999896</v>
      </c>
      <c r="AD261">
        <f>Materials_data!AD64</f>
        <v>8.2144972799999998</v>
      </c>
      <c r="AE261">
        <f>Materials_data!AE64</f>
        <v>8.9915443199999903</v>
      </c>
      <c r="AF261">
        <f>Materials_data!AF64</f>
        <v>9.7736371200000001</v>
      </c>
      <c r="AG261">
        <f>Materials_data!AG64</f>
        <v>10.5607756799999</v>
      </c>
      <c r="AH261">
        <f>Materials_data!AH64</f>
        <v>11.352959999999999</v>
      </c>
      <c r="AI261">
        <f>Materials_data!AI64</f>
        <v>12.1501900799999</v>
      </c>
      <c r="AJ261">
        <f>Materials_data!AJ64</f>
        <v>12.95246592</v>
      </c>
      <c r="AK261">
        <f>Materials_data!AK64</f>
        <v>13.75978752</v>
      </c>
      <c r="AL261">
        <f>Materials_data!AL64</f>
        <v>14.5721548799999</v>
      </c>
      <c r="AM261">
        <f>Materials_data!AM64</f>
        <v>15.389568000000001</v>
      </c>
      <c r="AN261">
        <f>Materials_data!AN64</f>
        <v>16.21202688</v>
      </c>
      <c r="AO261">
        <f>Materials_data!AO64</f>
        <v>17.039531520000001</v>
      </c>
      <c r="AP261">
        <f>Materials_data!AP64</f>
        <v>17.8720819199999</v>
      </c>
      <c r="AQ261">
        <f>Materials_data!AQ64</f>
        <v>18.70967808</v>
      </c>
      <c r="AR261">
        <f>Materials_data!AR64</f>
        <v>19.552320000000002</v>
      </c>
    </row>
    <row r="262" spans="1:44" x14ac:dyDescent="0.2">
      <c r="A262" t="str">
        <f>Materials_data!A67</f>
        <v>MATERIALS</v>
      </c>
      <c r="B262" t="str">
        <f>Materials_data!B67</f>
        <v>SDG|SDG02|Food availability</v>
      </c>
      <c r="C262" t="str">
        <f>Materials_data!C67</f>
        <v>kcal/cap/day</v>
      </c>
      <c r="D262">
        <f>Materials_data!D67</f>
        <v>2856.3201850944711</v>
      </c>
      <c r="E262">
        <f>Materials_data!E67</f>
        <v>2867.5667417364225</v>
      </c>
      <c r="F262">
        <f>Materials_data!F67</f>
        <v>2878.8546235695385</v>
      </c>
      <c r="G262">
        <f>Materials_data!G67</f>
        <v>2890.0902420072202</v>
      </c>
      <c r="H262">
        <f>Materials_data!H67</f>
        <v>2901.366554683596</v>
      </c>
      <c r="I262">
        <f>Materials_data!I67</f>
        <v>2912.5919157585263</v>
      </c>
      <c r="J262">
        <f>Materials_data!J67</f>
        <v>2923.857351939399</v>
      </c>
      <c r="K262">
        <f>Materials_data!K67</f>
        <v>2935.1616527540828</v>
      </c>
      <c r="L262">
        <f>Materials_data!L67</f>
        <v>2946.4159676525992</v>
      </c>
      <c r="M262">
        <f>Materials_data!M67</f>
        <v>2957.7085995521347</v>
      </c>
      <c r="N262">
        <f>Materials_data!N67</f>
        <v>2968.9524506611479</v>
      </c>
      <c r="O262">
        <f>Materials_data!O67</f>
        <v>2973.2788979422326</v>
      </c>
      <c r="P262">
        <f>Materials_data!P67</f>
        <v>2977.532609205774</v>
      </c>
      <c r="Q262">
        <f>Materials_data!Q67</f>
        <v>2981.8830520822089</v>
      </c>
      <c r="R262">
        <f>Materials_data!R67</f>
        <v>2986.1615648143638</v>
      </c>
      <c r="S262">
        <f>Materials_data!S67</f>
        <v>2990.5348162093296</v>
      </c>
      <c r="T262">
        <f>Materials_data!T67</f>
        <v>2994.7551572028124</v>
      </c>
      <c r="U262">
        <f>Materials_data!U67</f>
        <v>2999.0696468939491</v>
      </c>
      <c r="V262">
        <f>Materials_data!V67</f>
        <v>3003.3150843083304</v>
      </c>
      <c r="W262">
        <f>Materials_data!W67</f>
        <v>3007.6527770846656</v>
      </c>
      <c r="X262">
        <f>Materials_data!X67</f>
        <v>3011.9221398291975</v>
      </c>
      <c r="Y262">
        <f>Materials_data!Y67</f>
        <v>3012.4962740211085</v>
      </c>
      <c r="Z262">
        <f>Materials_data!Z67</f>
        <v>3012.9849928944454</v>
      </c>
      <c r="AA262">
        <f>Materials_data!AA67</f>
        <v>3013.5453362174553</v>
      </c>
      <c r="AB262">
        <f>Materials_data!AB67</f>
        <v>3014.0987330903863</v>
      </c>
      <c r="AC262">
        <f>Materials_data!AC67</f>
        <v>3014.6453118877721</v>
      </c>
      <c r="AD262">
        <f>Materials_data!AD67</f>
        <v>3015.1851978403797</v>
      </c>
      <c r="AE262">
        <f>Materials_data!AE67</f>
        <v>3015.7185131307433</v>
      </c>
      <c r="AF262">
        <f>Materials_data!AF67</f>
        <v>3016.1700066519329</v>
      </c>
      <c r="AG262">
        <f>Materials_data!AG67</f>
        <v>3016.7659057636115</v>
      </c>
      <c r="AH262">
        <f>Materials_data!AH67</f>
        <v>3017.2802130431955</v>
      </c>
      <c r="AI262">
        <f>Materials_data!AI67</f>
        <v>3018.4566462882512</v>
      </c>
      <c r="AJ262">
        <f>Materials_data!AJ67</f>
        <v>3019.6229394120746</v>
      </c>
      <c r="AK262">
        <f>Materials_data!AK67</f>
        <v>3020.8527337524033</v>
      </c>
      <c r="AL262">
        <f>Materials_data!AL67</f>
        <v>3022.0720186172498</v>
      </c>
      <c r="AM262">
        <f>Materials_data!AM67</f>
        <v>3023.2809281499572</v>
      </c>
      <c r="AN262">
        <f>Materials_data!AN67</f>
        <v>3024.4795942205928</v>
      </c>
      <c r="AO262">
        <f>Materials_data!AO67</f>
        <v>3025.7404167683458</v>
      </c>
      <c r="AP262">
        <f>Materials_data!AP67</f>
        <v>3026.8467123761629</v>
      </c>
      <c r="AQ262">
        <f>Materials_data!AQ67</f>
        <v>3028.0870828718225</v>
      </c>
      <c r="AR262">
        <f>Materials_data!AR67</f>
        <v>3029.3171184685521</v>
      </c>
    </row>
    <row r="263" spans="1:44" x14ac:dyDescent="0.2">
      <c r="A263" t="str">
        <f>Materials_data!A68</f>
        <v>MATERIALS</v>
      </c>
      <c r="B263" t="str">
        <f>Materials_data!B68</f>
        <v>SDG|SDG06|Water withdrawal</v>
      </c>
      <c r="C263" t="str">
        <f>Materials_data!C68</f>
        <v>km3/yr</v>
      </c>
      <c r="D263">
        <f>Materials_data!D68</f>
        <v>2182.0264972724099</v>
      </c>
      <c r="E263">
        <f>Materials_data!E68</f>
        <v>2186.3868287714399</v>
      </c>
      <c r="F263">
        <f>Materials_data!F68</f>
        <v>2191.3035812370299</v>
      </c>
      <c r="G263">
        <f>Materials_data!G68</f>
        <v>2195.07410459123</v>
      </c>
      <c r="H263">
        <f>Materials_data!H68</f>
        <v>2199.6429885931298</v>
      </c>
      <c r="I263">
        <f>Materials_data!I68</f>
        <v>2203.12072030742</v>
      </c>
      <c r="J263">
        <f>Materials_data!J68</f>
        <v>2206.7986137113098</v>
      </c>
      <c r="K263">
        <f>Materials_data!K68</f>
        <v>2211.1627215079402</v>
      </c>
      <c r="L263">
        <f>Materials_data!L68</f>
        <v>2213.1111738137702</v>
      </c>
      <c r="M263">
        <f>Materials_data!M68</f>
        <v>2212.86249440043</v>
      </c>
      <c r="N263">
        <f>Materials_data!N68</f>
        <v>2211.6150006359599</v>
      </c>
      <c r="O263">
        <f>Materials_data!O68</f>
        <v>2280.2796059388497</v>
      </c>
      <c r="P263">
        <f>Materials_data!P68</f>
        <v>2359.4193411936503</v>
      </c>
      <c r="Q263">
        <f>Materials_data!Q68</f>
        <v>2438.0873153705897</v>
      </c>
      <c r="R263">
        <f>Materials_data!R68</f>
        <v>2517.8816713834399</v>
      </c>
      <c r="S263">
        <f>Materials_data!S68</f>
        <v>2606.55043475291</v>
      </c>
      <c r="T263">
        <f>Materials_data!T68</f>
        <v>2740.74118769699</v>
      </c>
      <c r="U263">
        <f>Materials_data!U68</f>
        <v>2882.1004081252599</v>
      </c>
      <c r="V263">
        <f>Materials_data!V68</f>
        <v>3027.3930353091</v>
      </c>
      <c r="W263">
        <f>Materials_data!W68</f>
        <v>3177.8552715413598</v>
      </c>
      <c r="X263">
        <f>Materials_data!X68</f>
        <v>3335.1886777433697</v>
      </c>
      <c r="Y263">
        <f>Materials_data!Y68</f>
        <v>3497.9595678358</v>
      </c>
      <c r="Z263">
        <f>Materials_data!Z68</f>
        <v>3668.4758333668801</v>
      </c>
      <c r="AA263">
        <f>Materials_data!AA68</f>
        <v>3817.1924842264998</v>
      </c>
      <c r="AB263">
        <f>Materials_data!AB68</f>
        <v>3952.8144060408699</v>
      </c>
      <c r="AC263">
        <f>Materials_data!AC68</f>
        <v>4129.1195910698598</v>
      </c>
      <c r="AD263">
        <f>Materials_data!AD68</f>
        <v>4292.1363818465697</v>
      </c>
      <c r="AE263">
        <f>Materials_data!AE68</f>
        <v>4455.04218149587</v>
      </c>
      <c r="AF263">
        <f>Materials_data!AF68</f>
        <v>4626.6297346322999</v>
      </c>
      <c r="AG263">
        <f>Materials_data!AG68</f>
        <v>4806.2063227590997</v>
      </c>
      <c r="AH263">
        <f>Materials_data!AH68</f>
        <v>4994.63494840155</v>
      </c>
      <c r="AI263">
        <f>Materials_data!AI68</f>
        <v>5192.6216710828594</v>
      </c>
      <c r="AJ263">
        <f>Materials_data!AJ68</f>
        <v>5400.5873688599995</v>
      </c>
      <c r="AK263">
        <f>Materials_data!AK68</f>
        <v>5617.0901932289098</v>
      </c>
      <c r="AL263">
        <f>Materials_data!AL68</f>
        <v>5845.7358285405298</v>
      </c>
      <c r="AM263">
        <f>Materials_data!AM68</f>
        <v>6085.7950560025902</v>
      </c>
      <c r="AN263">
        <f>Materials_data!AN68</f>
        <v>6337.2777765191204</v>
      </c>
      <c r="AO263">
        <f>Materials_data!AO68</f>
        <v>6600.6536304672809</v>
      </c>
      <c r="AP263">
        <f>Materials_data!AP68</f>
        <v>6877.4903432401497</v>
      </c>
      <c r="AQ263">
        <f>Materials_data!AQ68</f>
        <v>7167.9299286881605</v>
      </c>
      <c r="AR263">
        <f>Materials_data!AR68</f>
        <v>7471.9770610731102</v>
      </c>
    </row>
    <row r="264" spans="1:44" x14ac:dyDescent="0.2">
      <c r="A264" t="str">
        <f>Materials_data!A69</f>
        <v>MATERIALS</v>
      </c>
      <c r="B264" t="str">
        <f>Materials_data!B69</f>
        <v>SDG|SDG07|Renewable energy share</v>
      </c>
      <c r="C264" t="str">
        <f>Materials_data!C69</f>
        <v>percentage</v>
      </c>
      <c r="D264">
        <f>Materials_data!D69</f>
        <v>0.10254283783239108</v>
      </c>
      <c r="E264">
        <f>Materials_data!E69</f>
        <v>0.10300403495178177</v>
      </c>
      <c r="F264">
        <f>Materials_data!F69</f>
        <v>0.10328255080397497</v>
      </c>
      <c r="G264">
        <f>Materials_data!G69</f>
        <v>0.10432395548093883</v>
      </c>
      <c r="H264">
        <f>Materials_data!H69</f>
        <v>0.10391701868533078</v>
      </c>
      <c r="I264">
        <f>Materials_data!I69</f>
        <v>0.10292417960786709</v>
      </c>
      <c r="J264">
        <f>Materials_data!J69</f>
        <v>0.10300724666856215</v>
      </c>
      <c r="K264">
        <f>Materials_data!K69</f>
        <v>0.10160039620067872</v>
      </c>
      <c r="L264">
        <f>Materials_data!L69</f>
        <v>9.8166995469224805E-2</v>
      </c>
      <c r="M264">
        <f>Materials_data!M69</f>
        <v>9.5851909300515376E-2</v>
      </c>
      <c r="N264">
        <f>Materials_data!N69</f>
        <v>9.3902742368244835E-2</v>
      </c>
      <c r="O264">
        <f>Materials_data!O69</f>
        <v>9.4383625479734778E-2</v>
      </c>
      <c r="P264">
        <f>Materials_data!P69</f>
        <v>9.2335641129125748E-2</v>
      </c>
      <c r="Q264">
        <f>Materials_data!Q69</f>
        <v>9.1525779468185367E-2</v>
      </c>
      <c r="R264">
        <f>Materials_data!R69</f>
        <v>9.1621670710328854E-2</v>
      </c>
      <c r="S264">
        <f>Materials_data!S69</f>
        <v>9.1733291950527401E-2</v>
      </c>
      <c r="T264">
        <f>Materials_data!T69</f>
        <v>9.7468209791233079E-2</v>
      </c>
      <c r="U264">
        <f>Materials_data!U69</f>
        <v>0.10169245433811439</v>
      </c>
      <c r="V264">
        <f>Materials_data!V69</f>
        <v>0.10595973459899898</v>
      </c>
      <c r="W264">
        <f>Materials_data!W69</f>
        <v>0.11172840639382384</v>
      </c>
      <c r="X264">
        <f>Materials_data!X69</f>
        <v>0.11837371651389079</v>
      </c>
      <c r="Y264">
        <f>Materials_data!Y69</f>
        <v>0.12539428206060135</v>
      </c>
      <c r="Z264">
        <f>Materials_data!Z69</f>
        <v>0.13324580662797417</v>
      </c>
      <c r="AA264">
        <f>Materials_data!AA69</f>
        <v>0.136855615260561</v>
      </c>
      <c r="AB264">
        <f>Materials_data!AB69</f>
        <v>0.13924174532985695</v>
      </c>
      <c r="AC264">
        <f>Materials_data!AC69</f>
        <v>0.14325214495480013</v>
      </c>
      <c r="AD264">
        <f>Materials_data!AD69</f>
        <v>0.14634296489348153</v>
      </c>
      <c r="AE264">
        <f>Materials_data!AE69</f>
        <v>0.14884470994794302</v>
      </c>
      <c r="AF264">
        <f>Materials_data!AF69</f>
        <v>0.15110194416176095</v>
      </c>
      <c r="AG264">
        <f>Materials_data!AG69</f>
        <v>0.15341760326285878</v>
      </c>
      <c r="AH264">
        <f>Materials_data!AH69</f>
        <v>0.15662054878171419</v>
      </c>
      <c r="AI264">
        <f>Materials_data!AI69</f>
        <v>0.15868296329621842</v>
      </c>
      <c r="AJ264">
        <f>Materials_data!AJ69</f>
        <v>0.16051217544717991</v>
      </c>
      <c r="AK264">
        <f>Materials_data!AK69</f>
        <v>0.1659012693966728</v>
      </c>
      <c r="AL264">
        <f>Materials_data!AL69</f>
        <v>0.16851111068630792</v>
      </c>
      <c r="AM264">
        <f>Materials_data!AM69</f>
        <v>0.17071600778844206</v>
      </c>
      <c r="AN264">
        <f>Materials_data!AN69</f>
        <v>0.17294496806892101</v>
      </c>
      <c r="AO264">
        <f>Materials_data!AO69</f>
        <v>0.17623475717893766</v>
      </c>
      <c r="AP264">
        <f>Materials_data!AP69</f>
        <v>0.17938233293697348</v>
      </c>
      <c r="AQ264">
        <f>Materials_data!AQ69</f>
        <v>0.18245732283336466</v>
      </c>
      <c r="AR264">
        <f>Materials_data!AR69</f>
        <v>0.18503751173307714</v>
      </c>
    </row>
    <row r="265" spans="1:44" x14ac:dyDescent="0.2">
      <c r="A265" t="str">
        <f>Materials_data!A70</f>
        <v>MATERIALS</v>
      </c>
      <c r="B265" t="str">
        <f>Materials_data!B70</f>
        <v>SDG|SDG15|Forest share</v>
      </c>
      <c r="C265" t="str">
        <f>Materials_data!C70</f>
        <v>percentage</v>
      </c>
      <c r="D265">
        <f>Materials_data!D70</f>
        <v>0.30750307503075031</v>
      </c>
      <c r="E265">
        <f>Materials_data!E70</f>
        <v>0.30750307503075031</v>
      </c>
      <c r="F265">
        <f>Materials_data!F70</f>
        <v>0.30750307503075031</v>
      </c>
      <c r="G265">
        <f>Materials_data!G70</f>
        <v>0.30684182650193714</v>
      </c>
      <c r="H265">
        <f>Materials_data!H70</f>
        <v>0.30502622253609735</v>
      </c>
      <c r="I265">
        <f>Materials_data!I70</f>
        <v>0.30102361907118147</v>
      </c>
      <c r="J265">
        <f>Materials_data!J70</f>
        <v>0.29606457691028676</v>
      </c>
      <c r="K265">
        <f>Materials_data!K70</f>
        <v>0.29109181482017832</v>
      </c>
      <c r="L265">
        <f>Materials_data!L70</f>
        <v>0.28610990611059639</v>
      </c>
      <c r="M265">
        <f>Materials_data!M70</f>
        <v>0.28111427747180018</v>
      </c>
      <c r="N265">
        <f>Materials_data!N70</f>
        <v>0.27610950221352815</v>
      </c>
      <c r="O265">
        <f>Materials_data!O70</f>
        <v>0.27310960506029752</v>
      </c>
      <c r="P265">
        <f>Materials_data!P70</f>
        <v>0.2701327271496764</v>
      </c>
      <c r="Q265">
        <f>Materials_data!Q70</f>
        <v>0.26717087282431701</v>
      </c>
      <c r="R265">
        <f>Materials_data!R70</f>
        <v>0.2642343972151841</v>
      </c>
      <c r="S265">
        <f>Materials_data!S70</f>
        <v>0.26131542263510954</v>
      </c>
      <c r="T265">
        <f>Materials_data!T70</f>
        <v>0.25848116575467184</v>
      </c>
      <c r="U265">
        <f>Materials_data!U70</f>
        <v>0.25566714129226381</v>
      </c>
      <c r="V265">
        <f>Materials_data!V70</f>
        <v>0.25288396481298253</v>
      </c>
      <c r="W265">
        <f>Materials_data!W70</f>
        <v>0.25012403210176415</v>
      </c>
      <c r="X265">
        <f>Materials_data!X70</f>
        <v>0.2473981092963356</v>
      </c>
      <c r="Y265">
        <f>Materials_data!Y70</f>
        <v>0.24565300031336229</v>
      </c>
      <c r="Z265">
        <f>Materials_data!Z70</f>
        <v>0.24400212491704976</v>
      </c>
      <c r="AA265">
        <f>Materials_data!AA70</f>
        <v>0.24233388257006841</v>
      </c>
      <c r="AB265">
        <f>Materials_data!AB70</f>
        <v>0.24075914383481359</v>
      </c>
      <c r="AC265">
        <f>Materials_data!AC70</f>
        <v>0.23922781131247675</v>
      </c>
      <c r="AD265">
        <f>Materials_data!AD70</f>
        <v>0.23774205531583242</v>
      </c>
      <c r="AE265">
        <f>Materials_data!AE70</f>
        <v>0.23630415467228766</v>
      </c>
      <c r="AF265">
        <f>Materials_data!AF70</f>
        <v>0.23497323981517412</v>
      </c>
      <c r="AG265">
        <f>Materials_data!AG70</f>
        <v>0.23363377450666153</v>
      </c>
      <c r="AH265">
        <f>Materials_data!AH70</f>
        <v>0.23240644541681682</v>
      </c>
      <c r="AI265">
        <f>Materials_data!AI70</f>
        <v>0.23186311396243139</v>
      </c>
      <c r="AJ265">
        <f>Materials_data!AJ70</f>
        <v>0.23138085940562533</v>
      </c>
      <c r="AK265">
        <f>Materials_data!AK70</f>
        <v>0.23095816227277885</v>
      </c>
      <c r="AL265">
        <f>Materials_data!AL70</f>
        <v>0.23060280244536088</v>
      </c>
      <c r="AM265">
        <f>Materials_data!AM70</f>
        <v>0.23031814676611193</v>
      </c>
      <c r="AN265">
        <f>Materials_data!AN70</f>
        <v>0.23010773045996694</v>
      </c>
      <c r="AO265">
        <f>Materials_data!AO70</f>
        <v>0.22997069213577215</v>
      </c>
      <c r="AP265">
        <f>Materials_data!AP70</f>
        <v>0.229976813703968</v>
      </c>
      <c r="AQ265">
        <f>Materials_data!AQ70</f>
        <v>0.23000756563076483</v>
      </c>
      <c r="AR265">
        <f>Materials_data!AR70</f>
        <v>0.23012855596769086</v>
      </c>
    </row>
    <row r="266" spans="1:44" x14ac:dyDescent="0.2">
      <c r="A266" t="str">
        <f>Materials_data!A73</f>
        <v>MATERIALS</v>
      </c>
      <c r="B266" t="str">
        <f>Materials_data!B73</f>
        <v>Secondary Energy</v>
      </c>
      <c r="C266" t="str">
        <f>Materials_data!C73</f>
        <v>EJ/yr</v>
      </c>
      <c r="D266">
        <f>Materials_data!D73</f>
        <v>173.27846478861065</v>
      </c>
      <c r="E266">
        <f>Materials_data!E73</f>
        <v>180.01960042497149</v>
      </c>
      <c r="F266">
        <f>Materials_data!F73</f>
        <v>184.89214547237464</v>
      </c>
      <c r="G266">
        <f>Materials_data!G73</f>
        <v>189.72809608536818</v>
      </c>
      <c r="H266">
        <f>Materials_data!H73</f>
        <v>193.4743467377038</v>
      </c>
      <c r="I266">
        <f>Materials_data!I73</f>
        <v>197.50702293695781</v>
      </c>
      <c r="J266">
        <f>Materials_data!J73</f>
        <v>201.86202755588872</v>
      </c>
      <c r="K266">
        <f>Materials_data!K73</f>
        <v>206.07250591422576</v>
      </c>
      <c r="L266">
        <f>Materials_data!L73</f>
        <v>210.16050613844476</v>
      </c>
      <c r="M266">
        <f>Materials_data!M73</f>
        <v>215.40326057589459</v>
      </c>
      <c r="N266">
        <f>Materials_data!N73</f>
        <v>220.89967701498514</v>
      </c>
      <c r="O266">
        <f>Materials_data!O73</f>
        <v>225.88711875987119</v>
      </c>
      <c r="P266">
        <f>Materials_data!P73</f>
        <v>230.99165062392893</v>
      </c>
      <c r="Q266">
        <f>Materials_data!Q73</f>
        <v>236.49058007346116</v>
      </c>
      <c r="R266">
        <f>Materials_data!R73</f>
        <v>240.45801104609924</v>
      </c>
      <c r="S266">
        <f>Materials_data!S73</f>
        <v>246.39973362027041</v>
      </c>
      <c r="T266">
        <f>Materials_data!T73</f>
        <v>241.51751267179438</v>
      </c>
      <c r="U266">
        <f>Materials_data!U73</f>
        <v>244.63673414939123</v>
      </c>
      <c r="V266">
        <f>Materials_data!V73</f>
        <v>251.17344378113543</v>
      </c>
      <c r="W266">
        <f>Materials_data!W73</f>
        <v>256.40549679316899</v>
      </c>
      <c r="X266">
        <f>Materials_data!X73</f>
        <v>254.38116769719321</v>
      </c>
      <c r="Y266">
        <f>Materials_data!Y73</f>
        <v>255.73573045383162</v>
      </c>
      <c r="Z266">
        <f>Materials_data!Z73</f>
        <v>252.22721007072832</v>
      </c>
      <c r="AA266">
        <f>Materials_data!AA73</f>
        <v>254.37218703001957</v>
      </c>
      <c r="AB266">
        <f>Materials_data!AB73</f>
        <v>257.13410732382545</v>
      </c>
      <c r="AC266">
        <f>Materials_data!AC73</f>
        <v>260.51918914065317</v>
      </c>
      <c r="AD266">
        <f>Materials_data!AD73</f>
        <v>263.59197755119169</v>
      </c>
      <c r="AE266">
        <f>Materials_data!AE73</f>
        <v>267.88703195796256</v>
      </c>
      <c r="AF266">
        <f>Materials_data!AF73</f>
        <v>270.99393416428063</v>
      </c>
      <c r="AG266">
        <f>Materials_data!AG73</f>
        <v>274.3300170722697</v>
      </c>
      <c r="AH266">
        <f>Materials_data!AH73</f>
        <v>277.46668980698712</v>
      </c>
      <c r="AI266">
        <f>Materials_data!AI73</f>
        <v>283.51564248927332</v>
      </c>
      <c r="AJ266">
        <f>Materials_data!AJ73</f>
        <v>289.5534203694906</v>
      </c>
      <c r="AK266">
        <f>Materials_data!AK73</f>
        <v>284.83098120542559</v>
      </c>
      <c r="AL266">
        <f>Materials_data!AL73</f>
        <v>287.37457579437137</v>
      </c>
      <c r="AM266">
        <f>Materials_data!AM73</f>
        <v>290.38994208863744</v>
      </c>
      <c r="AN266">
        <f>Materials_data!AN73</f>
        <v>292.99494646105143</v>
      </c>
      <c r="AO266">
        <f>Materials_data!AO73</f>
        <v>295.77462940361301</v>
      </c>
      <c r="AP266">
        <f>Materials_data!AP73</f>
        <v>298.84307165121857</v>
      </c>
      <c r="AQ266">
        <f>Materials_data!AQ73</f>
        <v>302.50841290598083</v>
      </c>
      <c r="AR266">
        <f>Materials_data!AR73</f>
        <v>311.03473875683483</v>
      </c>
    </row>
    <row r="267" spans="1:44" x14ac:dyDescent="0.2">
      <c r="A267" t="str">
        <f>Materials_data!A74</f>
        <v>MATERIALS</v>
      </c>
      <c r="B267" t="str">
        <f>Materials_data!B74</f>
        <v>Secondary Energy|Electricity</v>
      </c>
      <c r="C267" t="str">
        <f>Materials_data!C74</f>
        <v>EJ/yr</v>
      </c>
      <c r="D267">
        <f>Materials_data!D74</f>
        <v>74.48749922832468</v>
      </c>
      <c r="E267">
        <f>Materials_data!E74</f>
        <v>77.350127266767402</v>
      </c>
      <c r="F267">
        <f>Materials_data!F74</f>
        <v>80.173530110941286</v>
      </c>
      <c r="G267">
        <f>Materials_data!G74</f>
        <v>82.870811176618744</v>
      </c>
      <c r="H267">
        <f>Materials_data!H74</f>
        <v>85.462761026397999</v>
      </c>
      <c r="I267">
        <f>Materials_data!I74</f>
        <v>88.036437982263905</v>
      </c>
      <c r="J267">
        <f>Materials_data!J74</f>
        <v>91.074645659262131</v>
      </c>
      <c r="K267">
        <f>Materials_data!K74</f>
        <v>94.238632612446381</v>
      </c>
      <c r="L267">
        <f>Materials_data!L74</f>
        <v>97.279726001154259</v>
      </c>
      <c r="M267">
        <f>Materials_data!M74</f>
        <v>100.20428166065899</v>
      </c>
      <c r="N267">
        <f>Materials_data!N74</f>
        <v>103.03861467276388</v>
      </c>
      <c r="O267">
        <f>Materials_data!O74</f>
        <v>109.61402252423466</v>
      </c>
      <c r="P267">
        <f>Materials_data!P74</f>
        <v>117.58326367817236</v>
      </c>
      <c r="Q267">
        <f>Materials_data!Q74</f>
        <v>120.48439351690735</v>
      </c>
      <c r="R267">
        <f>Materials_data!R74</f>
        <v>122.21329755852149</v>
      </c>
      <c r="S267">
        <f>Materials_data!S74</f>
        <v>128.8360867238016</v>
      </c>
      <c r="T267">
        <f>Materials_data!T74</f>
        <v>133.83014466082815</v>
      </c>
      <c r="U267">
        <f>Materials_data!U74</f>
        <v>136.64634715526702</v>
      </c>
      <c r="V267">
        <f>Materials_data!V74</f>
        <v>139.11027036765475</v>
      </c>
      <c r="W267">
        <f>Materials_data!W74</f>
        <v>141.59212022289765</v>
      </c>
      <c r="X267">
        <f>Materials_data!X74</f>
        <v>147.07758672560632</v>
      </c>
      <c r="Y267">
        <f>Materials_data!Y74</f>
        <v>150.97674760895444</v>
      </c>
      <c r="Z267">
        <f>Materials_data!Z74</f>
        <v>156.00171758092071</v>
      </c>
      <c r="AA267">
        <f>Materials_data!AA74</f>
        <v>159.62706042294934</v>
      </c>
      <c r="AB267">
        <f>Materials_data!AB74</f>
        <v>163.20140665222993</v>
      </c>
      <c r="AC267">
        <f>Materials_data!AC74</f>
        <v>166.49712414585747</v>
      </c>
      <c r="AD267">
        <f>Materials_data!AD74</f>
        <v>169.37062657269533</v>
      </c>
      <c r="AE267">
        <f>Materials_data!AE74</f>
        <v>172.21530100171955</v>
      </c>
      <c r="AF267">
        <f>Materials_data!AF74</f>
        <v>175.0445670546531</v>
      </c>
      <c r="AG267">
        <f>Materials_data!AG74</f>
        <v>177.85691471928862</v>
      </c>
      <c r="AH267">
        <f>Materials_data!AH74</f>
        <v>180.65648437755246</v>
      </c>
      <c r="AI267">
        <f>Materials_data!AI74</f>
        <v>182.43026172909018</v>
      </c>
      <c r="AJ267">
        <f>Materials_data!AJ74</f>
        <v>184.15389464324028</v>
      </c>
      <c r="AK267">
        <f>Materials_data!AK74</f>
        <v>186.07463040005862</v>
      </c>
      <c r="AL267">
        <f>Materials_data!AL74</f>
        <v>188.96415092822514</v>
      </c>
      <c r="AM267">
        <f>Materials_data!AM74</f>
        <v>191.54482451414103</v>
      </c>
      <c r="AN267">
        <f>Materials_data!AN74</f>
        <v>194.04448003173576</v>
      </c>
      <c r="AO267">
        <f>Materials_data!AO74</f>
        <v>196.49628875294013</v>
      </c>
      <c r="AP267">
        <f>Materials_data!AP74</f>
        <v>198.76663142198447</v>
      </c>
      <c r="AQ267">
        <f>Materials_data!AQ74</f>
        <v>200.88762670837201</v>
      </c>
      <c r="AR267">
        <f>Materials_data!AR74</f>
        <v>202.28082922331731</v>
      </c>
    </row>
    <row r="268" spans="1:44" x14ac:dyDescent="0.2">
      <c r="A268" t="str">
        <f>Materials_data!A75</f>
        <v>MATERIALS</v>
      </c>
      <c r="B268" t="str">
        <f>Materials_data!B75</f>
        <v>Secondary Energy|Electricity|Biomass</v>
      </c>
      <c r="C268" t="str">
        <f>Materials_data!C75</f>
        <v>EJ/yr</v>
      </c>
      <c r="D268">
        <f>Materials_data!D75</f>
        <v>0.93297480523199905</v>
      </c>
      <c r="E268">
        <f>Materials_data!E75</f>
        <v>0.90586147694399999</v>
      </c>
      <c r="F268">
        <f>Materials_data!F75</f>
        <v>0.8765055921599989</v>
      </c>
      <c r="G268">
        <f>Materials_data!G75</f>
        <v>0.84714970737599904</v>
      </c>
      <c r="H268">
        <f>Materials_data!H75</f>
        <v>0.81757026388799903</v>
      </c>
      <c r="I268">
        <f>Materials_data!I75</f>
        <v>0.790680494304</v>
      </c>
      <c r="J268">
        <f>Materials_data!J75</f>
        <v>1.2177843360710061</v>
      </c>
      <c r="K268">
        <f>Materials_data!K75</f>
        <v>1.6009108487999999</v>
      </c>
      <c r="L268">
        <f>Materials_data!L75</f>
        <v>1.5712730216109301</v>
      </c>
      <c r="M268">
        <f>Materials_data!M75</f>
        <v>2.2372034756902197</v>
      </c>
      <c r="N268">
        <f>Materials_data!N75</f>
        <v>3.0871531120045796</v>
      </c>
      <c r="O268">
        <f>Materials_data!O75</f>
        <v>3.3381168636068388</v>
      </c>
      <c r="P268">
        <f>Materials_data!P75</f>
        <v>3.99941564738055</v>
      </c>
      <c r="Q268">
        <f>Materials_data!Q75</f>
        <v>4.8560100846565692</v>
      </c>
      <c r="R268">
        <f>Materials_data!R75</f>
        <v>5.71820733110716</v>
      </c>
      <c r="S268">
        <f>Materials_data!S75</f>
        <v>6.5116806775698599</v>
      </c>
      <c r="T268">
        <f>Materials_data!T75</f>
        <v>6.5705488024956402</v>
      </c>
      <c r="U268">
        <f>Materials_data!U75</f>
        <v>6.5170124930101005</v>
      </c>
      <c r="V268">
        <f>Materials_data!V75</f>
        <v>7.3855968901066289</v>
      </c>
      <c r="W268">
        <f>Materials_data!W75</f>
        <v>7.7768123568295087</v>
      </c>
      <c r="X268">
        <f>Materials_data!X75</f>
        <v>7.77463347661371</v>
      </c>
      <c r="Y268">
        <f>Materials_data!Y75</f>
        <v>7.7580661208599393</v>
      </c>
      <c r="Z268">
        <f>Materials_data!Z75</f>
        <v>7.6835197472599486</v>
      </c>
      <c r="AA268">
        <f>Materials_data!AA75</f>
        <v>7.6065072584599491</v>
      </c>
      <c r="AB268">
        <f>Materials_data!AB75</f>
        <v>8.2560579692928098</v>
      </c>
      <c r="AC268">
        <f>Materials_data!AC75</f>
        <v>8.2033119474481708</v>
      </c>
      <c r="AD268">
        <f>Materials_data!AD75</f>
        <v>8.1811169106481696</v>
      </c>
      <c r="AE268">
        <f>Materials_data!AE75</f>
        <v>8.6375229307767398</v>
      </c>
      <c r="AF268">
        <f>Materials_data!AF75</f>
        <v>8.6128617787767396</v>
      </c>
      <c r="AG268">
        <f>Materials_data!AG75</f>
        <v>8.68270849517085</v>
      </c>
      <c r="AH268">
        <f>Materials_data!AH75</f>
        <v>8.8285667151082201</v>
      </c>
      <c r="AI268">
        <f>Materials_data!AI75</f>
        <v>8.8039055631082199</v>
      </c>
      <c r="AJ268">
        <f>Materials_data!AJ75</f>
        <v>8.7792444111082197</v>
      </c>
      <c r="AK268">
        <f>Materials_data!AK75</f>
        <v>8.7570493743082292</v>
      </c>
      <c r="AL268">
        <f>Materials_data!AL75</f>
        <v>8.7323882223082201</v>
      </c>
      <c r="AM268">
        <f>Materials_data!AM75</f>
        <v>8.7323882223082201</v>
      </c>
      <c r="AN268">
        <f>Materials_data!AN75</f>
        <v>8.7323882223082201</v>
      </c>
      <c r="AO268">
        <f>Materials_data!AO75</f>
        <v>8.7323882223082201</v>
      </c>
      <c r="AP268">
        <f>Materials_data!AP75</f>
        <v>8.7323882223082201</v>
      </c>
      <c r="AQ268">
        <f>Materials_data!AQ75</f>
        <v>8.7323882223082201</v>
      </c>
      <c r="AR268">
        <f>Materials_data!AR75</f>
        <v>9.2154454172005593</v>
      </c>
    </row>
    <row r="269" spans="1:44" x14ac:dyDescent="0.2">
      <c r="A269" t="str">
        <f>Materials_data!A76</f>
        <v>MATERIALS</v>
      </c>
      <c r="B269" t="str">
        <f>Materials_data!B76</f>
        <v>Secondary Energy|Electricity|Coal</v>
      </c>
      <c r="C269" t="str">
        <f>Materials_data!C76</f>
        <v>EJ/yr</v>
      </c>
      <c r="D269">
        <f>Materials_data!D76</f>
        <v>30.029407019999997</v>
      </c>
      <c r="E269">
        <f>Materials_data!E76</f>
        <v>29.8862083985039</v>
      </c>
      <c r="F269">
        <f>Materials_data!F76</f>
        <v>29.668114804463897</v>
      </c>
      <c r="G269">
        <f>Materials_data!G76</f>
        <v>31.2048892974959</v>
      </c>
      <c r="H269">
        <f>Materials_data!H76</f>
        <v>30.906810647063999</v>
      </c>
      <c r="I269">
        <f>Materials_data!I76</f>
        <v>30.674531561039998</v>
      </c>
      <c r="J269">
        <f>Materials_data!J76</f>
        <v>32.618310436396804</v>
      </c>
      <c r="K269">
        <f>Materials_data!K76</f>
        <v>31.9969919720989</v>
      </c>
      <c r="L269">
        <f>Materials_data!L76</f>
        <v>30.827386404356098</v>
      </c>
      <c r="M269">
        <f>Materials_data!M76</f>
        <v>30.093947982995601</v>
      </c>
      <c r="N269">
        <f>Materials_data!N76</f>
        <v>29.299914691199991</v>
      </c>
      <c r="O269">
        <f>Materials_data!O76</f>
        <v>28.325799187199902</v>
      </c>
      <c r="P269">
        <f>Materials_data!P76</f>
        <v>27.34921756799989</v>
      </c>
      <c r="Q269">
        <f>Materials_data!Q76</f>
        <v>26.37756817919999</v>
      </c>
      <c r="R269">
        <f>Materials_data!R76</f>
        <v>25.4009865599999</v>
      </c>
      <c r="S269">
        <f>Materials_data!S76</f>
        <v>23.631204412504392</v>
      </c>
      <c r="T269">
        <f>Materials_data!T76</f>
        <v>23.341671836406189</v>
      </c>
      <c r="U269">
        <f>Materials_data!U76</f>
        <v>22.478640047999889</v>
      </c>
      <c r="V269">
        <f>Materials_data!V76</f>
        <v>21.502058428799899</v>
      </c>
      <c r="W269">
        <f>Materials_data!W76</f>
        <v>20.527942924799898</v>
      </c>
      <c r="X269">
        <f>Materials_data!X76</f>
        <v>21.788725343710698</v>
      </c>
      <c r="Y269">
        <f>Materials_data!Y76</f>
        <v>22.451880897216689</v>
      </c>
      <c r="Z269">
        <f>Materials_data!Z76</f>
        <v>23.266081641764305</v>
      </c>
      <c r="AA269">
        <f>Materials_data!AA76</f>
        <v>24.611987273088342</v>
      </c>
      <c r="AB269">
        <f>Materials_data!AB76</f>
        <v>26.009853286160716</v>
      </c>
      <c r="AC269">
        <f>Materials_data!AC76</f>
        <v>28.417413566016798</v>
      </c>
      <c r="AD269">
        <f>Materials_data!AD76</f>
        <v>29.909413262016802</v>
      </c>
      <c r="AE269">
        <f>Materials_data!AE76</f>
        <v>31.398946842816699</v>
      </c>
      <c r="AF269">
        <f>Materials_data!AF76</f>
        <v>32.736464638626764</v>
      </c>
      <c r="AG269">
        <f>Materials_data!AG76</f>
        <v>33.716906955504705</v>
      </c>
      <c r="AH269">
        <f>Materials_data!AH76</f>
        <v>35.264970563904804</v>
      </c>
      <c r="AI269">
        <f>Materials_data!AI76</f>
        <v>36.810568057104796</v>
      </c>
      <c r="AJ269">
        <f>Materials_data!AJ76</f>
        <v>38.358855224208803</v>
      </c>
      <c r="AK269">
        <f>Materials_data!AK76</f>
        <v>39.904452717408802</v>
      </c>
      <c r="AL269">
        <f>Materials_data!AL76</f>
        <v>41.452516325808801</v>
      </c>
      <c r="AM269">
        <f>Materials_data!AM76</f>
        <v>42.665692077653198</v>
      </c>
      <c r="AN269">
        <f>Materials_data!AN76</f>
        <v>43.733535104847405</v>
      </c>
      <c r="AO269">
        <f>Materials_data!AO76</f>
        <v>44.309087488349597</v>
      </c>
      <c r="AP269">
        <f>Materials_data!AP76</f>
        <v>44.960393694747303</v>
      </c>
      <c r="AQ269">
        <f>Materials_data!AQ76</f>
        <v>45.492098849689903</v>
      </c>
      <c r="AR269">
        <f>Materials_data!AR76</f>
        <v>44.574270816793799</v>
      </c>
    </row>
    <row r="270" spans="1:44" x14ac:dyDescent="0.2">
      <c r="A270" t="str">
        <f>Materials_data!A77</f>
        <v>MATERIALS</v>
      </c>
      <c r="B270" t="str">
        <f>Materials_data!B77</f>
        <v>Secondary Energy|Electricity|Gas</v>
      </c>
      <c r="C270" t="str">
        <f>Materials_data!C77</f>
        <v>EJ/yr</v>
      </c>
      <c r="D270">
        <f>Materials_data!D77</f>
        <v>17.270545046311376</v>
      </c>
      <c r="E270">
        <f>Materials_data!E77</f>
        <v>20.91301958174186</v>
      </c>
      <c r="F270">
        <f>Materials_data!F77</f>
        <v>23.962010742732261</v>
      </c>
      <c r="G270">
        <f>Materials_data!G77</f>
        <v>27.38208551340724</v>
      </c>
      <c r="H270">
        <f>Materials_data!H77</f>
        <v>30.538350617467358</v>
      </c>
      <c r="I270">
        <f>Materials_data!I77</f>
        <v>33.485361819176042</v>
      </c>
      <c r="J270">
        <f>Materials_data!J77</f>
        <v>36.548349411469637</v>
      </c>
      <c r="K270">
        <f>Materials_data!K77</f>
        <v>39.992041565045184</v>
      </c>
      <c r="L270">
        <f>Materials_data!L77</f>
        <v>41.674951501109199</v>
      </c>
      <c r="M270">
        <f>Materials_data!M77</f>
        <v>41.938179360449993</v>
      </c>
      <c r="N270">
        <f>Materials_data!N77</f>
        <v>42.226693288898481</v>
      </c>
      <c r="O270">
        <f>Materials_data!O77</f>
        <v>48.278110254276115</v>
      </c>
      <c r="P270">
        <f>Materials_data!P77</f>
        <v>50.380838498537592</v>
      </c>
      <c r="Q270">
        <f>Materials_data!Q77</f>
        <v>52.12126986691618</v>
      </c>
      <c r="R270">
        <f>Materials_data!R77</f>
        <v>54.052689437014557</v>
      </c>
      <c r="S270">
        <f>Materials_data!S77</f>
        <v>61.687520869994259</v>
      </c>
      <c r="T270">
        <f>Materials_data!T77</f>
        <v>64.650086143581035</v>
      </c>
      <c r="U270">
        <f>Materials_data!U77</f>
        <v>66.729593251630675</v>
      </c>
      <c r="V270">
        <f>Materials_data!V77</f>
        <v>67.535178701781987</v>
      </c>
      <c r="W270">
        <f>Materials_data!W77</f>
        <v>68.344008242502653</v>
      </c>
      <c r="X270">
        <f>Materials_data!X77</f>
        <v>69.279825249899773</v>
      </c>
      <c r="Y270">
        <f>Materials_data!Y77</f>
        <v>69.935720133861963</v>
      </c>
      <c r="Z270">
        <f>Materials_data!Z77</f>
        <v>71.61863006992597</v>
      </c>
      <c r="AA270">
        <f>Materials_data!AA77</f>
        <v>72.666763220283144</v>
      </c>
      <c r="AB270">
        <f>Materials_data!AB77</f>
        <v>73.660814514738874</v>
      </c>
      <c r="AC270">
        <f>Materials_data!AC77</f>
        <v>73.394622268222307</v>
      </c>
      <c r="AD270">
        <f>Materials_data!AD77</f>
        <v>73.950293257449715</v>
      </c>
      <c r="AE270">
        <f>Materials_data!AE77</f>
        <v>74.511545359989796</v>
      </c>
      <c r="AF270">
        <f>Materials_data!AF77</f>
        <v>75.262415965463546</v>
      </c>
      <c r="AG270">
        <f>Materials_data!AG77</f>
        <v>76.444582202752173</v>
      </c>
      <c r="AH270">
        <f>Materials_data!AH77</f>
        <v>76.526378609783507</v>
      </c>
      <c r="AI270">
        <f>Materials_data!AI77</f>
        <v>76.217883127507207</v>
      </c>
      <c r="AJ270">
        <f>Materials_data!AJ77</f>
        <v>75.953863218718453</v>
      </c>
      <c r="AK270">
        <f>Materials_data!AK77</f>
        <v>75.602136697934625</v>
      </c>
      <c r="AL270">
        <f>Materials_data!AL77</f>
        <v>75.29521194346124</v>
      </c>
      <c r="AM270">
        <f>Materials_data!AM77</f>
        <v>74.988799080572676</v>
      </c>
      <c r="AN270">
        <f>Materials_data!AN77</f>
        <v>74.724795968413218</v>
      </c>
      <c r="AO270">
        <f>Materials_data!AO77</f>
        <v>74.380067518953695</v>
      </c>
      <c r="AP270">
        <f>Materials_data!AP77</f>
        <v>73.773508631238911</v>
      </c>
      <c r="AQ270">
        <f>Materials_data!AQ77</f>
        <v>73.356008461414646</v>
      </c>
      <c r="AR270">
        <f>Materials_data!AR77</f>
        <v>73.146507777835325</v>
      </c>
    </row>
    <row r="271" spans="1:44" x14ac:dyDescent="0.2">
      <c r="A271" t="str">
        <f>Materials_data!A78</f>
        <v>MATERIALS</v>
      </c>
      <c r="B271" t="str">
        <f>Materials_data!B78</f>
        <v>Secondary Energy|Electricity|Hydro</v>
      </c>
      <c r="C271" t="str">
        <f>Materials_data!C78</f>
        <v>EJ/yr</v>
      </c>
      <c r="D271">
        <f>Materials_data!D78</f>
        <v>12.561203813760001</v>
      </c>
      <c r="E271">
        <f>Materials_data!E78</f>
        <v>12.651722906457499</v>
      </c>
      <c r="F271">
        <f>Materials_data!F78</f>
        <v>12.734546584435099</v>
      </c>
      <c r="G271">
        <f>Materials_data!G78</f>
        <v>12.8125570741056</v>
      </c>
      <c r="H271">
        <f>Materials_data!H78</f>
        <v>12.884295028147099</v>
      </c>
      <c r="I271">
        <f>Materials_data!I78</f>
        <v>12.9497604465599</v>
      </c>
      <c r="J271">
        <f>Materials_data!J78</f>
        <v>13.006254680294299</v>
      </c>
      <c r="K271">
        <f>Materials_data!K78</f>
        <v>13.0592114956799</v>
      </c>
      <c r="L271">
        <f>Materials_data!L78</f>
        <v>12.8800844928</v>
      </c>
      <c r="M271">
        <f>Materials_data!M78</f>
        <v>12.702379132799997</v>
      </c>
      <c r="N271">
        <f>Materials_data!N78</f>
        <v>12.5232521299199</v>
      </c>
      <c r="O271">
        <f>Materials_data!O78</f>
        <v>12.34412512704</v>
      </c>
      <c r="P271">
        <f>Materials_data!P78</f>
        <v>12.164998124159899</v>
      </c>
      <c r="Q271">
        <f>Materials_data!Q78</f>
        <v>11.985871121279899</v>
      </c>
      <c r="R271">
        <f>Materials_data!R78</f>
        <v>11.806744118400001</v>
      </c>
      <c r="S271">
        <f>Materials_data!S78</f>
        <v>11.6315824039663</v>
      </c>
      <c r="T271">
        <f>Materials_data!T78</f>
        <v>13.584919721086299</v>
      </c>
      <c r="U271">
        <f>Materials_data!U78</f>
        <v>15.5382570382063</v>
      </c>
      <c r="V271">
        <f>Materials_data!V78</f>
        <v>17.491594355326299</v>
      </c>
      <c r="W271">
        <f>Materials_data!W78</f>
        <v>19.444931672446302</v>
      </c>
      <c r="X271">
        <f>Materials_data!X78</f>
        <v>21.398268989566301</v>
      </c>
      <c r="Y271">
        <f>Materials_data!Y78</f>
        <v>23.353027949566297</v>
      </c>
      <c r="Z271">
        <f>Materials_data!Z78</f>
        <v>25.306365266686299</v>
      </c>
      <c r="AA271">
        <f>Materials_data!AA78</f>
        <v>25.950843968346401</v>
      </c>
      <c r="AB271">
        <f>Materials_data!AB78</f>
        <v>25.771716965466499</v>
      </c>
      <c r="AC271">
        <f>Materials_data!AC78</f>
        <v>27.045285021006801</v>
      </c>
      <c r="AD271">
        <f>Materials_data!AD78</f>
        <v>27.385354938239999</v>
      </c>
      <c r="AE271">
        <f>Materials_data!AE78</f>
        <v>27.375403438079999</v>
      </c>
      <c r="AF271">
        <f>Materials_data!AF78</f>
        <v>27.364030295039999</v>
      </c>
      <c r="AG271">
        <f>Materials_data!AG78</f>
        <v>27.352657151999999</v>
      </c>
      <c r="AH271">
        <f>Materials_data!AH78</f>
        <v>27.341284008959999</v>
      </c>
      <c r="AI271">
        <f>Materials_data!AI78</f>
        <v>27.329910865919999</v>
      </c>
      <c r="AJ271">
        <f>Materials_data!AJ78</f>
        <v>27.318537722879999</v>
      </c>
      <c r="AK271">
        <f>Materials_data!AK78</f>
        <v>27.307164579839998</v>
      </c>
      <c r="AL271">
        <f>Materials_data!AL78</f>
        <v>27.297213079679999</v>
      </c>
      <c r="AM271">
        <f>Materials_data!AM78</f>
        <v>27.285839936639999</v>
      </c>
      <c r="AN271">
        <f>Materials_data!AN78</f>
        <v>27.274466793599998</v>
      </c>
      <c r="AO271">
        <f>Materials_data!AO78</f>
        <v>27.263093650559998</v>
      </c>
      <c r="AP271">
        <f>Materials_data!AP78</f>
        <v>27.251720507519998</v>
      </c>
      <c r="AQ271">
        <f>Materials_data!AQ78</f>
        <v>27.240347364479998</v>
      </c>
      <c r="AR271">
        <f>Materials_data!AR78</f>
        <v>27.230395864319998</v>
      </c>
    </row>
    <row r="272" spans="1:44" x14ac:dyDescent="0.2">
      <c r="A272" t="str">
        <f>Materials_data!A79</f>
        <v>MATERIALS</v>
      </c>
      <c r="B272" t="str">
        <f>Materials_data!B79</f>
        <v>Secondary Energy|Electricity|Nuclear</v>
      </c>
      <c r="C272" t="str">
        <f>Materials_data!C79</f>
        <v>EJ/yr</v>
      </c>
      <c r="D272">
        <f>Materials_data!D79</f>
        <v>10.659711808557301</v>
      </c>
      <c r="E272">
        <f>Materials_data!E79</f>
        <v>9.6968442573486708</v>
      </c>
      <c r="F272">
        <f>Materials_data!F79</f>
        <v>9.0151353292898797</v>
      </c>
      <c r="G272">
        <f>Materials_data!G79</f>
        <v>6.19715059112443</v>
      </c>
      <c r="H272">
        <f>Materials_data!H79</f>
        <v>5.3270922458462104</v>
      </c>
      <c r="I272">
        <f>Materials_data!I79</f>
        <v>4.5243364224360896</v>
      </c>
      <c r="J272">
        <f>Materials_data!J79</f>
        <v>1.3937742850964201</v>
      </c>
      <c r="K272">
        <f>Materials_data!K79</f>
        <v>0.81834058114560004</v>
      </c>
      <c r="L272">
        <f>Materials_data!L79</f>
        <v>3.1725569603807502</v>
      </c>
      <c r="M272">
        <f>Materials_data!M79</f>
        <v>3.59849821740249</v>
      </c>
      <c r="N272">
        <f>Materials_data!N79</f>
        <v>3.3608647921818502</v>
      </c>
      <c r="O272">
        <f>Materials_data!O79</f>
        <v>2.4254428160756198</v>
      </c>
      <c r="P272">
        <f>Materials_data!P79</f>
        <v>6.42575876858246</v>
      </c>
      <c r="Q272">
        <f>Materials_data!Q79</f>
        <v>8.0206770239999905</v>
      </c>
      <c r="R272">
        <f>Materials_data!R79</f>
        <v>7.8056898048000001</v>
      </c>
      <c r="S272">
        <f>Materials_data!S79</f>
        <v>7.5879463392000002</v>
      </c>
      <c r="T272">
        <f>Materials_data!T79</f>
        <v>7.3685766131351604</v>
      </c>
      <c r="U272">
        <f>Materials_data!U79</f>
        <v>7.1552156543999903</v>
      </c>
      <c r="V272">
        <f>Materials_data!V79</f>
        <v>6.9374721887999904</v>
      </c>
      <c r="W272">
        <f>Materials_data!W79</f>
        <v>6.7197287231999896</v>
      </c>
      <c r="X272">
        <f>Materials_data!X79</f>
        <v>6.5047415040000001</v>
      </c>
      <c r="Y272">
        <f>Materials_data!Y79</f>
        <v>6.2869980384000002</v>
      </c>
      <c r="Z272">
        <f>Materials_data!Z79</f>
        <v>6.0720108191999902</v>
      </c>
      <c r="AA272">
        <f>Materials_data!AA79</f>
        <v>5.8542673535999903</v>
      </c>
      <c r="AB272">
        <f>Materials_data!AB79</f>
        <v>5.6365238879999904</v>
      </c>
      <c r="AC272">
        <f>Materials_data!AC79</f>
        <v>5.4215366688</v>
      </c>
      <c r="AD272">
        <f>Materials_data!AD79</f>
        <v>5.2037932032000001</v>
      </c>
      <c r="AE272">
        <f>Materials_data!AE79</f>
        <v>4.9860497376000001</v>
      </c>
      <c r="AF272">
        <f>Materials_data!AF79</f>
        <v>4.7710625183999902</v>
      </c>
      <c r="AG272">
        <f>Materials_data!AG79</f>
        <v>4.5533190528</v>
      </c>
      <c r="AH272">
        <f>Materials_data!AH79</f>
        <v>4.3355755872000001</v>
      </c>
      <c r="AI272">
        <f>Materials_data!AI79</f>
        <v>4.1205883679999999</v>
      </c>
      <c r="AJ272">
        <f>Materials_data!AJ79</f>
        <v>3.9028449024</v>
      </c>
      <c r="AK272">
        <f>Materials_data!AK79</f>
        <v>3.6851014368000001</v>
      </c>
      <c r="AL272">
        <f>Materials_data!AL79</f>
        <v>3.4701142175999999</v>
      </c>
      <c r="AM272">
        <f>Materials_data!AM79</f>
        <v>3.252370752</v>
      </c>
      <c r="AN272">
        <f>Materials_data!AN79</f>
        <v>3.0346272864000001</v>
      </c>
      <c r="AO272">
        <f>Materials_data!AO79</f>
        <v>2.8196400671999999</v>
      </c>
      <c r="AP272">
        <f>Materials_data!AP79</f>
        <v>2.6018966016</v>
      </c>
      <c r="AQ272">
        <f>Materials_data!AQ79</f>
        <v>2.3841531360000001</v>
      </c>
      <c r="AR272">
        <f>Materials_data!AR79</f>
        <v>2.1691659167999999</v>
      </c>
    </row>
    <row r="273" spans="1:44" x14ac:dyDescent="0.2">
      <c r="A273" t="str">
        <f>Materials_data!A80</f>
        <v>MATERIALS</v>
      </c>
      <c r="B273" t="str">
        <f>Materials_data!B80</f>
        <v>Secondary Energy|Electricity|Oil</v>
      </c>
      <c r="C273" t="str">
        <f>Materials_data!C80</f>
        <v>EJ/yr</v>
      </c>
      <c r="D273">
        <f>Materials_data!D80</f>
        <v>1.235544150528</v>
      </c>
      <c r="E273">
        <f>Materials_data!E80</f>
        <v>1.3795798622834878</v>
      </c>
      <c r="F273">
        <f>Materials_data!F80</f>
        <v>1.8840961836201591</v>
      </c>
      <c r="G273">
        <f>Materials_data!G80</f>
        <v>2.4479641565527679</v>
      </c>
      <c r="H273">
        <f>Materials_data!H80</f>
        <v>3.0711632940973339</v>
      </c>
      <c r="I273">
        <f>Materials_data!I80</f>
        <v>3.753922607343072</v>
      </c>
      <c r="J273">
        <f>Materials_data!J80</f>
        <v>4.4957149483979411</v>
      </c>
      <c r="K273">
        <f>Materials_data!K80</f>
        <v>5.0405797074239898</v>
      </c>
      <c r="L273">
        <f>Materials_data!L80</f>
        <v>5.4864209443276701</v>
      </c>
      <c r="M273">
        <f>Materials_data!M80</f>
        <v>8.0334794910198895</v>
      </c>
      <c r="N273">
        <f>Materials_data!N80</f>
        <v>10.975204019763549</v>
      </c>
      <c r="O273">
        <f>Materials_data!O80</f>
        <v>13.407622148507219</v>
      </c>
      <c r="P273">
        <f>Materials_data!P80</f>
        <v>15.839996155863989</v>
      </c>
      <c r="Q273">
        <f>Materials_data!Q80</f>
        <v>15.770003671487691</v>
      </c>
      <c r="R273">
        <f>Materials_data!R80</f>
        <v>16.147735015499389</v>
      </c>
      <c r="S273">
        <f>Materials_data!S80</f>
        <v>16.577169055947291</v>
      </c>
      <c r="T273">
        <f>Materials_data!T80</f>
        <v>16.45369939957089</v>
      </c>
      <c r="U273">
        <f>Materials_data!U80</f>
        <v>15.713290132548092</v>
      </c>
      <c r="V273">
        <f>Materials_data!V80</f>
        <v>15.084437640448899</v>
      </c>
      <c r="W273">
        <f>Materials_data!W80</f>
        <v>14.22955452592819</v>
      </c>
      <c r="X273">
        <f>Materials_data!X80</f>
        <v>14.774763515143741</v>
      </c>
      <c r="Y273">
        <f>Materials_data!Y80</f>
        <v>13.88661787493405</v>
      </c>
      <c r="Z273">
        <f>Materials_data!Z80</f>
        <v>12.99945313883868</v>
      </c>
      <c r="AA273">
        <f>Materials_data!AA80</f>
        <v>12.122999219195858</v>
      </c>
      <c r="AB273">
        <f>Materials_data!AB80</f>
        <v>11.293199098351998</v>
      </c>
      <c r="AC273">
        <f>Materials_data!AC80</f>
        <v>10.062040690363441</v>
      </c>
      <c r="AD273">
        <f>Materials_data!AD80</f>
        <v>8.93183480274066</v>
      </c>
      <c r="AE273">
        <f>Materials_data!AE80</f>
        <v>7.6360605196562661</v>
      </c>
      <c r="AF273">
        <f>Materials_data!AF80</f>
        <v>6.7619619511460805</v>
      </c>
      <c r="AG273">
        <f>Materials_data!AG80</f>
        <v>5.6999274594610094</v>
      </c>
      <c r="AH273">
        <f>Materials_data!AH80</f>
        <v>4.6529933287371099</v>
      </c>
      <c r="AI273">
        <f>Materials_data!AI80</f>
        <v>3.3987056663556299</v>
      </c>
      <c r="AJ273">
        <f>Materials_data!AJ80</f>
        <v>2.1592473164304198</v>
      </c>
      <c r="AK273">
        <f>Materials_data!AK80</f>
        <v>1.1997762198726298</v>
      </c>
      <c r="AL273">
        <f>Materials_data!AL80</f>
        <v>1.1550644790726199</v>
      </c>
      <c r="AM273">
        <f>Materials_data!AM80</f>
        <v>1.1103527382726199</v>
      </c>
      <c r="AN273">
        <f>Materials_data!AN80</f>
        <v>1.1103527382726299</v>
      </c>
      <c r="AO273">
        <f>Materials_data!AO80</f>
        <v>1.1103527382726299</v>
      </c>
      <c r="AP273">
        <f>Materials_data!AP80</f>
        <v>1.1103527382726299</v>
      </c>
      <c r="AQ273">
        <f>Materials_data!AQ80</f>
        <v>0.88882297878009497</v>
      </c>
      <c r="AR273">
        <f>Materials_data!AR80</f>
        <v>0.62581273878009402</v>
      </c>
    </row>
    <row r="274" spans="1:44" x14ac:dyDescent="0.2">
      <c r="A274" t="str">
        <f>Materials_data!A81</f>
        <v>MATERIALS</v>
      </c>
      <c r="B274" t="str">
        <f>Materials_data!B81</f>
        <v>Secondary Energy|Electricity|Other</v>
      </c>
      <c r="C274" t="str">
        <f>Materials_data!C81</f>
        <v>EJ/yr</v>
      </c>
      <c r="D274">
        <f>Materials_data!D81</f>
        <v>0.256576896</v>
      </c>
      <c r="E274">
        <f>Materials_data!E81</f>
        <v>0.24976512000000001</v>
      </c>
      <c r="F274">
        <f>Materials_data!F81</f>
        <v>0.24295334399999899</v>
      </c>
      <c r="G274">
        <f>Materials_data!G81</f>
        <v>0.241389158399999</v>
      </c>
      <c r="H274">
        <f>Materials_data!H81</f>
        <v>0.23442600960000001</v>
      </c>
      <c r="I274">
        <f>Materials_data!I81</f>
        <v>0.22978391040000001</v>
      </c>
      <c r="J274">
        <f>Materials_data!J81</f>
        <v>0.222820761599999</v>
      </c>
      <c r="K274">
        <f>Materials_data!K81</f>
        <v>0.21585761279999999</v>
      </c>
      <c r="L274">
        <f>Materials_data!L81</f>
        <v>0.208894464</v>
      </c>
      <c r="M274">
        <f>Materials_data!M81</f>
        <v>0.20193131519999899</v>
      </c>
      <c r="N274">
        <f>Materials_data!N81</f>
        <v>0.19728921599999999</v>
      </c>
      <c r="O274">
        <f>Materials_data!O81</f>
        <v>0.1903260672</v>
      </c>
      <c r="P274">
        <f>Materials_data!P81</f>
        <v>0.18336291839999899</v>
      </c>
      <c r="Q274">
        <f>Materials_data!Q81</f>
        <v>0.17639976959999901</v>
      </c>
      <c r="R274">
        <f>Materials_data!R81</f>
        <v>0.16943662079999999</v>
      </c>
      <c r="S274">
        <f>Materials_data!S81</f>
        <v>0.16247347200000001</v>
      </c>
      <c r="T274">
        <f>Materials_data!T81</f>
        <v>0.15783137279999901</v>
      </c>
      <c r="U274">
        <f>Materials_data!U81</f>
        <v>0.150868224</v>
      </c>
      <c r="V274">
        <f>Materials_data!V81</f>
        <v>0.14390507520000001</v>
      </c>
      <c r="W274">
        <f>Materials_data!W81</f>
        <v>0.85064997566663703</v>
      </c>
      <c r="X274">
        <f>Materials_data!X81</f>
        <v>1.1698089984</v>
      </c>
      <c r="Y274">
        <f>Materials_data!Y81</f>
        <v>1.2440825856</v>
      </c>
      <c r="Z274">
        <f>Materials_data!Z81</f>
        <v>1.31835617279999</v>
      </c>
      <c r="AA274">
        <f>Materials_data!AA81</f>
        <v>1.3949508096000001</v>
      </c>
      <c r="AB274">
        <f>Materials_data!AB81</f>
        <v>1.4692243968000001</v>
      </c>
      <c r="AC274">
        <f>Materials_data!AC81</f>
        <v>1.543497984</v>
      </c>
      <c r="AD274">
        <f>Materials_data!AD81</f>
        <v>1.6340189184</v>
      </c>
      <c r="AE274">
        <f>Materials_data!AE81</f>
        <v>1.7245398528</v>
      </c>
      <c r="AF274">
        <f>Materials_data!AF81</f>
        <v>1.8150607872</v>
      </c>
      <c r="AG274">
        <f>Materials_data!AG81</f>
        <v>1.9055817215999999</v>
      </c>
      <c r="AH274">
        <f>Materials_data!AH81</f>
        <v>1.9961026559999899</v>
      </c>
      <c r="AI274">
        <f>Materials_data!AI81</f>
        <v>2.1330445824000202</v>
      </c>
      <c r="AJ274">
        <f>Materials_data!AJ81</f>
        <v>2.2699865088000002</v>
      </c>
      <c r="AK274">
        <f>Materials_data!AK81</f>
        <v>2.4069284352000002</v>
      </c>
      <c r="AL274">
        <f>Materials_data!AL81</f>
        <v>2.54387036159999</v>
      </c>
      <c r="AM274">
        <f>Materials_data!AM81</f>
        <v>2.6808122879999901</v>
      </c>
      <c r="AN274">
        <f>Materials_data!AN81</f>
        <v>2.7899016191999899</v>
      </c>
      <c r="AO274">
        <f>Materials_data!AO81</f>
        <v>2.8989909504</v>
      </c>
      <c r="AP274">
        <f>Materials_data!AP81</f>
        <v>3.01040133119999</v>
      </c>
      <c r="AQ274">
        <f>Materials_data!AQ81</f>
        <v>3.1194906623999898</v>
      </c>
      <c r="AR274">
        <f>Materials_data!AR81</f>
        <v>3.2285799935999901</v>
      </c>
    </row>
    <row r="275" spans="1:44" x14ac:dyDescent="0.2">
      <c r="A275" t="str">
        <f>Materials_data!A82</f>
        <v>MATERIALS</v>
      </c>
      <c r="B275" t="str">
        <f>Materials_data!B82</f>
        <v>Secondary Energy|Electricity|Solar</v>
      </c>
      <c r="C275" t="str">
        <f>Materials_data!C82</f>
        <v>EJ/yr</v>
      </c>
      <c r="D275">
        <f>Materials_data!D82</f>
        <v>0.23304397593599893</v>
      </c>
      <c r="E275">
        <f>Materials_data!E82</f>
        <v>0.40144091788799896</v>
      </c>
      <c r="F275">
        <f>Materials_data!F82</f>
        <v>0.56841873983999802</v>
      </c>
      <c r="G275">
        <f>Materials_data!G82</f>
        <v>0.55946279335679905</v>
      </c>
      <c r="H275">
        <f>Materials_data!H82</f>
        <v>0.55044378748799894</v>
      </c>
      <c r="I275">
        <f>Materials_data!I82</f>
        <v>0.54148784100479896</v>
      </c>
      <c r="J275">
        <f>Materials_data!J82</f>
        <v>0.53104971513599897</v>
      </c>
      <c r="K275">
        <f>Materials_data!K82</f>
        <v>0.522093768652798</v>
      </c>
      <c r="L275">
        <f>Materials_data!L82</f>
        <v>0.51313782216959902</v>
      </c>
      <c r="M275">
        <f>Materials_data!M82</f>
        <v>0.50411881630079902</v>
      </c>
      <c r="N275">
        <f>Materials_data!N82</f>
        <v>0.52288940679551799</v>
      </c>
      <c r="O275">
        <f>Materials_data!O82</f>
        <v>0.51194253712895998</v>
      </c>
      <c r="P275">
        <f>Materials_data!P82</f>
        <v>0.50247784684800001</v>
      </c>
      <c r="Q275">
        <f>Materials_data!Q82</f>
        <v>0.49301315656703892</v>
      </c>
      <c r="R275">
        <f>Materials_data!R82</f>
        <v>0.48348540690047997</v>
      </c>
      <c r="S275">
        <f>Materials_data!S82</f>
        <v>0.47260159661951895</v>
      </c>
      <c r="T275">
        <f>Materials_data!T82</f>
        <v>0.46307384695296</v>
      </c>
      <c r="U275">
        <f>Materials_data!U82</f>
        <v>0.45360915667199997</v>
      </c>
      <c r="V275">
        <f>Materials_data!V82</f>
        <v>0.44414446639103899</v>
      </c>
      <c r="W275">
        <f>Materials_data!W82</f>
        <v>0.43319759672447999</v>
      </c>
      <c r="X275">
        <f>Materials_data!X82</f>
        <v>0.437124864272112</v>
      </c>
      <c r="Y275">
        <f>Materials_data!Y82</f>
        <v>1.420698848515487</v>
      </c>
      <c r="Z275">
        <f>Materials_data!Z82</f>
        <v>2.4043045292455671</v>
      </c>
      <c r="AA275">
        <f>Materials_data!AA82</f>
        <v>3.386491089975646</v>
      </c>
      <c r="AB275">
        <f>Materials_data!AB82</f>
        <v>4.3700650742190241</v>
      </c>
      <c r="AC275">
        <f>Materials_data!AC82</f>
        <v>4.96692</v>
      </c>
      <c r="AD275">
        <f>Materials_data!AD82</f>
        <v>5.9603039999999998</v>
      </c>
      <c r="AE275">
        <f>Materials_data!AE82</f>
        <v>6.9536879999999996</v>
      </c>
      <c r="AF275">
        <f>Materials_data!AF82</f>
        <v>7.9470720000000004</v>
      </c>
      <c r="AG275">
        <f>Materials_data!AG82</f>
        <v>8.9404559999999993</v>
      </c>
      <c r="AH275">
        <f>Materials_data!AH82</f>
        <v>10.357652907858869</v>
      </c>
      <c r="AI275">
        <f>Materials_data!AI82</f>
        <v>11.465465418694382</v>
      </c>
      <c r="AJ275">
        <f>Materials_data!AJ82</f>
        <v>12.458849418694395</v>
      </c>
      <c r="AK275">
        <f>Materials_data!AK82</f>
        <v>13.452233418694338</v>
      </c>
      <c r="AL275">
        <f>Materials_data!AL82</f>
        <v>14.445617418694336</v>
      </c>
      <c r="AM275">
        <f>Materials_data!AM82</f>
        <v>15.439001418694337</v>
      </c>
      <c r="AN275">
        <f>Materials_data!AN82</f>
        <v>16.432385418694313</v>
      </c>
      <c r="AO275">
        <f>Materials_data!AO82</f>
        <v>17.943136596895968</v>
      </c>
      <c r="AP275">
        <f>Materials_data!AP82</f>
        <v>19.453887775097527</v>
      </c>
      <c r="AQ275">
        <f>Materials_data!AQ82</f>
        <v>20.964638953299161</v>
      </c>
      <c r="AR275">
        <f>Materials_data!AR82</f>
        <v>22.538330697987529</v>
      </c>
    </row>
    <row r="276" spans="1:44" x14ac:dyDescent="0.2">
      <c r="A276" t="str">
        <f>Materials_data!A83</f>
        <v>MATERIALS</v>
      </c>
      <c r="B276" t="str">
        <f>Materials_data!B83</f>
        <v>Secondary Energy|Electricity|Wind</v>
      </c>
      <c r="C276" t="str">
        <f>Materials_data!C83</f>
        <v>EJ/yr</v>
      </c>
      <c r="D276">
        <f>Materials_data!D83</f>
        <v>1.3084917119999999</v>
      </c>
      <c r="E276">
        <f>Materials_data!E83</f>
        <v>1.26568474559999</v>
      </c>
      <c r="F276">
        <f>Materials_data!F83</f>
        <v>1.2217487904</v>
      </c>
      <c r="G276">
        <f>Materials_data!G83</f>
        <v>1.1781628848000001</v>
      </c>
      <c r="H276">
        <f>Materials_data!H83</f>
        <v>1.1326091328000001</v>
      </c>
      <c r="I276">
        <f>Materials_data!I83</f>
        <v>1.0865728800000001</v>
      </c>
      <c r="J276">
        <f>Materials_data!J83</f>
        <v>1.0405870848000001</v>
      </c>
      <c r="K276">
        <f>Materials_data!K83</f>
        <v>0.99260506079999899</v>
      </c>
      <c r="L276">
        <f>Materials_data!L83</f>
        <v>0.94502039039999997</v>
      </c>
      <c r="M276">
        <f>Materials_data!M83</f>
        <v>0.89454386879999992</v>
      </c>
      <c r="N276">
        <f>Materials_data!N83</f>
        <v>0.84535401599999904</v>
      </c>
      <c r="O276">
        <f>Materials_data!O83</f>
        <v>0.79253752319999993</v>
      </c>
      <c r="P276">
        <f>Materials_data!P83</f>
        <v>0.73719815039999992</v>
      </c>
      <c r="Q276">
        <f>Materials_data!Q83</f>
        <v>0.6835806432</v>
      </c>
      <c r="R276">
        <f>Materials_data!R83</f>
        <v>0.62832326399999905</v>
      </c>
      <c r="S276">
        <f>Materials_data!S83</f>
        <v>0.57390789599999903</v>
      </c>
      <c r="T276">
        <f>Materials_data!T83</f>
        <v>1.2397369248000001</v>
      </c>
      <c r="U276">
        <f>Materials_data!U83</f>
        <v>1.9098611568000001</v>
      </c>
      <c r="V276">
        <f>Materials_data!V83</f>
        <v>2.5858826208000001</v>
      </c>
      <c r="W276">
        <f>Materials_data!W83</f>
        <v>3.2652942048</v>
      </c>
      <c r="X276">
        <f>Materials_data!X83</f>
        <v>3.9496947839999899</v>
      </c>
      <c r="Y276">
        <f>Materials_data!Y83</f>
        <v>4.6396551600000002</v>
      </c>
      <c r="Z276">
        <f>Materials_data!Z83</f>
        <v>5.3329961951999998</v>
      </c>
      <c r="AA276">
        <f>Materials_data!AA83</f>
        <v>6.0322502303999901</v>
      </c>
      <c r="AB276">
        <f>Materials_data!AB83</f>
        <v>6.7339514592</v>
      </c>
      <c r="AC276">
        <f>Materials_data!AC83</f>
        <v>7.4424959999999896</v>
      </c>
      <c r="AD276">
        <f>Materials_data!AD83</f>
        <v>8.2144972799999998</v>
      </c>
      <c r="AE276">
        <f>Materials_data!AE83</f>
        <v>8.9915443199999903</v>
      </c>
      <c r="AF276">
        <f>Materials_data!AF83</f>
        <v>9.7736371200000001</v>
      </c>
      <c r="AG276">
        <f>Materials_data!AG83</f>
        <v>10.5607756799999</v>
      </c>
      <c r="AH276">
        <f>Materials_data!AH83</f>
        <v>11.352959999999999</v>
      </c>
      <c r="AI276">
        <f>Materials_data!AI83</f>
        <v>12.1501900799999</v>
      </c>
      <c r="AJ276">
        <f>Materials_data!AJ83</f>
        <v>12.95246592</v>
      </c>
      <c r="AK276">
        <f>Materials_data!AK83</f>
        <v>13.75978752</v>
      </c>
      <c r="AL276">
        <f>Materials_data!AL83</f>
        <v>14.5721548799999</v>
      </c>
      <c r="AM276">
        <f>Materials_data!AM83</f>
        <v>15.389568000000001</v>
      </c>
      <c r="AN276">
        <f>Materials_data!AN83</f>
        <v>16.21202688</v>
      </c>
      <c r="AO276">
        <f>Materials_data!AO83</f>
        <v>17.039531520000001</v>
      </c>
      <c r="AP276">
        <f>Materials_data!AP83</f>
        <v>17.8720819199999</v>
      </c>
      <c r="AQ276">
        <f>Materials_data!AQ83</f>
        <v>18.70967808</v>
      </c>
      <c r="AR276">
        <f>Materials_data!AR83</f>
        <v>19.552320000000002</v>
      </c>
    </row>
    <row r="277" spans="1:44" x14ac:dyDescent="0.2">
      <c r="A277" t="str">
        <f>Materials_data!A84</f>
        <v>MATERIALS</v>
      </c>
      <c r="B277" t="str">
        <f>Materials_data!B84</f>
        <v>Secondary Energy|Heat</v>
      </c>
      <c r="C277" t="str">
        <f>Materials_data!C84</f>
        <v>EJ/yr</v>
      </c>
      <c r="D277">
        <f>Materials_data!D84</f>
        <v>98.790965560285969</v>
      </c>
      <c r="E277">
        <f>Materials_data!E84</f>
        <v>102.6694731582041</v>
      </c>
      <c r="F277">
        <f>Materials_data!F84</f>
        <v>104.71861536143334</v>
      </c>
      <c r="G277">
        <f>Materials_data!G84</f>
        <v>106.85728490874942</v>
      </c>
      <c r="H277">
        <f>Materials_data!H84</f>
        <v>108.01158571130581</v>
      </c>
      <c r="I277">
        <f>Materials_data!I84</f>
        <v>109.4705849546939</v>
      </c>
      <c r="J277">
        <f>Materials_data!J84</f>
        <v>110.78738189662658</v>
      </c>
      <c r="K277">
        <f>Materials_data!K84</f>
        <v>111.83387330177936</v>
      </c>
      <c r="L277">
        <f>Materials_data!L84</f>
        <v>112.8807801372905</v>
      </c>
      <c r="M277">
        <f>Materials_data!M84</f>
        <v>115.19897891523561</v>
      </c>
      <c r="N277">
        <f>Materials_data!N84</f>
        <v>117.86106234222126</v>
      </c>
      <c r="O277">
        <f>Materials_data!O84</f>
        <v>116.27309623563653</v>
      </c>
      <c r="P277">
        <f>Materials_data!P84</f>
        <v>113.40838694575659</v>
      </c>
      <c r="Q277">
        <f>Materials_data!Q84</f>
        <v>116.0061865565538</v>
      </c>
      <c r="R277">
        <f>Materials_data!R84</f>
        <v>118.24471348757776</v>
      </c>
      <c r="S277">
        <f>Materials_data!S84</f>
        <v>117.56364689646881</v>
      </c>
      <c r="T277">
        <f>Materials_data!T84</f>
        <v>107.68736801096622</v>
      </c>
      <c r="U277">
        <f>Materials_data!U84</f>
        <v>107.99038699412421</v>
      </c>
      <c r="V277">
        <f>Materials_data!V84</f>
        <v>112.06317341348068</v>
      </c>
      <c r="W277">
        <f>Materials_data!W84</f>
        <v>114.81337657027133</v>
      </c>
      <c r="X277">
        <f>Materials_data!X84</f>
        <v>107.30358097158688</v>
      </c>
      <c r="Y277">
        <f>Materials_data!Y84</f>
        <v>104.75898284487718</v>
      </c>
      <c r="Z277">
        <f>Materials_data!Z84</f>
        <v>96.225492489807607</v>
      </c>
      <c r="AA277">
        <f>Materials_data!AA84</f>
        <v>94.745126607070219</v>
      </c>
      <c r="AB277">
        <f>Materials_data!AB84</f>
        <v>93.932700671595541</v>
      </c>
      <c r="AC277">
        <f>Materials_data!AC84</f>
        <v>94.022064994795699</v>
      </c>
      <c r="AD277">
        <f>Materials_data!AD84</f>
        <v>94.221350978496332</v>
      </c>
      <c r="AE277">
        <f>Materials_data!AE84</f>
        <v>95.671730956242996</v>
      </c>
      <c r="AF277">
        <f>Materials_data!AF84</f>
        <v>95.949367109627559</v>
      </c>
      <c r="AG277">
        <f>Materials_data!AG84</f>
        <v>96.473102352981073</v>
      </c>
      <c r="AH277">
        <f>Materials_data!AH84</f>
        <v>96.810205429434632</v>
      </c>
      <c r="AI277">
        <f>Materials_data!AI84</f>
        <v>101.08538076018314</v>
      </c>
      <c r="AJ277">
        <f>Materials_data!AJ84</f>
        <v>105.39952572625035</v>
      </c>
      <c r="AK277">
        <f>Materials_data!AK84</f>
        <v>98.756350805366964</v>
      </c>
      <c r="AL277">
        <f>Materials_data!AL84</f>
        <v>98.410424866146244</v>
      </c>
      <c r="AM277">
        <f>Materials_data!AM84</f>
        <v>98.845117574496413</v>
      </c>
      <c r="AN277">
        <f>Materials_data!AN84</f>
        <v>98.950466429315682</v>
      </c>
      <c r="AO277">
        <f>Materials_data!AO84</f>
        <v>99.27834065067286</v>
      </c>
      <c r="AP277">
        <f>Materials_data!AP84</f>
        <v>100.07644022923407</v>
      </c>
      <c r="AQ277">
        <f>Materials_data!AQ84</f>
        <v>101.62078619760882</v>
      </c>
      <c r="AR277">
        <f>Materials_data!AR84</f>
        <v>108.75390953351749</v>
      </c>
    </row>
    <row r="278" spans="1:44" x14ac:dyDescent="0.2">
      <c r="A278" t="str">
        <f>Materials_data!A87</f>
        <v>MATERIALS</v>
      </c>
      <c r="B278" t="str">
        <f>Materials_data!B87</f>
        <v>Water Withdrawal|Electricity</v>
      </c>
      <c r="C278" t="str">
        <f>Materials_data!C87</f>
        <v>km3/yr</v>
      </c>
      <c r="D278">
        <f>Materials_data!D87</f>
        <v>348.60130781745238</v>
      </c>
      <c r="E278">
        <f>Materials_data!E87</f>
        <v>347.21475378847975</v>
      </c>
      <c r="F278">
        <f>Materials_data!F87</f>
        <v>350.17004651562343</v>
      </c>
      <c r="G278">
        <f>Materials_data!G87</f>
        <v>354.44020407033491</v>
      </c>
      <c r="H278">
        <f>Materials_data!H87</f>
        <v>360.28116431842727</v>
      </c>
      <c r="I278">
        <f>Materials_data!I87</f>
        <v>358.59361736277634</v>
      </c>
      <c r="J278">
        <f>Materials_data!J87</f>
        <v>360.01069621099214</v>
      </c>
      <c r="K278">
        <f>Materials_data!K87</f>
        <v>362.61522715504412</v>
      </c>
      <c r="L278">
        <f>Materials_data!L87</f>
        <v>361.05582396715403</v>
      </c>
      <c r="M278">
        <f>Materials_data!M87</f>
        <v>357.34262919128639</v>
      </c>
      <c r="N278">
        <f>Materials_data!N87</f>
        <v>352.72693351111451</v>
      </c>
      <c r="O278">
        <f>Materials_data!O87</f>
        <v>349.53918273511005</v>
      </c>
      <c r="P278">
        <f>Materials_data!P87</f>
        <v>351.37797165830875</v>
      </c>
      <c r="Q278">
        <f>Materials_data!Q87</f>
        <v>349.10191007288722</v>
      </c>
      <c r="R278">
        <f>Materials_data!R87</f>
        <v>344.484858055968</v>
      </c>
      <c r="S278">
        <f>Materials_data!S87</f>
        <v>374.0565081311675</v>
      </c>
      <c r="T278">
        <f>Materials_data!T87</f>
        <v>409.52872309285561</v>
      </c>
      <c r="U278">
        <f>Materials_data!U87</f>
        <v>455.39695366761805</v>
      </c>
      <c r="V278">
        <f>Materials_data!V87</f>
        <v>490.87448003967023</v>
      </c>
      <c r="W278">
        <f>Materials_data!W87</f>
        <v>526.27051011959975</v>
      </c>
      <c r="X278">
        <f>Materials_data!X87</f>
        <v>565.90412292278063</v>
      </c>
      <c r="Y278">
        <f>Materials_data!Y87</f>
        <v>602.22327362948442</v>
      </c>
      <c r="Z278">
        <f>Materials_data!Z87</f>
        <v>648.09836562223995</v>
      </c>
      <c r="AA278">
        <f>Materials_data!AA87</f>
        <v>664.67713447941742</v>
      </c>
      <c r="AB278">
        <f>Materials_data!AB87</f>
        <v>662.98237906823067</v>
      </c>
      <c r="AC278">
        <f>Materials_data!AC87</f>
        <v>693.16806606796456</v>
      </c>
      <c r="AD278">
        <f>Materials_data!AD87</f>
        <v>702.73357144284512</v>
      </c>
      <c r="AE278">
        <f>Materials_data!AE87</f>
        <v>704.4613912637634</v>
      </c>
      <c r="AF278">
        <f>Materials_data!AF87</f>
        <v>706.36280736021422</v>
      </c>
      <c r="AG278">
        <f>Materials_data!AG87</f>
        <v>708.23008396340674</v>
      </c>
      <c r="AH278">
        <f>Materials_data!AH87</f>
        <v>709.89091447958197</v>
      </c>
      <c r="AI278">
        <f>Materials_data!AI87</f>
        <v>711.10917335688339</v>
      </c>
      <c r="AJ278">
        <f>Materials_data!AJ87</f>
        <v>712.34252133298889</v>
      </c>
      <c r="AK278">
        <f>Materials_data!AK87</f>
        <v>713.62659394646232</v>
      </c>
      <c r="AL278">
        <f>Materials_data!AL87</f>
        <v>715.21796013683274</v>
      </c>
      <c r="AM278">
        <f>Materials_data!AM87</f>
        <v>716.31189427879565</v>
      </c>
      <c r="AN278">
        <f>Materials_data!AN87</f>
        <v>717.21777149570414</v>
      </c>
      <c r="AO278">
        <f>Materials_data!AO87</f>
        <v>717.39953936328573</v>
      </c>
      <c r="AP278">
        <f>Materials_data!AP87</f>
        <v>717.45477729898084</v>
      </c>
      <c r="AQ278">
        <f>Materials_data!AQ87</f>
        <v>718.42713628903289</v>
      </c>
      <c r="AR278">
        <f>Materials_data!AR87</f>
        <v>718.31450142015797</v>
      </c>
    </row>
    <row r="279" spans="1:44" x14ac:dyDescent="0.2">
      <c r="A279" t="str">
        <f>Materials_data!A88</f>
        <v>MATERIALS</v>
      </c>
      <c r="B279" t="str">
        <f>Materials_data!B88</f>
        <v>Water Withdrawal|Electricity|Biomass</v>
      </c>
      <c r="C279" t="str">
        <f>Materials_data!C88</f>
        <v>km3/yr</v>
      </c>
      <c r="D279">
        <f>Materials_data!D88</f>
        <v>0.27956245927247902</v>
      </c>
      <c r="E279">
        <f>Materials_data!E88</f>
        <v>0.26961872895216005</v>
      </c>
      <c r="F279">
        <f>Materials_data!F88</f>
        <v>0.25964048910239901</v>
      </c>
      <c r="G279">
        <f>Materials_data!G88</f>
        <v>0.249662249252639</v>
      </c>
      <c r="H279">
        <f>Materials_data!H88</f>
        <v>0.23937326280431998</v>
      </c>
      <c r="I279">
        <f>Materials_data!I88</f>
        <v>0.2297402790825599</v>
      </c>
      <c r="J279">
        <f>Materials_data!J88</f>
        <v>0.85424105913869797</v>
      </c>
      <c r="K279">
        <f>Materials_data!K88</f>
        <v>1.417613351832</v>
      </c>
      <c r="L279">
        <f>Materials_data!L88</f>
        <v>1.3480248850255303</v>
      </c>
      <c r="M279">
        <f>Materials_data!M88</f>
        <v>1.3758159775966319</v>
      </c>
      <c r="N279">
        <f>Materials_data!N88</f>
        <v>1.4293697556806408</v>
      </c>
      <c r="O279">
        <f>Materials_data!O88</f>
        <v>1.3959493589049581</v>
      </c>
      <c r="P279">
        <f>Materials_data!P88</f>
        <v>1.4230920176332771</v>
      </c>
      <c r="Q279">
        <f>Materials_data!Q88</f>
        <v>1.4775760678519201</v>
      </c>
      <c r="R279">
        <f>Materials_data!R88</f>
        <v>1.529728360355002</v>
      </c>
      <c r="S279">
        <f>Materials_data!S88</f>
        <v>1.5753754578597809</v>
      </c>
      <c r="T279">
        <f>Materials_data!T88</f>
        <v>1.5181778243493897</v>
      </c>
      <c r="U279">
        <f>Materials_data!U88</f>
        <v>1.4421274190214151</v>
      </c>
      <c r="V279">
        <f>Materials_data!V88</f>
        <v>1.498290063614929</v>
      </c>
      <c r="W279">
        <f>Materials_data!W88</f>
        <v>1.48762105795613</v>
      </c>
      <c r="X279">
        <f>Materials_data!X88</f>
        <v>1.421876843725919</v>
      </c>
      <c r="Y279">
        <f>Materials_data!Y88</f>
        <v>1.35100209192039</v>
      </c>
      <c r="Z279">
        <f>Materials_data!Z88</f>
        <v>1.2751264286163899</v>
      </c>
      <c r="AA279">
        <f>Materials_data!AA88</f>
        <v>1.1989055091843899</v>
      </c>
      <c r="AB279">
        <f>Materials_data!AB88</f>
        <v>1.2212872867009901</v>
      </c>
      <c r="AC279">
        <f>Materials_data!AC88</f>
        <v>1.14846367264274</v>
      </c>
      <c r="AD279">
        <f>Materials_data!AD88</f>
        <v>1.1453563674907401</v>
      </c>
      <c r="AE279">
        <f>Materials_data!AE88</f>
        <v>1.2092532103087399</v>
      </c>
      <c r="AF279">
        <f>Materials_data!AF88</f>
        <v>1.2058006490287401</v>
      </c>
      <c r="AG279">
        <f>Materials_data!AG88</f>
        <v>1.2155791893239101</v>
      </c>
      <c r="AH279">
        <f>Materials_data!AH88</f>
        <v>1.2359993401151501</v>
      </c>
      <c r="AI279">
        <f>Materials_data!AI88</f>
        <v>1.2325467788351501</v>
      </c>
      <c r="AJ279">
        <f>Materials_data!AJ88</f>
        <v>1.22909421755515</v>
      </c>
      <c r="AK279">
        <f>Materials_data!AK88</f>
        <v>1.2259869124031499</v>
      </c>
      <c r="AL279">
        <f>Materials_data!AL88</f>
        <v>1.2225343511231499</v>
      </c>
      <c r="AM279">
        <f>Materials_data!AM88</f>
        <v>1.2225343511231499</v>
      </c>
      <c r="AN279">
        <f>Materials_data!AN88</f>
        <v>1.2225343511231499</v>
      </c>
      <c r="AO279">
        <f>Materials_data!AO88</f>
        <v>1.2225343511231499</v>
      </c>
      <c r="AP279">
        <f>Materials_data!AP88</f>
        <v>1.2225343511231499</v>
      </c>
      <c r="AQ279">
        <f>Materials_data!AQ88</f>
        <v>1.2225343511231499</v>
      </c>
      <c r="AR279">
        <f>Materials_data!AR88</f>
        <v>1.2901623584080699</v>
      </c>
    </row>
    <row r="280" spans="1:44" x14ac:dyDescent="0.2">
      <c r="A280" t="str">
        <f>Materials_data!A89</f>
        <v>MATERIALS</v>
      </c>
      <c r="B280" t="str">
        <f>Materials_data!B89</f>
        <v>Water Withdrawal|Electricity|Fossil</v>
      </c>
      <c r="C280" t="str">
        <f>Materials_data!C89</f>
        <v>km3/yr</v>
      </c>
      <c r="D280">
        <f>Materials_data!D89</f>
        <v>53.352766036363356</v>
      </c>
      <c r="E280">
        <f>Materials_data!E89</f>
        <v>51.296200524849624</v>
      </c>
      <c r="F280">
        <f>Materials_data!F89</f>
        <v>53.362356114659292</v>
      </c>
      <c r="G280">
        <f>Materials_data!G89</f>
        <v>59.820111711130799</v>
      </c>
      <c r="H280">
        <f>Materials_data!H89</f>
        <v>65.282002452426198</v>
      </c>
      <c r="I280">
        <f>Materials_data!I89</f>
        <v>63.260726087846329</v>
      </c>
      <c r="J280">
        <f>Materials_data!J89</f>
        <v>67.146023470176132</v>
      </c>
      <c r="K280">
        <f>Materials_data!K89</f>
        <v>68.807108777286757</v>
      </c>
      <c r="L280">
        <f>Materials_data!L89</f>
        <v>68.040476243647547</v>
      </c>
      <c r="M280">
        <f>Materials_data!M89</f>
        <v>67.671278337895572</v>
      </c>
      <c r="N280">
        <f>Materials_data!N89</f>
        <v>67.32744637859372</v>
      </c>
      <c r="O280">
        <f>Materials_data!O89</f>
        <v>69.468946291675749</v>
      </c>
      <c r="P280">
        <f>Materials_data!P89</f>
        <v>69.715698244533229</v>
      </c>
      <c r="Q280">
        <f>Materials_data!Q89</f>
        <v>69.163761096234168</v>
      </c>
      <c r="R280">
        <f>Materials_data!R89</f>
        <v>68.788940193424992</v>
      </c>
      <c r="S280">
        <f>Materials_data!S89</f>
        <v>102.52476809192225</v>
      </c>
      <c r="T280">
        <f>Materials_data!T89</f>
        <v>94.800376495330042</v>
      </c>
      <c r="U280">
        <f>Materials_data!U89</f>
        <v>97.482819734433562</v>
      </c>
      <c r="V280">
        <f>Materials_data!V89</f>
        <v>89.648437405447694</v>
      </c>
      <c r="W280">
        <f>Materials_data!W89</f>
        <v>81.699520190846002</v>
      </c>
      <c r="X280">
        <f>Materials_data!X89</f>
        <v>78.093642865302726</v>
      </c>
      <c r="Y280">
        <f>Materials_data!Y89</f>
        <v>71.155051277655346</v>
      </c>
      <c r="Z280">
        <f>Materials_data!Z89</f>
        <v>73.805267031736207</v>
      </c>
      <c r="AA280">
        <f>Materials_data!AA89</f>
        <v>76.350600840271227</v>
      </c>
      <c r="AB280">
        <f>Materials_data!AB89</f>
        <v>78.890503577635144</v>
      </c>
      <c r="AC280">
        <f>Materials_data!AC89</f>
        <v>81.008713139477848</v>
      </c>
      <c r="AD280">
        <f>Materials_data!AD89</f>
        <v>83.253955631579487</v>
      </c>
      <c r="AE280">
        <f>Materials_data!AE89</f>
        <v>85.399986029614723</v>
      </c>
      <c r="AF280">
        <f>Materials_data!AF89</f>
        <v>87.814833561010602</v>
      </c>
      <c r="AG280">
        <f>Materials_data!AG89</f>
        <v>90.186141680066797</v>
      </c>
      <c r="AH280">
        <f>Materials_data!AH89</f>
        <v>92.33612397253323</v>
      </c>
      <c r="AI280">
        <f>Materials_data!AI89</f>
        <v>94.060171060789244</v>
      </c>
      <c r="AJ280">
        <f>Materials_data!AJ89</f>
        <v>95.804282715455713</v>
      </c>
      <c r="AK280">
        <f>Materials_data!AK89</f>
        <v>97.598773751360227</v>
      </c>
      <c r="AL280">
        <f>Materials_data!AL89</f>
        <v>99.665369801571487</v>
      </c>
      <c r="AM280">
        <f>Materials_data!AM89</f>
        <v>101.26661506081459</v>
      </c>
      <c r="AN280">
        <f>Materials_data!AN89</f>
        <v>102.68370275833001</v>
      </c>
      <c r="AO280">
        <f>Materials_data!AO89</f>
        <v>103.36767625224167</v>
      </c>
      <c r="AP280">
        <f>Materials_data!AP89</f>
        <v>103.92862604981978</v>
      </c>
      <c r="AQ280">
        <f>Materials_data!AQ89</f>
        <v>105.40702184869677</v>
      </c>
      <c r="AR280">
        <f>Materials_data!AR89</f>
        <v>105.69663255697917</v>
      </c>
    </row>
    <row r="281" spans="1:44" x14ac:dyDescent="0.2">
      <c r="A281" t="str">
        <f>Materials_data!A90</f>
        <v>MATERIALS</v>
      </c>
      <c r="B281" t="str">
        <f>Materials_data!B90</f>
        <v>Water Withdrawal|Electricity|Hydro</v>
      </c>
      <c r="C281" t="str">
        <f>Materials_data!C90</f>
        <v>km3/yr</v>
      </c>
      <c r="D281">
        <f>Materials_data!D90</f>
        <v>280.11484504684802</v>
      </c>
      <c r="E281">
        <f>Materials_data!E90</f>
        <v>282.13342081400401</v>
      </c>
      <c r="F281">
        <f>Materials_data!F90</f>
        <v>283.98038883290405</v>
      </c>
      <c r="G281">
        <f>Materials_data!G90</f>
        <v>285.72002275255397</v>
      </c>
      <c r="H281">
        <f>Materials_data!H90</f>
        <v>287.31977912768201</v>
      </c>
      <c r="I281">
        <f>Materials_data!I90</f>
        <v>288.77965795828698</v>
      </c>
      <c r="J281">
        <f>Materials_data!J90</f>
        <v>290.039479370565</v>
      </c>
      <c r="K281">
        <f>Materials_data!K90</f>
        <v>291.22041635366298</v>
      </c>
      <c r="L281">
        <f>Materials_data!L90</f>
        <v>287.22588418943991</v>
      </c>
      <c r="M281">
        <f>Materials_data!M90</f>
        <v>283.26305466143901</v>
      </c>
      <c r="N281">
        <f>Materials_data!N90</f>
        <v>279.26852249721497</v>
      </c>
      <c r="O281">
        <f>Materials_data!O90</f>
        <v>275.27399033299196</v>
      </c>
      <c r="P281">
        <f>Materials_data!P90</f>
        <v>271.27945816876792</v>
      </c>
      <c r="Q281">
        <f>Materials_data!Q90</f>
        <v>267.28492600454399</v>
      </c>
      <c r="R281">
        <f>Materials_data!R90</f>
        <v>263.29039384031893</v>
      </c>
      <c r="S281">
        <f>Materials_data!S90</f>
        <v>259.38428760844789</v>
      </c>
      <c r="T281">
        <f>Materials_data!T90</f>
        <v>302.94370978022488</v>
      </c>
      <c r="U281">
        <f>Materials_data!U90</f>
        <v>346.50313195200101</v>
      </c>
      <c r="V281">
        <f>Materials_data!V90</f>
        <v>390.06255412377698</v>
      </c>
      <c r="W281">
        <f>Materials_data!W90</f>
        <v>433.62197629555396</v>
      </c>
      <c r="X281">
        <f>Materials_data!X90</f>
        <v>477.18139846732902</v>
      </c>
      <c r="Y281">
        <f>Materials_data!Y90</f>
        <v>520.77252327533006</v>
      </c>
      <c r="Z281">
        <f>Materials_data!Z90</f>
        <v>564.33194544710409</v>
      </c>
      <c r="AA281">
        <f>Materials_data!AA90</f>
        <v>578.70382049412592</v>
      </c>
      <c r="AB281">
        <f>Materials_data!AB90</f>
        <v>574.70928832990296</v>
      </c>
      <c r="AC281">
        <f>Materials_data!AC90</f>
        <v>603.10985596845205</v>
      </c>
      <c r="AD281">
        <f>Materials_data!AD90</f>
        <v>610.69341512275093</v>
      </c>
      <c r="AE281">
        <f>Materials_data!AE90</f>
        <v>610.47149666918392</v>
      </c>
      <c r="AF281">
        <f>Materials_data!AF90</f>
        <v>610.21787557939092</v>
      </c>
      <c r="AG281">
        <f>Materials_data!AG90</f>
        <v>609.96425448960008</v>
      </c>
      <c r="AH281">
        <f>Materials_data!AH90</f>
        <v>609.71063339980697</v>
      </c>
      <c r="AI281">
        <f>Materials_data!AI90</f>
        <v>609.45701231001601</v>
      </c>
      <c r="AJ281">
        <f>Materials_data!AJ90</f>
        <v>609.20339122022301</v>
      </c>
      <c r="AK281">
        <f>Materials_data!AK90</f>
        <v>608.94977013043206</v>
      </c>
      <c r="AL281">
        <f>Materials_data!AL90</f>
        <v>608.727851676863</v>
      </c>
      <c r="AM281">
        <f>Materials_data!AM90</f>
        <v>608.47423058707091</v>
      </c>
      <c r="AN281">
        <f>Materials_data!AN90</f>
        <v>608.22060949728007</v>
      </c>
      <c r="AO281">
        <f>Materials_data!AO90</f>
        <v>607.96698840748786</v>
      </c>
      <c r="AP281">
        <f>Materials_data!AP90</f>
        <v>607.71336731769486</v>
      </c>
      <c r="AQ281">
        <f>Materials_data!AQ90</f>
        <v>607.45974622790402</v>
      </c>
      <c r="AR281">
        <f>Materials_data!AR90</f>
        <v>607.23782777433496</v>
      </c>
    </row>
    <row r="282" spans="1:44" x14ac:dyDescent="0.2">
      <c r="A282" t="str">
        <f>Materials_data!A91</f>
        <v>MATERIALS</v>
      </c>
      <c r="B282" t="str">
        <f>Materials_data!B91</f>
        <v>Water Withdrawal|Electricity|Nuclear</v>
      </c>
      <c r="C282" t="str">
        <f>Materials_data!C91</f>
        <v>km3/yr</v>
      </c>
      <c r="D282">
        <f>Materials_data!D91</f>
        <v>14.8169994138946</v>
      </c>
      <c r="E282">
        <f>Materials_data!E91</f>
        <v>13.478613517714599</v>
      </c>
      <c r="F282">
        <f>Materials_data!F91</f>
        <v>12.531038107712899</v>
      </c>
      <c r="G282">
        <f>Materials_data!G91</f>
        <v>8.6140393216629594</v>
      </c>
      <c r="H282">
        <f>Materials_data!H91</f>
        <v>7.4046582217262404</v>
      </c>
      <c r="I282">
        <f>Materials_data!I91</f>
        <v>6.2888276271861709</v>
      </c>
      <c r="J282">
        <f>Materials_data!J91</f>
        <v>1.93734625628403</v>
      </c>
      <c r="K282">
        <f>Materials_data!K91</f>
        <v>1.1374934077923802</v>
      </c>
      <c r="L282">
        <f>Materials_data!L91</f>
        <v>4.4098541749292401</v>
      </c>
      <c r="M282">
        <f>Materials_data!M91</f>
        <v>5.0019125221894702</v>
      </c>
      <c r="N282">
        <f>Materials_data!N91</f>
        <v>4.6716020611327798</v>
      </c>
      <c r="O282">
        <f>Materials_data!O91</f>
        <v>3.3713655143451198</v>
      </c>
      <c r="P282">
        <f>Materials_data!P91</f>
        <v>8.9318046883296205</v>
      </c>
      <c r="Q282">
        <f>Materials_data!Q91</f>
        <v>11.1487410633599</v>
      </c>
      <c r="R282">
        <f>Materials_data!R91</f>
        <v>10.849908828672</v>
      </c>
      <c r="S282">
        <f>Materials_data!S91</f>
        <v>10.547245411487999</v>
      </c>
      <c r="T282">
        <f>Materials_data!T91</f>
        <v>10.242321492257799</v>
      </c>
      <c r="U282">
        <f>Materials_data!U91</f>
        <v>9.9457497596159996</v>
      </c>
      <c r="V282">
        <f>Materials_data!V91</f>
        <v>9.6430863424319995</v>
      </c>
      <c r="W282">
        <f>Materials_data!W91</f>
        <v>9.3404229252479904</v>
      </c>
      <c r="X282">
        <f>Materials_data!X91</f>
        <v>9.0415906905599996</v>
      </c>
      <c r="Y282">
        <f>Materials_data!Y91</f>
        <v>8.7389272733759995</v>
      </c>
      <c r="Z282">
        <f>Materials_data!Z91</f>
        <v>8.4400950386879998</v>
      </c>
      <c r="AA282">
        <f>Materials_data!AA91</f>
        <v>8.1374316215039997</v>
      </c>
      <c r="AB282">
        <f>Materials_data!AB91</f>
        <v>7.8347682043200004</v>
      </c>
      <c r="AC282">
        <f>Materials_data!AC91</f>
        <v>7.535935969631991</v>
      </c>
      <c r="AD282">
        <f>Materials_data!AD91</f>
        <v>7.2332725524479997</v>
      </c>
      <c r="AE282">
        <f>Materials_data!AE91</f>
        <v>6.9306091352640005</v>
      </c>
      <c r="AF282">
        <f>Materials_data!AF91</f>
        <v>6.6317769005759999</v>
      </c>
      <c r="AG282">
        <f>Materials_data!AG91</f>
        <v>6.3291134833919998</v>
      </c>
      <c r="AH282">
        <f>Materials_data!AH91</f>
        <v>6.0264500662079996</v>
      </c>
      <c r="AI282">
        <f>Materials_data!AI91</f>
        <v>5.7276178315199999</v>
      </c>
      <c r="AJ282">
        <f>Materials_data!AJ91</f>
        <v>5.4249544143359998</v>
      </c>
      <c r="AK282">
        <f>Materials_data!AK91</f>
        <v>5.1222909971519996</v>
      </c>
      <c r="AL282">
        <f>Materials_data!AL91</f>
        <v>4.823458762464</v>
      </c>
      <c r="AM282">
        <f>Materials_data!AM91</f>
        <v>4.5207953452799998</v>
      </c>
      <c r="AN282">
        <f>Materials_data!AN91</f>
        <v>4.2181319280959997</v>
      </c>
      <c r="AO282">
        <f>Materials_data!AO91</f>
        <v>3.919299693408</v>
      </c>
      <c r="AP282">
        <f>Materials_data!AP91</f>
        <v>3.6166362762239999</v>
      </c>
      <c r="AQ282">
        <f>Materials_data!AQ91</f>
        <v>3.3139728590400002</v>
      </c>
      <c r="AR282">
        <f>Materials_data!AR91</f>
        <v>3.0151406243519903</v>
      </c>
    </row>
    <row r="283" spans="1:44" x14ac:dyDescent="0.2">
      <c r="A283" t="str">
        <f>Materials_data!A92</f>
        <v>MATERIALS</v>
      </c>
      <c r="B283" t="str">
        <f>Materials_data!B92</f>
        <v>Water Withdrawal|Electricity|Solar</v>
      </c>
      <c r="C283" t="str">
        <f>Materials_data!C92</f>
        <v>km3/yr</v>
      </c>
      <c r="D283">
        <f>Materials_data!D92</f>
        <v>1.2140956339199999E-3</v>
      </c>
      <c r="E283">
        <f>Materials_data!E92</f>
        <v>1.9330861593599999E-3</v>
      </c>
      <c r="F283">
        <f>Materials_data!F92</f>
        <v>2.6095030847999999E-3</v>
      </c>
      <c r="G283">
        <f>Materials_data!G92</f>
        <v>2.573553558528E-3</v>
      </c>
      <c r="H283">
        <f>Materials_data!H92</f>
        <v>2.5316124445440001E-3</v>
      </c>
      <c r="I283">
        <f>Materials_data!I92</f>
        <v>2.4956629182720002E-3</v>
      </c>
      <c r="J283">
        <f>Materials_data!J92</f>
        <v>2.4111482042880003E-3</v>
      </c>
      <c r="K283">
        <f>Materials_data!K92</f>
        <v>2.3751986780159899E-3</v>
      </c>
      <c r="L283">
        <f>Materials_data!L92</f>
        <v>2.33924915174399E-3</v>
      </c>
      <c r="M283">
        <f>Materials_data!M92</f>
        <v>2.2973080377599901E-3</v>
      </c>
      <c r="N283">
        <f>Materials_data!N92</f>
        <v>2.3723282523744E-3</v>
      </c>
      <c r="O283">
        <f>Materials_data!O92</f>
        <v>2.2855877842751899E-3</v>
      </c>
      <c r="P283">
        <f>Materials_data!P92</f>
        <v>2.2477304687616001E-3</v>
      </c>
      <c r="Q283">
        <f>Materials_data!Q92</f>
        <v>2.209873153248E-3</v>
      </c>
      <c r="R283">
        <f>Materials_data!R92</f>
        <v>2.1657062851487899E-3</v>
      </c>
      <c r="S283">
        <f>Materials_data!S92</f>
        <v>2.0852753696351998E-3</v>
      </c>
      <c r="T283">
        <f>Materials_data!T92</f>
        <v>2.041108501536E-3</v>
      </c>
      <c r="U283">
        <f>Materials_data!U92</f>
        <v>2.0032511860223999E-3</v>
      </c>
      <c r="V283">
        <f>Materials_data!V92</f>
        <v>1.9653938705088002E-3</v>
      </c>
      <c r="W283">
        <f>Materials_data!W92</f>
        <v>1.8786534024096001E-3</v>
      </c>
      <c r="X283">
        <f>Materials_data!X92</f>
        <v>1.840796086896E-3</v>
      </c>
      <c r="Y283">
        <f>Materials_data!Y92</f>
        <v>3.1598149218796792E-2</v>
      </c>
      <c r="Z283">
        <f>Materials_data!Z92</f>
        <v>6.13618119032832E-2</v>
      </c>
      <c r="AA283">
        <f>Materials_data!AA92</f>
        <v>9.1082900987769611E-2</v>
      </c>
      <c r="AB283">
        <f>Materials_data!AB92</f>
        <v>0.12084025411967039</v>
      </c>
      <c r="AC283">
        <f>Materials_data!AC92</f>
        <v>0.14900759999999999</v>
      </c>
      <c r="AD283">
        <f>Materials_data!AD92</f>
        <v>0.17880911999999999</v>
      </c>
      <c r="AE283">
        <f>Materials_data!AE92</f>
        <v>0.20861064000000001</v>
      </c>
      <c r="AF283">
        <f>Materials_data!AF92</f>
        <v>0.23841216000000001</v>
      </c>
      <c r="AG283">
        <f>Materials_data!AG92</f>
        <v>0.26821368000000001</v>
      </c>
      <c r="AH283">
        <f>Materials_data!AH92</f>
        <v>0.30225332907858865</v>
      </c>
      <c r="AI283">
        <f>Materials_data!AI92</f>
        <v>0.3331991341869438</v>
      </c>
      <c r="AJ283">
        <f>Materials_data!AJ92</f>
        <v>0.36300065418694394</v>
      </c>
      <c r="AK283">
        <f>Materials_data!AK92</f>
        <v>0.39280217418694335</v>
      </c>
      <c r="AL283">
        <f>Materials_data!AL92</f>
        <v>0.42260369418694338</v>
      </c>
      <c r="AM283">
        <f>Materials_data!AM92</f>
        <v>0.45240521418694335</v>
      </c>
      <c r="AN283">
        <f>Materials_data!AN92</f>
        <v>0.48220673418694315</v>
      </c>
      <c r="AO283">
        <f>Materials_data!AO92</f>
        <v>0.51718192596895962</v>
      </c>
      <c r="AP283">
        <f>Materials_data!AP92</f>
        <v>0.55215711775097542</v>
      </c>
      <c r="AQ283">
        <f>Materials_data!AQ92</f>
        <v>0.58713230953299167</v>
      </c>
      <c r="AR283">
        <f>Materials_data!AR92</f>
        <v>0.62273690697987527</v>
      </c>
    </row>
    <row r="284" spans="1:44" x14ac:dyDescent="0.2">
      <c r="A284" t="str">
        <f>Materials_data!A93</f>
        <v>MATERIALS</v>
      </c>
      <c r="B284" t="str">
        <f>Materials_data!B93</f>
        <v>Water Withdrawal|Industrial Water</v>
      </c>
      <c r="C284" t="str">
        <f>Materials_data!C93</f>
        <v>km3/yr</v>
      </c>
      <c r="D284">
        <f>Materials_data!D93</f>
        <v>332.19781648250648</v>
      </c>
      <c r="E284">
        <f>Materials_data!E93</f>
        <v>335.69723338363292</v>
      </c>
      <c r="F284">
        <f>Materials_data!F93</f>
        <v>338.90403945905058</v>
      </c>
      <c r="G284">
        <f>Materials_data!G93</f>
        <v>342.16090954770476</v>
      </c>
      <c r="H284">
        <f>Materials_data!H93</f>
        <v>345.38469936907478</v>
      </c>
      <c r="I284">
        <f>Materials_data!I93</f>
        <v>348.66099525261166</v>
      </c>
      <c r="J284">
        <f>Materials_data!J93</f>
        <v>351.94767108310594</v>
      </c>
      <c r="K284">
        <f>Materials_data!K93</f>
        <v>355.19792632764251</v>
      </c>
      <c r="L284">
        <f>Materials_data!L93</f>
        <v>358.44071019371853</v>
      </c>
      <c r="M284">
        <f>Materials_data!M93</f>
        <v>361.7081729064505</v>
      </c>
      <c r="N284">
        <f>Materials_data!N93</f>
        <v>365.03398562673857</v>
      </c>
      <c r="O284">
        <f>Materials_data!O93</f>
        <v>364.03547705165505</v>
      </c>
      <c r="P284">
        <f>Materials_data!P93</f>
        <v>363.25411360944287</v>
      </c>
      <c r="Q284">
        <f>Materials_data!Q93</f>
        <v>362.24442955551723</v>
      </c>
      <c r="R284">
        <f>Materials_data!R93</f>
        <v>361.16330435474941</v>
      </c>
      <c r="S284">
        <f>Materials_data!S93</f>
        <v>360.05711470185287</v>
      </c>
      <c r="T284">
        <f>Materials_data!T93</f>
        <v>359.0060844123476</v>
      </c>
      <c r="U284">
        <f>Materials_data!U93</f>
        <v>357.89412987461907</v>
      </c>
      <c r="V284">
        <f>Materials_data!V93</f>
        <v>356.83295508030392</v>
      </c>
      <c r="W284">
        <f>Materials_data!W93</f>
        <v>355.96766550475775</v>
      </c>
      <c r="X284">
        <f>Materials_data!X93</f>
        <v>354.81801424243463</v>
      </c>
      <c r="Y284">
        <f>Materials_data!Y93</f>
        <v>353.71496518956116</v>
      </c>
      <c r="Z284">
        <f>Materials_data!Z93</f>
        <v>352.55055370713444</v>
      </c>
      <c r="AA284">
        <f>Materials_data!AA93</f>
        <v>351.35118333745015</v>
      </c>
      <c r="AB284">
        <f>Materials_data!AB93</f>
        <v>350.4262488484257</v>
      </c>
      <c r="AC284">
        <f>Materials_data!AC93</f>
        <v>349.28196858715427</v>
      </c>
      <c r="AD284">
        <f>Materials_data!AD93</f>
        <v>348.05119114423354</v>
      </c>
      <c r="AE284">
        <f>Materials_data!AE93</f>
        <v>346.83519627196625</v>
      </c>
      <c r="AF284">
        <f>Materials_data!AF93</f>
        <v>345.91499697856989</v>
      </c>
      <c r="AG284">
        <f>Materials_data!AG93</f>
        <v>344.60071786457638</v>
      </c>
      <c r="AH284">
        <f>Materials_data!AH93</f>
        <v>343.40569795528063</v>
      </c>
      <c r="AI284">
        <f>Materials_data!AI93</f>
        <v>342.20093579548904</v>
      </c>
      <c r="AJ284">
        <f>Materials_data!AJ93</f>
        <v>341.10444477992445</v>
      </c>
      <c r="AK284">
        <f>Materials_data!AK93</f>
        <v>339.87859880379858</v>
      </c>
      <c r="AL284">
        <f>Materials_data!AL93</f>
        <v>338.52087919207645</v>
      </c>
      <c r="AM284">
        <f>Materials_data!AM93</f>
        <v>337.51085051965219</v>
      </c>
      <c r="AN284">
        <f>Materials_data!AN93</f>
        <v>336.1844810950173</v>
      </c>
      <c r="AO284">
        <f>Materials_data!AO93</f>
        <v>334.86509646131486</v>
      </c>
      <c r="AP284">
        <f>Materials_data!AP93</f>
        <v>333.75747980386961</v>
      </c>
      <c r="AQ284">
        <f>Materials_data!AQ93</f>
        <v>332.33923172061191</v>
      </c>
      <c r="AR284">
        <f>Materials_data!AR93</f>
        <v>331.04919333238547</v>
      </c>
    </row>
    <row r="285" spans="1:44" x14ac:dyDescent="0.2">
      <c r="A285" t="str">
        <f>Materials_data!A94</f>
        <v>MATERIALS</v>
      </c>
      <c r="B285" t="str">
        <f>Materials_data!B94</f>
        <v>Water Withdrawal|Irrigation</v>
      </c>
      <c r="C285" t="str">
        <f>Materials_data!C94</f>
        <v>km3/yr</v>
      </c>
      <c r="D285">
        <f>Materials_data!D94</f>
        <v>1486.6843799999999</v>
      </c>
      <c r="E285">
        <f>Materials_data!E94</f>
        <v>1486.6843799999999</v>
      </c>
      <c r="F285">
        <f>Materials_data!F94</f>
        <v>1486.6843799999999</v>
      </c>
      <c r="G285">
        <f>Materials_data!G94</f>
        <v>1486.6843799999999</v>
      </c>
      <c r="H285">
        <f>Materials_data!H94</f>
        <v>1486.6843799999999</v>
      </c>
      <c r="I285">
        <f>Materials_data!I94</f>
        <v>1486.6843799999999</v>
      </c>
      <c r="J285">
        <f>Materials_data!J94</f>
        <v>1486.6843799999999</v>
      </c>
      <c r="K285">
        <f>Materials_data!K94</f>
        <v>1486.6843799999901</v>
      </c>
      <c r="L285">
        <f>Materials_data!L94</f>
        <v>1486.6843799999999</v>
      </c>
      <c r="M285">
        <f>Materials_data!M94</f>
        <v>1486.6843799999999</v>
      </c>
      <c r="N285">
        <f>Materials_data!N94</f>
        <v>1486.6843799999999</v>
      </c>
      <c r="O285">
        <f>Materials_data!O94</f>
        <v>1561.01859899999</v>
      </c>
      <c r="P285">
        <f>Materials_data!P94</f>
        <v>1639.0695289499899</v>
      </c>
      <c r="Q285">
        <f>Materials_data!Q94</f>
        <v>1721.0230053974901</v>
      </c>
      <c r="R285">
        <f>Materials_data!R94</f>
        <v>1807.0741558694799</v>
      </c>
      <c r="S285">
        <f>Materials_data!S94</f>
        <v>1897.4278635012699</v>
      </c>
      <c r="T285">
        <f>Materials_data!T94</f>
        <v>1992.2992565348502</v>
      </c>
      <c r="U285">
        <f>Materials_data!U94</f>
        <v>2091.91421964455</v>
      </c>
      <c r="V285">
        <f>Materials_data!V94</f>
        <v>2196.5099303236102</v>
      </c>
      <c r="W285">
        <f>Materials_data!W94</f>
        <v>2306.33542679937</v>
      </c>
      <c r="X285">
        <f>Materials_data!X94</f>
        <v>2421.65219817976</v>
      </c>
      <c r="Y285">
        <f>Materials_data!Y94</f>
        <v>2542.7348081493901</v>
      </c>
      <c r="Z285">
        <f>Materials_data!Z94</f>
        <v>2669.8715485770599</v>
      </c>
      <c r="AA285">
        <f>Materials_data!AA94</f>
        <v>2803.36512586444</v>
      </c>
      <c r="AB285">
        <f>Materials_data!AB94</f>
        <v>2943.5333824608201</v>
      </c>
      <c r="AC285">
        <f>Materials_data!AC94</f>
        <v>3090.71005152323</v>
      </c>
      <c r="AD285">
        <f>Materials_data!AD94</f>
        <v>3245.2455540185497</v>
      </c>
      <c r="AE285">
        <f>Materials_data!AE94</f>
        <v>3407.5078318003202</v>
      </c>
      <c r="AF285">
        <f>Materials_data!AF94</f>
        <v>3577.88322353182</v>
      </c>
      <c r="AG285">
        <f>Materials_data!AG94</f>
        <v>3756.7773846679897</v>
      </c>
      <c r="AH285">
        <f>Materials_data!AH94</f>
        <v>3944.6162539215898</v>
      </c>
      <c r="AI285">
        <f>Materials_data!AI94</f>
        <v>4141.8470674260898</v>
      </c>
      <c r="AJ285">
        <f>Materials_data!AJ94</f>
        <v>4348.9394205952995</v>
      </c>
      <c r="AK285">
        <f>Materials_data!AK94</f>
        <v>4566.3863889976901</v>
      </c>
      <c r="AL285">
        <f>Materials_data!AL94</f>
        <v>4794.7057090539001</v>
      </c>
      <c r="AM285">
        <f>Materials_data!AM94</f>
        <v>5034.4409947087006</v>
      </c>
      <c r="AN285">
        <f>Materials_data!AN94</f>
        <v>5286.1630470714999</v>
      </c>
      <c r="AO285">
        <f>Materials_data!AO94</f>
        <v>5550.4711963934906</v>
      </c>
      <c r="AP285">
        <f>Materials_data!AP94</f>
        <v>5827.9947572236997</v>
      </c>
      <c r="AQ285">
        <f>Materials_data!AQ94</f>
        <v>6119.3944956911901</v>
      </c>
      <c r="AR285">
        <f>Materials_data!AR94</f>
        <v>6425.3642220925994</v>
      </c>
    </row>
    <row r="286" spans="1:44" x14ac:dyDescent="0.2">
      <c r="A286" t="str">
        <f>Total_data!A4</f>
        <v>TOTAL</v>
      </c>
      <c r="B286" t="str">
        <f>Total_data!B4</f>
        <v>Agricultural Production|Crops</v>
      </c>
      <c r="C286" t="str">
        <f>Total_data!C4</f>
        <v>EJ/yr</v>
      </c>
      <c r="D286">
        <f>Total_data!D4</f>
        <v>83.884658716061907</v>
      </c>
      <c r="E286">
        <f>Total_data!E4</f>
        <v>84.874255265161096</v>
      </c>
      <c r="F286">
        <f>Total_data!F4</f>
        <v>85.889226084749993</v>
      </c>
      <c r="G286">
        <f>Total_data!G4</f>
        <v>86.878822633849197</v>
      </c>
      <c r="H286">
        <f>Total_data!H4</f>
        <v>87.893793453438192</v>
      </c>
      <c r="I286">
        <f>Total_data!I4</f>
        <v>89.045822876695098</v>
      </c>
      <c r="J286">
        <f>Total_data!J4</f>
        <v>90.300518399528102</v>
      </c>
      <c r="K286">
        <f>Total_data!K4</f>
        <v>91.540634075643396</v>
      </c>
      <c r="L286">
        <f>Total_data!L4</f>
        <v>92.7953295984764</v>
      </c>
      <c r="M286">
        <f>Total_data!M4</f>
        <v>94.035445274591694</v>
      </c>
      <c r="N286">
        <f>Total_data!N4</f>
        <v>95.31551506791439</v>
      </c>
      <c r="O286">
        <f>Total_data!O4</f>
        <v>94.992581527736291</v>
      </c>
      <c r="P286">
        <f>Total_data!P4</f>
        <v>94.657965027460094</v>
      </c>
      <c r="Q286">
        <f>Total_data!Q4</f>
        <v>94.399813681100994</v>
      </c>
      <c r="R286">
        <f>Total_data!R4</f>
        <v>94.090070092755298</v>
      </c>
      <c r="S286">
        <f>Total_data!S4</f>
        <v>93.817573587201295</v>
      </c>
      <c r="T286">
        <f>Total_data!T4</f>
        <v>93.567357874906904</v>
      </c>
      <c r="U286">
        <f>Total_data!U4</f>
        <v>93.31647807511871</v>
      </c>
      <c r="V286">
        <f>Total_data!V4</f>
        <v>93.075962301264099</v>
      </c>
      <c r="W286">
        <f>Total_data!W4</f>
        <v>92.819985673030303</v>
      </c>
      <c r="X286">
        <f>Total_data!X4</f>
        <v>92.633118256884188</v>
      </c>
      <c r="Y286">
        <f>Total_data!Y4</f>
        <v>92.395235471146293</v>
      </c>
      <c r="Z286">
        <f>Total_data!Z4</f>
        <v>92.191449333598513</v>
      </c>
      <c r="AA286">
        <f>Total_data!AA4</f>
        <v>92.003491849827398</v>
      </c>
      <c r="AB286">
        <f>Total_data!AB4</f>
        <v>91.815650711654598</v>
      </c>
      <c r="AC286">
        <f>Total_data!AC4</f>
        <v>91.610150988862401</v>
      </c>
      <c r="AD286">
        <f>Total_data!AD4</f>
        <v>91.437436655882607</v>
      </c>
      <c r="AE286">
        <f>Total_data!AE4</f>
        <v>91.277603505170305</v>
      </c>
      <c r="AF286">
        <f>Total_data!AF4</f>
        <v>91.118460841510995</v>
      </c>
      <c r="AG286">
        <f>Total_data!AG4</f>
        <v>90.940542381934407</v>
      </c>
      <c r="AH286">
        <f>Total_data!AH4</f>
        <v>90.824314812529295</v>
      </c>
      <c r="AI286">
        <f>Total_data!AI4</f>
        <v>90.658493247576303</v>
      </c>
      <c r="AJ286">
        <f>Total_data!AJ4</f>
        <v>90.523947035464801</v>
      </c>
      <c r="AK286">
        <f>Total_data!AK4</f>
        <v>90.369714343082052</v>
      </c>
      <c r="AL286">
        <f>Total_data!AL4</f>
        <v>90.274879231190795</v>
      </c>
      <c r="AM286">
        <f>Total_data!AM4</f>
        <v>90.131086523577594</v>
      </c>
      <c r="AN286">
        <f>Total_data!AN4</f>
        <v>90.017782400851303</v>
      </c>
      <c r="AO286">
        <f>Total_data!AO4</f>
        <v>89.911596529955006</v>
      </c>
      <c r="AP286">
        <f>Total_data!AP4</f>
        <v>89.807686865142699</v>
      </c>
      <c r="AQ286">
        <f>Total_data!AQ4</f>
        <v>89.683018811790504</v>
      </c>
      <c r="AR286">
        <f>Total_data!AR4</f>
        <v>89.588187048146295</v>
      </c>
    </row>
    <row r="287" spans="1:44" x14ac:dyDescent="0.2">
      <c r="A287" t="str">
        <f>Total_data!A5</f>
        <v>TOTAL</v>
      </c>
      <c r="B287" t="str">
        <f>Total_data!B5</f>
        <v>Agricultural Production|Livestock</v>
      </c>
      <c r="C287" t="str">
        <f>Total_data!C5</f>
        <v>EJ/yr</v>
      </c>
      <c r="D287">
        <f>Total_data!D5</f>
        <v>5.76</v>
      </c>
      <c r="E287">
        <f>Total_data!E5</f>
        <v>5.76</v>
      </c>
      <c r="F287">
        <f>Total_data!F5</f>
        <v>5.76</v>
      </c>
      <c r="G287">
        <f>Total_data!G5</f>
        <v>5.76</v>
      </c>
      <c r="H287">
        <f>Total_data!H5</f>
        <v>5.76</v>
      </c>
      <c r="I287">
        <f>Total_data!I5</f>
        <v>5.7997912075165203</v>
      </c>
      <c r="J287">
        <f>Total_data!J5</f>
        <v>5.8693887020067201</v>
      </c>
      <c r="K287">
        <f>Total_data!K5</f>
        <v>5.9273866140818896</v>
      </c>
      <c r="L287">
        <f>Total_data!L5</f>
        <v>5.9969841085720903</v>
      </c>
      <c r="M287">
        <f>Total_data!M5</f>
        <v>6.05498202064725</v>
      </c>
      <c r="N287">
        <f>Total_data!N5</f>
        <v>6.1245795151374498</v>
      </c>
      <c r="O287">
        <f>Total_data!O5</f>
        <v>6.1013803503073802</v>
      </c>
      <c r="P287">
        <f>Total_data!P5</f>
        <v>6.0781811854773196</v>
      </c>
      <c r="Q287">
        <f>Total_data!Q5</f>
        <v>6.0665816030622901</v>
      </c>
      <c r="R287">
        <f>Total_data!R5</f>
        <v>6.0433824382322197</v>
      </c>
      <c r="S287">
        <f>Total_data!S5</f>
        <v>6.0201832734021501</v>
      </c>
      <c r="T287">
        <f>Total_data!T5</f>
        <v>6.0085836909871198</v>
      </c>
      <c r="U287">
        <f>Total_data!U5</f>
        <v>5.9853845261570502</v>
      </c>
      <c r="V287">
        <f>Total_data!V5</f>
        <v>5.9621853613269904</v>
      </c>
      <c r="W287">
        <f>Total_data!W5</f>
        <v>5.9389861964969199</v>
      </c>
      <c r="X287">
        <f>Total_data!X5</f>
        <v>5.9273866140818896</v>
      </c>
      <c r="Y287">
        <f>Total_data!Y5</f>
        <v>5.90418744925182</v>
      </c>
      <c r="Z287">
        <f>Total_data!Z5</f>
        <v>5.8809882844217602</v>
      </c>
      <c r="AA287">
        <f>Total_data!AA5</f>
        <v>5.8693887020067201</v>
      </c>
      <c r="AB287">
        <f>Total_data!AB5</f>
        <v>5.8461895371766603</v>
      </c>
      <c r="AC287">
        <f>Total_data!AC5</f>
        <v>5.8229903723465899</v>
      </c>
      <c r="AD287">
        <f>Total_data!AD5</f>
        <v>5.7997912075165203</v>
      </c>
      <c r="AE287">
        <f>Total_data!AE5</f>
        <v>5.78819162510149</v>
      </c>
      <c r="AF287">
        <f>Total_data!AF5</f>
        <v>5.7649924602714204</v>
      </c>
      <c r="AG287">
        <f>Total_data!AG5</f>
        <v>5.7417932954413597</v>
      </c>
      <c r="AH287">
        <f>Total_data!AH5</f>
        <v>5.7301937130263303</v>
      </c>
      <c r="AI287">
        <f>Total_data!AI5</f>
        <v>5.7069945481962598</v>
      </c>
      <c r="AJ287">
        <f>Total_data!AJ5</f>
        <v>5.6837953833661903</v>
      </c>
      <c r="AK287">
        <f>Total_data!AK5</f>
        <v>5.6605962185361296</v>
      </c>
      <c r="AL287">
        <f>Total_data!AL5</f>
        <v>5.6489966361210904</v>
      </c>
      <c r="AM287">
        <f>Total_data!AM5</f>
        <v>5.6257974712910297</v>
      </c>
      <c r="AN287">
        <f>Total_data!AN5</f>
        <v>5.6025983064609601</v>
      </c>
      <c r="AO287">
        <f>Total_data!AO5</f>
        <v>5.5909987240459298</v>
      </c>
      <c r="AP287">
        <f>Total_data!AP5</f>
        <v>5.5677995592158602</v>
      </c>
      <c r="AQ287">
        <f>Total_data!AQ5</f>
        <v>5.5446003943858004</v>
      </c>
      <c r="AR287">
        <f>Total_data!AR5</f>
        <v>5.52140122955573</v>
      </c>
    </row>
    <row r="288" spans="1:44" x14ac:dyDescent="0.2">
      <c r="A288" t="str">
        <f>Total_data!A8</f>
        <v>TOTAL</v>
      </c>
      <c r="B288" t="str">
        <f>Total_data!B8</f>
        <v>Capacity|Electricity</v>
      </c>
      <c r="C288" t="str">
        <f>Total_data!C8</f>
        <v>GW</v>
      </c>
      <c r="D288">
        <f>Total_data!D8</f>
        <v>5143.7741192377725</v>
      </c>
      <c r="E288">
        <f>Total_data!E8</f>
        <v>5166.7741192377707</v>
      </c>
      <c r="F288">
        <f>Total_data!F8</f>
        <v>5187.6741192377713</v>
      </c>
      <c r="G288">
        <f>Total_data!G8</f>
        <v>5176.8741192377711</v>
      </c>
      <c r="H288">
        <f>Total_data!H8</f>
        <v>5191.6275068451405</v>
      </c>
      <c r="I288">
        <f>Total_data!I8</f>
        <v>5181.2275068451381</v>
      </c>
      <c r="J288">
        <f>Total_data!J8</f>
        <v>5170.1275068451387</v>
      </c>
      <c r="K288">
        <f>Total_data!K8</f>
        <v>5159.3275068451385</v>
      </c>
      <c r="L288">
        <f>Total_data!L8</f>
        <v>5209.5531584848404</v>
      </c>
      <c r="M288">
        <f>Total_data!M8</f>
        <v>5151.3346047698942</v>
      </c>
      <c r="N288">
        <f>Total_data!N8</f>
        <v>5244.1705246890197</v>
      </c>
      <c r="O288">
        <f>Total_data!O8</f>
        <v>5359.1991921515137</v>
      </c>
      <c r="P288">
        <f>Total_data!P8</f>
        <v>5330.9614953730916</v>
      </c>
      <c r="Q288">
        <f>Total_data!Q8</f>
        <v>5300.361495373093</v>
      </c>
      <c r="R288">
        <f>Total_data!R8</f>
        <v>5269.4614953730934</v>
      </c>
      <c r="S288">
        <f>Total_data!S8</f>
        <v>5250.6798074610397</v>
      </c>
      <c r="T288">
        <f>Total_data!T8</f>
        <v>5269.8880635048708</v>
      </c>
      <c r="U288">
        <f>Total_data!U8</f>
        <v>5239.6880635048701</v>
      </c>
      <c r="V288">
        <f>Total_data!V8</f>
        <v>5209.1880635048701</v>
      </c>
      <c r="W288">
        <f>Total_data!W8</f>
        <v>5194.8921507922887</v>
      </c>
      <c r="X288">
        <f>Total_data!X8</f>
        <v>5184.7921507922892</v>
      </c>
      <c r="Y288">
        <f>Total_data!Y8</f>
        <v>5231.6954887398551</v>
      </c>
      <c r="Z288">
        <f>Total_data!Z8</f>
        <v>5280.9576974779393</v>
      </c>
      <c r="AA288">
        <f>Total_data!AA8</f>
        <v>5328.784661544255</v>
      </c>
      <c r="AB288">
        <f>Total_data!AB8</f>
        <v>5340.0852067669239</v>
      </c>
      <c r="AC288">
        <f>Total_data!AC8</f>
        <v>5308.4962302223475</v>
      </c>
      <c r="AD288">
        <f>Total_data!AD8</f>
        <v>5370.3935728228134</v>
      </c>
      <c r="AE288">
        <f>Total_data!AE8</f>
        <v>5465.2481298243865</v>
      </c>
      <c r="AF288">
        <f>Total_data!AF8</f>
        <v>5619.5052569161653</v>
      </c>
      <c r="AG288">
        <f>Total_data!AG8</f>
        <v>5746.1495021316614</v>
      </c>
      <c r="AH288">
        <f>Total_data!AH8</f>
        <v>5939.6575572868842</v>
      </c>
      <c r="AI288">
        <f>Total_data!AI8</f>
        <v>6212.9388007595044</v>
      </c>
      <c r="AJ288">
        <f>Total_data!AJ8</f>
        <v>6498.3248099058565</v>
      </c>
      <c r="AK288">
        <f>Total_data!AK8</f>
        <v>6766.3707422218895</v>
      </c>
      <c r="AL288">
        <f>Total_data!AL8</f>
        <v>7096.9065324009371</v>
      </c>
      <c r="AM288">
        <f>Total_data!AM8</f>
        <v>7442.4182494677725</v>
      </c>
      <c r="AN288">
        <f>Total_data!AN8</f>
        <v>7882.036654785521</v>
      </c>
      <c r="AO288">
        <f>Total_data!AO8</f>
        <v>8361.6651712586608</v>
      </c>
      <c r="AP288">
        <f>Total_data!AP8</f>
        <v>8913.4107880237771</v>
      </c>
      <c r="AQ288">
        <f>Total_data!AQ8</f>
        <v>9189.0728929236502</v>
      </c>
      <c r="AR288">
        <f>Total_data!AR8</f>
        <v>9607.5764595252822</v>
      </c>
    </row>
    <row r="289" spans="1:44" x14ac:dyDescent="0.2">
      <c r="A289" t="str">
        <f>Total_data!A9</f>
        <v>TOTAL</v>
      </c>
      <c r="B289" t="str">
        <f>Total_data!B9</f>
        <v>Capacity|Electricity|Biomass</v>
      </c>
      <c r="C289" t="str">
        <f>Total_data!C9</f>
        <v>GW</v>
      </c>
      <c r="D289">
        <f>Total_data!D9</f>
        <v>86.3</v>
      </c>
      <c r="E289">
        <f>Total_data!E9</f>
        <v>83.2</v>
      </c>
      <c r="F289">
        <f>Total_data!F9</f>
        <v>80.100000000000009</v>
      </c>
      <c r="G289">
        <f>Total_data!G9</f>
        <v>77</v>
      </c>
      <c r="H289">
        <f>Total_data!H9</f>
        <v>73.800000000000011</v>
      </c>
      <c r="I289">
        <f>Total_data!I9</f>
        <v>70.8</v>
      </c>
      <c r="J289">
        <f>Total_data!J9</f>
        <v>67.7</v>
      </c>
      <c r="K289">
        <f>Total_data!K9</f>
        <v>64.5</v>
      </c>
      <c r="L289">
        <f>Total_data!L9</f>
        <v>104.7463900683648</v>
      </c>
      <c r="M289">
        <f>Total_data!M9</f>
        <v>64.20709792475671</v>
      </c>
      <c r="N289">
        <f>Total_data!N9</f>
        <v>118.67112106209301</v>
      </c>
      <c r="O289">
        <f>Total_data!O9</f>
        <v>259.98284331781701</v>
      </c>
      <c r="P289">
        <f>Total_data!P9</f>
        <v>256.98284331781701</v>
      </c>
      <c r="Q289">
        <f>Total_data!Q9</f>
        <v>253.88284331781699</v>
      </c>
      <c r="R289">
        <f>Total_data!R9</f>
        <v>250.682843317817</v>
      </c>
      <c r="S289">
        <f>Total_data!S9</f>
        <v>247.682843317817</v>
      </c>
      <c r="T289">
        <f>Total_data!T9</f>
        <v>244.58284331781701</v>
      </c>
      <c r="U289">
        <f>Total_data!U9</f>
        <v>241.38284331781699</v>
      </c>
      <c r="V289">
        <f>Total_data!V9</f>
        <v>238.28284331781703</v>
      </c>
      <c r="W289">
        <f>Total_data!W9</f>
        <v>235.28284331781703</v>
      </c>
      <c r="X289">
        <f>Total_data!X9</f>
        <v>232.182843317817</v>
      </c>
      <c r="Y289">
        <f>Total_data!Y9</f>
        <v>231.6035336407439</v>
      </c>
      <c r="Z289">
        <f>Total_data!Z9</f>
        <v>236.71128887723191</v>
      </c>
      <c r="AA289">
        <f>Total_data!AA9</f>
        <v>233.61128887723191</v>
      </c>
      <c r="AB289">
        <f>Total_data!AB9</f>
        <v>230.41128887723193</v>
      </c>
      <c r="AC289">
        <f>Total_data!AC9</f>
        <v>228.7643781128599</v>
      </c>
      <c r="AD289">
        <f>Total_data!AD9</f>
        <v>289.43254811889585</v>
      </c>
      <c r="AE289">
        <f>Total_data!AE9</f>
        <v>303.71214535805689</v>
      </c>
      <c r="AF289">
        <f>Total_data!AF9</f>
        <v>371.35635288664588</v>
      </c>
      <c r="AG289">
        <f>Total_data!AG9</f>
        <v>443.09305366041986</v>
      </c>
      <c r="AH289">
        <f>Total_data!AH9</f>
        <v>449.32867493440386</v>
      </c>
      <c r="AI289">
        <f>Total_data!AI9</f>
        <v>483.04953291202685</v>
      </c>
      <c r="AJ289">
        <f>Total_data!AJ9</f>
        <v>482.04953291202685</v>
      </c>
      <c r="AK289">
        <f>Total_data!AK9</f>
        <v>481.14953291202687</v>
      </c>
      <c r="AL289">
        <f>Total_data!AL9</f>
        <v>480.14953291202687</v>
      </c>
      <c r="AM289">
        <f>Total_data!AM9</f>
        <v>480.14953291202687</v>
      </c>
      <c r="AN289">
        <f>Total_data!AN9</f>
        <v>480.14953291202687</v>
      </c>
      <c r="AO289">
        <f>Total_data!AO9</f>
        <v>480.14953291202687</v>
      </c>
      <c r="AP289">
        <f>Total_data!AP9</f>
        <v>480.14953291202687</v>
      </c>
      <c r="AQ289">
        <f>Total_data!AQ9</f>
        <v>480.14953291202687</v>
      </c>
      <c r="AR289">
        <f>Total_data!AR9</f>
        <v>480.14953291202687</v>
      </c>
    </row>
    <row r="290" spans="1:44" x14ac:dyDescent="0.2">
      <c r="A290" t="str">
        <f>Total_data!A10</f>
        <v>TOTAL</v>
      </c>
      <c r="B290" t="str">
        <f>Total_data!B10</f>
        <v>Capacity|Electricity|Coal</v>
      </c>
      <c r="C290" t="str">
        <f>Total_data!C10</f>
        <v>GW</v>
      </c>
      <c r="D290">
        <f>Total_data!D10</f>
        <v>1580.8000000000002</v>
      </c>
      <c r="E290">
        <f>Total_data!E10</f>
        <v>1543.7</v>
      </c>
      <c r="F290">
        <f>Total_data!F10</f>
        <v>1504.3</v>
      </c>
      <c r="G290">
        <f>Total_data!G10</f>
        <v>1464.6999999999998</v>
      </c>
      <c r="H290">
        <f>Total_data!H10</f>
        <v>1425.2</v>
      </c>
      <c r="I290">
        <f>Total_data!I10</f>
        <v>1385.7</v>
      </c>
      <c r="J290">
        <f>Total_data!J10</f>
        <v>1346.1999999999998</v>
      </c>
      <c r="K290">
        <f>Total_data!K10</f>
        <v>1306.7</v>
      </c>
      <c r="L290">
        <f>Total_data!L10</f>
        <v>1227.7</v>
      </c>
      <c r="M290">
        <f>Total_data!M10</f>
        <v>1267.1000000000001</v>
      </c>
      <c r="N290">
        <f>Total_data!N10</f>
        <v>1188.1000000000001</v>
      </c>
      <c r="O290">
        <f>Total_data!O10</f>
        <v>1148.5999999999999</v>
      </c>
      <c r="P290">
        <f>Total_data!P10</f>
        <v>1109</v>
      </c>
      <c r="Q290">
        <f>Total_data!Q10</f>
        <v>1069.5999999999999</v>
      </c>
      <c r="R290">
        <f>Total_data!R10</f>
        <v>1030</v>
      </c>
      <c r="S290">
        <f>Total_data!S10</f>
        <v>990.5</v>
      </c>
      <c r="T290">
        <f>Total_data!T10</f>
        <v>950.9</v>
      </c>
      <c r="U290">
        <f>Total_data!U10</f>
        <v>911.5</v>
      </c>
      <c r="V290">
        <f>Total_data!V10</f>
        <v>871.89999999999986</v>
      </c>
      <c r="W290">
        <f>Total_data!W10</f>
        <v>832.4</v>
      </c>
      <c r="X290">
        <f>Total_data!X10</f>
        <v>792.8</v>
      </c>
      <c r="Y290">
        <f>Total_data!Y10</f>
        <v>753.4</v>
      </c>
      <c r="Z290">
        <f>Total_data!Z10</f>
        <v>713.90000000000009</v>
      </c>
      <c r="AA290">
        <f>Total_data!AA10</f>
        <v>674.3</v>
      </c>
      <c r="AB290">
        <f>Total_data!AB10</f>
        <v>634.80000000000007</v>
      </c>
      <c r="AC290">
        <f>Total_data!AC10</f>
        <v>595.29999999999995</v>
      </c>
      <c r="AD290">
        <f>Total_data!AD10</f>
        <v>555.80000000000007</v>
      </c>
      <c r="AE290">
        <f>Total_data!AE10</f>
        <v>516.20000000000005</v>
      </c>
      <c r="AF290">
        <f>Total_data!AF10</f>
        <v>476.8</v>
      </c>
      <c r="AG290">
        <f>Total_data!AG10</f>
        <v>437.2</v>
      </c>
      <c r="AH290">
        <f>Total_data!AH10</f>
        <v>405.60787550083143</v>
      </c>
      <c r="AI290">
        <f>Total_data!AI10</f>
        <v>385.86826099582947</v>
      </c>
      <c r="AJ290">
        <f>Total_data!AJ10</f>
        <v>375.13332098995568</v>
      </c>
      <c r="AK290">
        <f>Total_data!AK10</f>
        <v>384.87925330598995</v>
      </c>
      <c r="AL290">
        <f>Total_data!AL10</f>
        <v>401.48227135170396</v>
      </c>
      <c r="AM290">
        <f>Total_data!AM10</f>
        <v>430.34243084390903</v>
      </c>
      <c r="AN290">
        <f>Total_data!AN10</f>
        <v>453.08551879003892</v>
      </c>
      <c r="AO290">
        <f>Total_data!AO10</f>
        <v>418.63910763334798</v>
      </c>
      <c r="AP290">
        <f>Total_data!AP10</f>
        <v>384.21913432174802</v>
      </c>
      <c r="AQ290">
        <f>Total_data!AQ10</f>
        <v>391.38138890218499</v>
      </c>
      <c r="AR290">
        <f>Total_data!AR10</f>
        <v>408.54996629051897</v>
      </c>
    </row>
    <row r="291" spans="1:44" x14ac:dyDescent="0.2">
      <c r="A291" t="str">
        <f>Total_data!A11</f>
        <v>TOTAL</v>
      </c>
      <c r="B291" t="str">
        <f>Total_data!B11</f>
        <v>Capacity|Electricity|Gas</v>
      </c>
      <c r="C291" t="str">
        <f>Total_data!C11</f>
        <v>GW</v>
      </c>
      <c r="D291">
        <f>Total_data!D11</f>
        <v>1403.7741192377712</v>
      </c>
      <c r="E291">
        <f>Total_data!E11</f>
        <v>1459.1741192377701</v>
      </c>
      <c r="F291">
        <f>Total_data!F11</f>
        <v>1514.5741192377711</v>
      </c>
      <c r="G291">
        <f>Total_data!G11</f>
        <v>1570.0741192377716</v>
      </c>
      <c r="H291">
        <f>Total_data!H11</f>
        <v>1651.2275068451395</v>
      </c>
      <c r="I291">
        <f>Total_data!I11</f>
        <v>1706.8275068451385</v>
      </c>
      <c r="J291">
        <f>Total_data!J11</f>
        <v>1762.0275068451385</v>
      </c>
      <c r="K291">
        <f>Total_data!K11</f>
        <v>1817.5275068451385</v>
      </c>
      <c r="L291">
        <f>Total_data!L11</f>
        <v>1953.8067684164766</v>
      </c>
      <c r="M291">
        <f>Total_data!M11</f>
        <v>1873.0275068451394</v>
      </c>
      <c r="N291">
        <f>Total_data!N11</f>
        <v>2037.5994036269276</v>
      </c>
      <c r="O291">
        <f>Total_data!O11</f>
        <v>2092.7994036269279</v>
      </c>
      <c r="P291">
        <f>Total_data!P11</f>
        <v>2150.9617068485072</v>
      </c>
      <c r="Q291">
        <f>Total_data!Q11</f>
        <v>2206.4617068485077</v>
      </c>
      <c r="R291">
        <f>Total_data!R11</f>
        <v>2261.8617068485073</v>
      </c>
      <c r="S291">
        <f>Total_data!S11</f>
        <v>2329.2800189364534</v>
      </c>
      <c r="T291">
        <f>Total_data!T11</f>
        <v>2436.8882749802847</v>
      </c>
      <c r="U291">
        <f>Total_data!U11</f>
        <v>2492.3882749802842</v>
      </c>
      <c r="V291">
        <f>Total_data!V11</f>
        <v>2547.6882749802849</v>
      </c>
      <c r="W291">
        <f>Total_data!W11</f>
        <v>2603.1882749802844</v>
      </c>
      <c r="X291">
        <f>Total_data!X11</f>
        <v>2658.6882749802844</v>
      </c>
      <c r="Y291">
        <f>Total_data!Y11</f>
        <v>2737.8626862210576</v>
      </c>
      <c r="Z291">
        <f>Total_data!Z11</f>
        <v>2793.3626862210581</v>
      </c>
      <c r="AA291">
        <f>Total_data!AA11</f>
        <v>2848.6626862210578</v>
      </c>
      <c r="AB291">
        <f>Total_data!AB11</f>
        <v>2904.1626862210574</v>
      </c>
      <c r="AC291">
        <f>Total_data!AC11</f>
        <v>2939.9206204408529</v>
      </c>
      <c r="AD291">
        <f>Total_data!AD11</f>
        <v>2955.8497930352819</v>
      </c>
      <c r="AE291">
        <f>Total_data!AE11</f>
        <v>2972.0926871018955</v>
      </c>
      <c r="AF291">
        <f>Total_data!AF11</f>
        <v>2977.2978892038996</v>
      </c>
      <c r="AG291">
        <f>Total_data!AG11</f>
        <v>2964.7989911365808</v>
      </c>
      <c r="AH291">
        <f>Total_data!AH11</f>
        <v>2934.2565805959543</v>
      </c>
      <c r="AI291">
        <f>Total_data!AI11</f>
        <v>2934.2565805959543</v>
      </c>
      <c r="AJ291">
        <f>Total_data!AJ11</f>
        <v>2934.2565805959543</v>
      </c>
      <c r="AK291">
        <f>Total_data!AK11</f>
        <v>2934.2565805959543</v>
      </c>
      <c r="AL291">
        <f>Total_data!AL11</f>
        <v>2866.2346070294429</v>
      </c>
      <c r="AM291">
        <f>Total_data!AM11</f>
        <v>2810.9618594561512</v>
      </c>
      <c r="AN291">
        <f>Total_data!AN11</f>
        <v>2805.2541220345379</v>
      </c>
      <c r="AO291">
        <f>Total_data!AO11</f>
        <v>2895.0290496643775</v>
      </c>
      <c r="AP291">
        <f>Total_data!AP11</f>
        <v>3056.8946397410964</v>
      </c>
      <c r="AQ291">
        <f>Total_data!AQ11</f>
        <v>3027.8232612164506</v>
      </c>
      <c r="AR291">
        <f>Total_data!AR11</f>
        <v>2992.9582504297477</v>
      </c>
    </row>
    <row r="292" spans="1:44" x14ac:dyDescent="0.2">
      <c r="A292" t="str">
        <f>Total_data!A12</f>
        <v>TOTAL</v>
      </c>
      <c r="B292" t="str">
        <f>Total_data!B12</f>
        <v>Capacity|Electricity|Hydro</v>
      </c>
      <c r="C292" t="str">
        <f>Total_data!C12</f>
        <v>GW</v>
      </c>
      <c r="D292">
        <f>Total_data!D12</f>
        <v>1006.6999999999999</v>
      </c>
      <c r="E292">
        <f>Total_data!E12</f>
        <v>994.1</v>
      </c>
      <c r="F292">
        <f>Total_data!F12</f>
        <v>981.6</v>
      </c>
      <c r="G292">
        <f>Total_data!G12</f>
        <v>969</v>
      </c>
      <c r="H292">
        <f>Total_data!H12</f>
        <v>956.4</v>
      </c>
      <c r="I292">
        <f>Total_data!I12</f>
        <v>943.8</v>
      </c>
      <c r="J292">
        <f>Total_data!J12</f>
        <v>931.2</v>
      </c>
      <c r="K292">
        <f>Total_data!K12</f>
        <v>918.60000000000014</v>
      </c>
      <c r="L292">
        <f>Total_data!L12</f>
        <v>893.5</v>
      </c>
      <c r="M292">
        <f>Total_data!M12</f>
        <v>906</v>
      </c>
      <c r="N292">
        <f>Total_data!N12</f>
        <v>880.89999999999986</v>
      </c>
      <c r="O292">
        <f>Total_data!O12</f>
        <v>868.30000000000007</v>
      </c>
      <c r="P292">
        <f>Total_data!P12</f>
        <v>855.7</v>
      </c>
      <c r="Q292">
        <f>Total_data!Q12</f>
        <v>843.09999999999991</v>
      </c>
      <c r="R292">
        <f>Total_data!R12</f>
        <v>830.5</v>
      </c>
      <c r="S292">
        <f>Total_data!S12</f>
        <v>818.00000000000011</v>
      </c>
      <c r="T292">
        <f>Total_data!T12</f>
        <v>805.4</v>
      </c>
      <c r="U292">
        <f>Total_data!U12</f>
        <v>792.8</v>
      </c>
      <c r="V292">
        <f>Total_data!V12</f>
        <v>780.2</v>
      </c>
      <c r="W292">
        <f>Total_data!W12</f>
        <v>767.59999999999991</v>
      </c>
      <c r="X292">
        <f>Total_data!X12</f>
        <v>755</v>
      </c>
      <c r="Y292">
        <f>Total_data!Y12</f>
        <v>742.5</v>
      </c>
      <c r="Z292">
        <f>Total_data!Z12</f>
        <v>729.9</v>
      </c>
      <c r="AA292">
        <f>Total_data!AA12</f>
        <v>717.3</v>
      </c>
      <c r="AB292">
        <f>Total_data!AB12</f>
        <v>704.70000000000016</v>
      </c>
      <c r="AC292">
        <f>Total_data!AC12</f>
        <v>692.1</v>
      </c>
      <c r="AD292">
        <f>Total_data!AD12</f>
        <v>679.5</v>
      </c>
      <c r="AE292">
        <f>Total_data!AE12</f>
        <v>675.73206569579997</v>
      </c>
      <c r="AF292">
        <f>Total_data!AF12</f>
        <v>669.03978315698407</v>
      </c>
      <c r="AG292">
        <f>Total_data!AG12</f>
        <v>668.646225666026</v>
      </c>
      <c r="AH292">
        <f>Total_data!AH12</f>
        <v>806.04622566602598</v>
      </c>
      <c r="AI292">
        <f>Total_data!AI12</f>
        <v>943.44622566602595</v>
      </c>
      <c r="AJ292">
        <f>Total_data!AJ12</f>
        <v>1080.84622566602</v>
      </c>
      <c r="AK292">
        <f>Total_data!AK12</f>
        <v>1218.2462256660201</v>
      </c>
      <c r="AL292">
        <f>Total_data!AL12</f>
        <v>1355.7462256660199</v>
      </c>
      <c r="AM292">
        <f>Total_data!AM12</f>
        <v>1493.14622566602</v>
      </c>
      <c r="AN292">
        <f>Total_data!AN12</f>
        <v>1630.5462256660198</v>
      </c>
      <c r="AO292">
        <f>Total_data!AO12</f>
        <v>1767.9462256660202</v>
      </c>
      <c r="AP292">
        <f>Total_data!AP12</f>
        <v>1905.3462256660198</v>
      </c>
      <c r="AQ292">
        <f>Total_data!AQ12</f>
        <v>1916.1174545100901</v>
      </c>
      <c r="AR292">
        <f>Total_data!AR12</f>
        <v>1915.4174545100902</v>
      </c>
    </row>
    <row r="293" spans="1:44" x14ac:dyDescent="0.2">
      <c r="A293" t="str">
        <f>Total_data!A13</f>
        <v>TOTAL</v>
      </c>
      <c r="B293" t="str">
        <f>Total_data!B13</f>
        <v>Capacity|Electricity|Nuclear</v>
      </c>
      <c r="C293" t="str">
        <f>Total_data!C13</f>
        <v>GW</v>
      </c>
      <c r="D293">
        <f>Total_data!D13</f>
        <v>393.29999999999995</v>
      </c>
      <c r="E293">
        <f>Total_data!E13</f>
        <v>385.40000000000003</v>
      </c>
      <c r="F293">
        <f>Total_data!F13</f>
        <v>377.59999999999997</v>
      </c>
      <c r="G293">
        <f>Total_data!G13</f>
        <v>369.7</v>
      </c>
      <c r="H293">
        <f>Total_data!H13</f>
        <v>361.8</v>
      </c>
      <c r="I293">
        <f>Total_data!I13</f>
        <v>354</v>
      </c>
      <c r="J293">
        <f>Total_data!J13</f>
        <v>346.1</v>
      </c>
      <c r="K293">
        <f>Total_data!K13</f>
        <v>338.2</v>
      </c>
      <c r="L293">
        <f>Total_data!L13</f>
        <v>322.5</v>
      </c>
      <c r="M293">
        <f>Total_data!M13</f>
        <v>330.40000000000003</v>
      </c>
      <c r="N293">
        <f>Total_data!N13</f>
        <v>314.59999999999997</v>
      </c>
      <c r="O293">
        <f>Total_data!O13</f>
        <v>306.8</v>
      </c>
      <c r="P293">
        <f>Total_data!P13</f>
        <v>298.89999999999998</v>
      </c>
      <c r="Q293">
        <f>Total_data!Q13</f>
        <v>291</v>
      </c>
      <c r="R293">
        <f>Total_data!R13</f>
        <v>283.2</v>
      </c>
      <c r="S293">
        <f>Total_data!S13</f>
        <v>275.3</v>
      </c>
      <c r="T293">
        <f>Total_data!T13</f>
        <v>267.40000000000003</v>
      </c>
      <c r="U293">
        <f>Total_data!U13</f>
        <v>259.60000000000002</v>
      </c>
      <c r="V293">
        <f>Total_data!V13</f>
        <v>251.7</v>
      </c>
      <c r="W293">
        <f>Total_data!W13</f>
        <v>243.79999999999998</v>
      </c>
      <c r="X293">
        <f>Total_data!X13</f>
        <v>236</v>
      </c>
      <c r="Y293">
        <f>Total_data!Y13</f>
        <v>228.1</v>
      </c>
      <c r="Z293">
        <f>Total_data!Z13</f>
        <v>220.29999999999998</v>
      </c>
      <c r="AA293">
        <f>Total_data!AA13</f>
        <v>212.4</v>
      </c>
      <c r="AB293">
        <f>Total_data!AB13</f>
        <v>204.5</v>
      </c>
      <c r="AC293">
        <f>Total_data!AC13</f>
        <v>196.70000000000002</v>
      </c>
      <c r="AD293">
        <f>Total_data!AD13</f>
        <v>188.79999999999998</v>
      </c>
      <c r="AE293">
        <f>Total_data!AE13</f>
        <v>180.9</v>
      </c>
      <c r="AF293">
        <f>Total_data!AF13</f>
        <v>173.1</v>
      </c>
      <c r="AG293">
        <f>Total_data!AG13</f>
        <v>165.20000000000002</v>
      </c>
      <c r="AH293">
        <f>Total_data!AH13</f>
        <v>157.29999999999998</v>
      </c>
      <c r="AI293">
        <f>Total_data!AI13</f>
        <v>149.5</v>
      </c>
      <c r="AJ293">
        <f>Total_data!AJ13</f>
        <v>141.6</v>
      </c>
      <c r="AK293">
        <f>Total_data!AK13</f>
        <v>133.70000000000002</v>
      </c>
      <c r="AL293">
        <f>Total_data!AL13</f>
        <v>125.9</v>
      </c>
      <c r="AM293">
        <f>Total_data!AM13</f>
        <v>118</v>
      </c>
      <c r="AN293">
        <f>Total_data!AN13</f>
        <v>110.10000000000001</v>
      </c>
      <c r="AO293">
        <f>Total_data!AO13</f>
        <v>102.3</v>
      </c>
      <c r="AP293">
        <f>Total_data!AP13</f>
        <v>94.399999999999991</v>
      </c>
      <c r="AQ293">
        <f>Total_data!AQ13</f>
        <v>86.5</v>
      </c>
      <c r="AR293">
        <f>Total_data!AR13</f>
        <v>78.7</v>
      </c>
    </row>
    <row r="294" spans="1:44" x14ac:dyDescent="0.2">
      <c r="A294" t="str">
        <f>Total_data!A14</f>
        <v>TOTAL</v>
      </c>
      <c r="B294" t="str">
        <f>Total_data!B14</f>
        <v>Capacity|Electricity|Oil</v>
      </c>
      <c r="C294" t="str">
        <f>Total_data!C14</f>
        <v>GW</v>
      </c>
      <c r="D294">
        <f>Total_data!D14</f>
        <v>461.80000000000007</v>
      </c>
      <c r="E294">
        <f>Total_data!E14</f>
        <v>466.8</v>
      </c>
      <c r="F294">
        <f>Total_data!F14</f>
        <v>471.9</v>
      </c>
      <c r="G294">
        <f>Total_data!G14</f>
        <v>477</v>
      </c>
      <c r="H294">
        <f>Total_data!H14</f>
        <v>482.09999999999997</v>
      </c>
      <c r="I294">
        <f>Total_data!I14</f>
        <v>487.20000000000005</v>
      </c>
      <c r="J294">
        <f>Total_data!J14</f>
        <v>492.29999999999995</v>
      </c>
      <c r="K294">
        <f>Total_data!K14</f>
        <v>497.5</v>
      </c>
      <c r="L294">
        <f>Total_data!L14</f>
        <v>507.59999999999906</v>
      </c>
      <c r="M294">
        <f>Total_data!M14</f>
        <v>502.49999999999903</v>
      </c>
      <c r="N294">
        <f>Total_data!N14</f>
        <v>512.69999999999902</v>
      </c>
      <c r="O294">
        <f>Total_data!O14</f>
        <v>499.41694520676901</v>
      </c>
      <c r="P294">
        <f>Total_data!P14</f>
        <v>484.51694520676904</v>
      </c>
      <c r="Q294">
        <f>Total_data!Q14</f>
        <v>469.61694520676906</v>
      </c>
      <c r="R294">
        <f>Total_data!R14</f>
        <v>454.81694520676899</v>
      </c>
      <c r="S294">
        <f>Total_data!S14</f>
        <v>439.81694520676893</v>
      </c>
      <c r="T294">
        <f>Total_data!T14</f>
        <v>422.81694520676899</v>
      </c>
      <c r="U294">
        <f>Total_data!U14</f>
        <v>408.41694520676896</v>
      </c>
      <c r="V294">
        <f>Total_data!V14</f>
        <v>394.01694520676898</v>
      </c>
      <c r="W294">
        <f>Total_data!W14</f>
        <v>395.62103249418703</v>
      </c>
      <c r="X294">
        <f>Total_data!X14</f>
        <v>401.42103249418705</v>
      </c>
      <c r="Y294">
        <f>Total_data!Y14</f>
        <v>437.62926887805281</v>
      </c>
      <c r="Z294">
        <f>Total_data!Z14</f>
        <v>494.48372237964821</v>
      </c>
      <c r="AA294">
        <f>Total_data!AA14</f>
        <v>558.51068644596603</v>
      </c>
      <c r="AB294">
        <f>Total_data!AB14</f>
        <v>585.91123166863497</v>
      </c>
      <c r="AC294">
        <f>Total_data!AC14</f>
        <v>571.51123166863499</v>
      </c>
      <c r="AD294">
        <f>Total_data!AD14</f>
        <v>537.1112316686349</v>
      </c>
      <c r="AE294">
        <f>Total_data!AE14</f>
        <v>502.91123166863491</v>
      </c>
      <c r="AF294">
        <f>Total_data!AF14</f>
        <v>488.51123166863499</v>
      </c>
      <c r="AG294">
        <f>Total_data!AG14</f>
        <v>454.11123166863496</v>
      </c>
      <c r="AH294">
        <f>Total_data!AH14</f>
        <v>424.31820058966804</v>
      </c>
      <c r="AI294">
        <f>Total_data!AI14</f>
        <v>404.31820058966798</v>
      </c>
      <c r="AJ294">
        <f>Total_data!AJ14</f>
        <v>384.31820058966804</v>
      </c>
      <c r="AK294">
        <f>Total_data!AK14</f>
        <v>364.31820058966804</v>
      </c>
      <c r="AL294">
        <f>Total_data!AL14</f>
        <v>344.31820058966798</v>
      </c>
      <c r="AM294">
        <f>Total_data!AM14</f>
        <v>324.31820058966798</v>
      </c>
      <c r="AN294">
        <f>Total_data!AN14</f>
        <v>322.70125538289903</v>
      </c>
      <c r="AO294">
        <f>Total_data!AO14</f>
        <v>322.70125538289903</v>
      </c>
      <c r="AP294">
        <f>Total_data!AP14</f>
        <v>322.70125538289903</v>
      </c>
      <c r="AQ294">
        <f>Total_data!AQ14</f>
        <v>322.70125538289903</v>
      </c>
      <c r="AR294">
        <f>Total_data!AR14</f>
        <v>322.70125538289903</v>
      </c>
    </row>
    <row r="295" spans="1:44" x14ac:dyDescent="0.2">
      <c r="A295" t="str">
        <f>Total_data!A15</f>
        <v>TOTAL</v>
      </c>
      <c r="B295" t="str">
        <f>Total_data!B15</f>
        <v>Capacity|Electricity|Other</v>
      </c>
      <c r="C295" t="str">
        <f>Total_data!C15</f>
        <v>GW</v>
      </c>
      <c r="D295">
        <f>Total_data!D15</f>
        <v>11.299999999999999</v>
      </c>
      <c r="E295">
        <f>Total_data!E15</f>
        <v>11</v>
      </c>
      <c r="F295">
        <f>Total_data!F15</f>
        <v>10.7</v>
      </c>
      <c r="G295">
        <f>Total_data!G15</f>
        <v>10.4</v>
      </c>
      <c r="H295">
        <f>Total_data!H15</f>
        <v>10.1</v>
      </c>
      <c r="I295">
        <f>Total_data!I15</f>
        <v>9.9</v>
      </c>
      <c r="J295">
        <f>Total_data!J15</f>
        <v>9.6</v>
      </c>
      <c r="K295">
        <f>Total_data!K15</f>
        <v>9.2999999999999989</v>
      </c>
      <c r="L295">
        <f>Total_data!L15</f>
        <v>8.6999999999999993</v>
      </c>
      <c r="M295">
        <f>Total_data!M15</f>
        <v>9</v>
      </c>
      <c r="N295">
        <f>Total_data!N15</f>
        <v>8.5</v>
      </c>
      <c r="O295">
        <f>Total_data!O15</f>
        <v>8.2000000000000011</v>
      </c>
      <c r="P295">
        <f>Total_data!P15</f>
        <v>7.9</v>
      </c>
      <c r="Q295">
        <f>Total_data!Q15</f>
        <v>7.6</v>
      </c>
      <c r="R295">
        <f>Total_data!R15</f>
        <v>7.3</v>
      </c>
      <c r="S295">
        <f>Total_data!S15</f>
        <v>7</v>
      </c>
      <c r="T295">
        <f>Total_data!T15</f>
        <v>6.8</v>
      </c>
      <c r="U295">
        <f>Total_data!U15</f>
        <v>6.5</v>
      </c>
      <c r="V295">
        <f>Total_data!V15</f>
        <v>6.2</v>
      </c>
      <c r="W295">
        <f>Total_data!W15</f>
        <v>5.8999999999999995</v>
      </c>
      <c r="X295">
        <f>Total_data!X15</f>
        <v>5.6</v>
      </c>
      <c r="Y295">
        <f>Total_data!Y15</f>
        <v>5.4</v>
      </c>
      <c r="Z295">
        <f>Total_data!Z15</f>
        <v>5.1000000000000005</v>
      </c>
      <c r="AA295">
        <f>Total_data!AA15</f>
        <v>4.8</v>
      </c>
      <c r="AB295">
        <f>Total_data!AB15</f>
        <v>4.5</v>
      </c>
      <c r="AC295">
        <f>Total_data!AC15</f>
        <v>4.2</v>
      </c>
      <c r="AD295">
        <f>Total_data!AD15</f>
        <v>3.9</v>
      </c>
      <c r="AE295">
        <f>Total_data!AE15</f>
        <v>3.7</v>
      </c>
      <c r="AF295">
        <f>Total_data!AF15</f>
        <v>3.4</v>
      </c>
      <c r="AG295">
        <f>Total_data!AG15</f>
        <v>3.1</v>
      </c>
      <c r="AH295">
        <f>Total_data!AH15</f>
        <v>2.8</v>
      </c>
      <c r="AI295">
        <f>Total_data!AI15</f>
        <v>2.5</v>
      </c>
      <c r="AJ295">
        <f>Total_data!AJ15</f>
        <v>40.120949152230999</v>
      </c>
      <c r="AK295">
        <f>Total_data!AK15</f>
        <v>39.820949152231002</v>
      </c>
      <c r="AL295">
        <f>Total_data!AL15</f>
        <v>83.075694852077206</v>
      </c>
      <c r="AM295">
        <f>Total_data!AM15</f>
        <v>115.49999999999901</v>
      </c>
      <c r="AN295">
        <f>Total_data!AN15</f>
        <v>120.2</v>
      </c>
      <c r="AO295">
        <f>Total_data!AO15</f>
        <v>124.899999999999</v>
      </c>
      <c r="AP295">
        <f>Total_data!AP15</f>
        <v>129.69999999999902</v>
      </c>
      <c r="AQ295">
        <f>Total_data!AQ15</f>
        <v>134.4</v>
      </c>
      <c r="AR295">
        <f>Total_data!AR15</f>
        <v>139.1</v>
      </c>
    </row>
    <row r="296" spans="1:44" x14ac:dyDescent="0.2">
      <c r="A296" t="str">
        <f>Total_data!A16</f>
        <v>TOTAL</v>
      </c>
      <c r="B296" t="str">
        <f>Total_data!B16</f>
        <v>Capacity|Electricity|Solar</v>
      </c>
      <c r="C296" t="str">
        <f>Total_data!C16</f>
        <v>GW</v>
      </c>
      <c r="D296">
        <f>Total_data!D16</f>
        <v>40.6</v>
      </c>
      <c r="E296">
        <f>Total_data!E16</f>
        <v>70.599999999999994</v>
      </c>
      <c r="F296">
        <f>Total_data!F16</f>
        <v>100.5</v>
      </c>
      <c r="G296">
        <f>Total_data!G16</f>
        <v>98.899999999999991</v>
      </c>
      <c r="H296">
        <f>Total_data!H16</f>
        <v>97.3</v>
      </c>
      <c r="I296">
        <f>Total_data!I16</f>
        <v>95.7</v>
      </c>
      <c r="J296">
        <f>Total_data!J16</f>
        <v>94.000000000000014</v>
      </c>
      <c r="K296">
        <f>Total_data!K16</f>
        <v>92.4</v>
      </c>
      <c r="L296">
        <f>Total_data!L16</f>
        <v>89.199999999999989</v>
      </c>
      <c r="M296">
        <f>Total_data!M16</f>
        <v>90.800000000000011</v>
      </c>
      <c r="N296">
        <f>Total_data!N16</f>
        <v>87.600000000000009</v>
      </c>
      <c r="O296">
        <f>Total_data!O16</f>
        <v>85.9</v>
      </c>
      <c r="P296">
        <f>Total_data!P16</f>
        <v>84.299999999999983</v>
      </c>
      <c r="Q296">
        <f>Total_data!Q16</f>
        <v>82.7</v>
      </c>
      <c r="R296">
        <f>Total_data!R16</f>
        <v>81.100000000000009</v>
      </c>
      <c r="S296">
        <f>Total_data!S16</f>
        <v>79.399999999999991</v>
      </c>
      <c r="T296">
        <f>Total_data!T16</f>
        <v>77.800000000000011</v>
      </c>
      <c r="U296">
        <f>Total_data!U16</f>
        <v>76.2</v>
      </c>
      <c r="V296">
        <f>Total_data!V16</f>
        <v>74.599999999999994</v>
      </c>
      <c r="W296">
        <f>Total_data!W16</f>
        <v>72.899999999999991</v>
      </c>
      <c r="X296">
        <f>Total_data!X16</f>
        <v>71.3</v>
      </c>
      <c r="Y296">
        <f>Total_data!Y16</f>
        <v>69.699999999999989</v>
      </c>
      <c r="Z296">
        <f>Total_data!Z16</f>
        <v>68.099999999999994</v>
      </c>
      <c r="AA296">
        <f>Total_data!AA16</f>
        <v>66.400000000000006</v>
      </c>
      <c r="AB296">
        <f>Total_data!AB16</f>
        <v>64.8</v>
      </c>
      <c r="AC296">
        <f>Total_data!AC16</f>
        <v>0</v>
      </c>
      <c r="AD296">
        <f>Total_data!AD16</f>
        <v>0</v>
      </c>
      <c r="AE296">
        <f>Total_data!AE16</f>
        <v>70</v>
      </c>
      <c r="AF296">
        <f>Total_data!AF16</f>
        <v>140</v>
      </c>
      <c r="AG296">
        <f>Total_data!AG16</f>
        <v>210</v>
      </c>
      <c r="AH296">
        <f>Total_data!AH16</f>
        <v>280</v>
      </c>
      <c r="AI296">
        <f>Total_data!AI16</f>
        <v>350</v>
      </c>
      <c r="AJ296">
        <f>Total_data!AJ16</f>
        <v>420</v>
      </c>
      <c r="AK296">
        <f>Total_data!AK16</f>
        <v>490</v>
      </c>
      <c r="AL296">
        <f>Total_data!AL16</f>
        <v>640</v>
      </c>
      <c r="AM296">
        <f>Total_data!AM16</f>
        <v>790</v>
      </c>
      <c r="AN296">
        <f>Total_data!AN16</f>
        <v>940</v>
      </c>
      <c r="AO296">
        <f>Total_data!AO16</f>
        <v>1090</v>
      </c>
      <c r="AP296">
        <f>Total_data!AP16</f>
        <v>1240</v>
      </c>
      <c r="AQ296">
        <f>Total_data!AQ16</f>
        <v>1390</v>
      </c>
      <c r="AR296">
        <f>Total_data!AR16</f>
        <v>1690</v>
      </c>
    </row>
    <row r="297" spans="1:44" x14ac:dyDescent="0.2">
      <c r="A297" t="str">
        <f>Total_data!A17</f>
        <v>TOTAL</v>
      </c>
      <c r="B297" t="str">
        <f>Total_data!B17</f>
        <v>Capacity|Electricity|Wind</v>
      </c>
      <c r="C297" t="str">
        <f>Total_data!C17</f>
        <v>GW</v>
      </c>
      <c r="D297">
        <f>Total_data!D17</f>
        <v>159.20000000000002</v>
      </c>
      <c r="E297">
        <f>Total_data!E17</f>
        <v>152.79999999999998</v>
      </c>
      <c r="F297">
        <f>Total_data!F17</f>
        <v>146.4</v>
      </c>
      <c r="G297">
        <f>Total_data!G17</f>
        <v>140.1</v>
      </c>
      <c r="H297">
        <f>Total_data!H17</f>
        <v>133.69999999999999</v>
      </c>
      <c r="I297">
        <f>Total_data!I17</f>
        <v>127.3</v>
      </c>
      <c r="J297">
        <f>Total_data!J17</f>
        <v>121</v>
      </c>
      <c r="K297">
        <f>Total_data!K17</f>
        <v>114.60000000000001</v>
      </c>
      <c r="L297">
        <f>Total_data!L17</f>
        <v>101.8</v>
      </c>
      <c r="M297">
        <f>Total_data!M17</f>
        <v>108.30000000000001</v>
      </c>
      <c r="N297">
        <f>Total_data!N17</f>
        <v>95.5</v>
      </c>
      <c r="O297">
        <f>Total_data!O17</f>
        <v>89.2</v>
      </c>
      <c r="P297">
        <f>Total_data!P17</f>
        <v>82.699999999999989</v>
      </c>
      <c r="Q297">
        <f>Total_data!Q17</f>
        <v>76.399999999999991</v>
      </c>
      <c r="R297">
        <f>Total_data!R17</f>
        <v>69.999999999999986</v>
      </c>
      <c r="S297">
        <f>Total_data!S17</f>
        <v>63.699999999999996</v>
      </c>
      <c r="T297">
        <f>Total_data!T17</f>
        <v>57.3</v>
      </c>
      <c r="U297">
        <f>Total_data!U17</f>
        <v>50.9</v>
      </c>
      <c r="V297">
        <f>Total_data!V17</f>
        <v>44.6</v>
      </c>
      <c r="W297">
        <f>Total_data!W17</f>
        <v>38.199999999999996</v>
      </c>
      <c r="X297">
        <f>Total_data!X17</f>
        <v>31.8</v>
      </c>
      <c r="Y297">
        <f>Total_data!Y17</f>
        <v>25.5</v>
      </c>
      <c r="Z297">
        <f>Total_data!Z17</f>
        <v>19.099999999999998</v>
      </c>
      <c r="AA297">
        <f>Total_data!AA17</f>
        <v>12.799999999999999</v>
      </c>
      <c r="AB297">
        <f>Total_data!AB17</f>
        <v>6.3</v>
      </c>
      <c r="AC297">
        <f>Total_data!AC17</f>
        <v>80</v>
      </c>
      <c r="AD297">
        <f>Total_data!AD17</f>
        <v>160</v>
      </c>
      <c r="AE297">
        <f>Total_data!AE17</f>
        <v>240</v>
      </c>
      <c r="AF297">
        <f>Total_data!AF17</f>
        <v>320</v>
      </c>
      <c r="AG297">
        <f>Total_data!AG17</f>
        <v>400</v>
      </c>
      <c r="AH297">
        <f>Total_data!AH17</f>
        <v>480</v>
      </c>
      <c r="AI297">
        <f>Total_data!AI17</f>
        <v>560</v>
      </c>
      <c r="AJ297">
        <f>Total_data!AJ17</f>
        <v>640</v>
      </c>
      <c r="AK297">
        <f>Total_data!AK17</f>
        <v>720</v>
      </c>
      <c r="AL297">
        <f>Total_data!AL17</f>
        <v>799.99999999999909</v>
      </c>
      <c r="AM297">
        <f>Total_data!AM17</f>
        <v>879.99999999999898</v>
      </c>
      <c r="AN297">
        <f>Total_data!AN17</f>
        <v>1019.9999999999989</v>
      </c>
      <c r="AO297">
        <f>Total_data!AO17</f>
        <v>1159.99999999999</v>
      </c>
      <c r="AP297">
        <f>Total_data!AP17</f>
        <v>1299.9999999999898</v>
      </c>
      <c r="AQ297">
        <f>Total_data!AQ17</f>
        <v>1440</v>
      </c>
      <c r="AR297">
        <f>Total_data!AR17</f>
        <v>1580</v>
      </c>
    </row>
    <row r="298" spans="1:44" x14ac:dyDescent="0.2">
      <c r="A298" t="str">
        <f>Total_data!A20</f>
        <v>TOTAL</v>
      </c>
      <c r="B298" t="str">
        <f>Total_data!B20</f>
        <v>Emissions|CO2eq</v>
      </c>
      <c r="C298" t="str">
        <f>Total_data!C20</f>
        <v>Mt CO2eq/yr</v>
      </c>
      <c r="D298">
        <f>Total_data!D20</f>
        <v>35766.237192693705</v>
      </c>
      <c r="E298">
        <f>Total_data!E20</f>
        <v>36025.047856056</v>
      </c>
      <c r="F298">
        <f>Total_data!F20</f>
        <v>36284.452186874201</v>
      </c>
      <c r="G298">
        <f>Total_data!G20</f>
        <v>36542.450703308197</v>
      </c>
      <c r="H298">
        <f>Total_data!H20</f>
        <v>36674.19</v>
      </c>
      <c r="I298">
        <f>Total_data!I20</f>
        <v>36775.83</v>
      </c>
      <c r="J298">
        <f>Total_data!J20</f>
        <v>36877.54</v>
      </c>
      <c r="K298">
        <f>Total_data!K20</f>
        <v>36979.179999999898</v>
      </c>
      <c r="L298">
        <f>Total_data!L20</f>
        <v>37080.89</v>
      </c>
      <c r="M298">
        <f>Total_data!M20</f>
        <v>37182.53</v>
      </c>
      <c r="N298">
        <f>Total_data!N20</f>
        <v>37284.239999999998</v>
      </c>
      <c r="O298">
        <f>Total_data!O20</f>
        <v>36795.360000000001</v>
      </c>
      <c r="P298">
        <f>Total_data!P20</f>
        <v>36306.479999999901</v>
      </c>
      <c r="Q298">
        <f>Total_data!Q20</f>
        <v>35781.505801781997</v>
      </c>
      <c r="R298">
        <f>Total_data!R20</f>
        <v>35158.429928986399</v>
      </c>
      <c r="S298">
        <f>Total_data!S20</f>
        <v>34538.716376631797</v>
      </c>
      <c r="T298">
        <f>Total_data!T20</f>
        <v>33890.6127030672</v>
      </c>
      <c r="U298">
        <f>Total_data!U20</f>
        <v>33238.024890118293</v>
      </c>
      <c r="V298">
        <f>Total_data!V20</f>
        <v>32588.882300123601</v>
      </c>
      <c r="W298">
        <f>Total_data!W20</f>
        <v>31941.456413220203</v>
      </c>
      <c r="X298">
        <f>Total_data!X20</f>
        <v>31302.5021705857</v>
      </c>
      <c r="Y298">
        <f>Total_data!Y20</f>
        <v>30799.624123906</v>
      </c>
      <c r="Z298">
        <f>Total_data!Z20</f>
        <v>30299.0221015569</v>
      </c>
      <c r="AA298">
        <f>Total_data!AA20</f>
        <v>29805.345713569997</v>
      </c>
      <c r="AB298">
        <f>Total_data!AB20</f>
        <v>29270.711695953101</v>
      </c>
      <c r="AC298">
        <f>Total_data!AC20</f>
        <v>28756.822130187502</v>
      </c>
      <c r="AD298">
        <f>Total_data!AD20</f>
        <v>28207.8561862034</v>
      </c>
      <c r="AE298">
        <f>Total_data!AE20</f>
        <v>27934.8299999999</v>
      </c>
      <c r="AF298">
        <f>Total_data!AF20</f>
        <v>27297.619999999901</v>
      </c>
      <c r="AG298">
        <f>Total_data!AG20</f>
        <v>26632.601865835197</v>
      </c>
      <c r="AH298">
        <f>Total_data!AH20</f>
        <v>26023.200000000001</v>
      </c>
      <c r="AI298">
        <f>Total_data!AI20</f>
        <v>25277.839999999902</v>
      </c>
      <c r="AJ298">
        <f>Total_data!AJ20</f>
        <v>24532.48</v>
      </c>
      <c r="AK298">
        <f>Total_data!AK20</f>
        <v>23787.1899999999</v>
      </c>
      <c r="AL298">
        <f>Total_data!AL20</f>
        <v>23041.83</v>
      </c>
      <c r="AM298">
        <f>Total_data!AM20</f>
        <v>22296.54</v>
      </c>
      <c r="AN298">
        <f>Total_data!AN20</f>
        <v>21551.18</v>
      </c>
      <c r="AO298">
        <f>Total_data!AO20</f>
        <v>20805.889999999898</v>
      </c>
      <c r="AP298">
        <f>Total_data!AP20</f>
        <v>20060.53</v>
      </c>
      <c r="AQ298">
        <f>Total_data!AQ20</f>
        <v>19315.169999999998</v>
      </c>
      <c r="AR298">
        <f>Total_data!AR20</f>
        <v>18569.88</v>
      </c>
    </row>
    <row r="299" spans="1:44" x14ac:dyDescent="0.2">
      <c r="A299" t="str">
        <f>Total_data!A21</f>
        <v>TOTAL</v>
      </c>
      <c r="B299" t="str">
        <f>Total_data!B21</f>
        <v>Emissions|CO2eq|AFOLU</v>
      </c>
      <c r="C299" t="str">
        <f>Total_data!C21</f>
        <v>Mt CO2eq/yr</v>
      </c>
      <c r="D299">
        <f>Total_data!D21</f>
        <v>5562.6038264183098</v>
      </c>
      <c r="E299">
        <f>Total_data!E21</f>
        <v>5585.7793896290605</v>
      </c>
      <c r="F299">
        <f>Total_data!F21</f>
        <v>5609.5491980503493</v>
      </c>
      <c r="G299">
        <f>Total_data!G21</f>
        <v>5631.9947474034207</v>
      </c>
      <c r="H299">
        <f>Total_data!H21</f>
        <v>5631.7662171802385</v>
      </c>
      <c r="I299">
        <f>Total_data!I21</f>
        <v>5646.099960333705</v>
      </c>
      <c r="J299">
        <f>Total_data!J21</f>
        <v>5706.3605703909097</v>
      </c>
      <c r="K299">
        <f>Total_data!K21</f>
        <v>5769.8796287022597</v>
      </c>
      <c r="L299">
        <f>Total_data!L21</f>
        <v>5840.6354427389697</v>
      </c>
      <c r="M299">
        <f>Total_data!M21</f>
        <v>5904.1545010503105</v>
      </c>
      <c r="N299">
        <f>Total_data!N21</f>
        <v>5975.5045602975597</v>
      </c>
      <c r="O299">
        <f>Total_data!O21</f>
        <v>5852.2801328042797</v>
      </c>
      <c r="P299">
        <f>Total_data!P21</f>
        <v>5768.8934446926423</v>
      </c>
      <c r="Q299">
        <f>Total_data!Q21</f>
        <v>5687.95364335674</v>
      </c>
      <c r="R299">
        <f>Total_data!R21</f>
        <v>5586.5230870290716</v>
      </c>
      <c r="S299">
        <f>Total_data!S21</f>
        <v>5488.4360758920966</v>
      </c>
      <c r="T299">
        <f>Total_data!T21</f>
        <v>5398.863330474931</v>
      </c>
      <c r="U299">
        <f>Total_data!U21</f>
        <v>5305.8594356359326</v>
      </c>
      <c r="V299">
        <f>Total_data!V21</f>
        <v>5215.2177938516579</v>
      </c>
      <c r="W299">
        <f>Total_data!W21</f>
        <v>5126.3332612753084</v>
      </c>
      <c r="X299">
        <f>Total_data!X21</f>
        <v>5045.9246161655828</v>
      </c>
      <c r="Y299">
        <f>Total_data!Y21</f>
        <v>4960.997984073997</v>
      </c>
      <c r="Z299">
        <f>Total_data!Z21</f>
        <v>4878.3522968841089</v>
      </c>
      <c r="AA299">
        <f>Total_data!AA21</f>
        <v>4802.6366667664934</v>
      </c>
      <c r="AB299">
        <f>Total_data!AB21</f>
        <v>4687.2159286198785</v>
      </c>
      <c r="AC299">
        <f>Total_data!AC21</f>
        <v>4598.7193824692595</v>
      </c>
      <c r="AD299">
        <f>Total_data!AD21</f>
        <v>4568.268445481197</v>
      </c>
      <c r="AE299">
        <f>Total_data!AE21</f>
        <v>4497.8914204851735</v>
      </c>
      <c r="AF299">
        <f>Total_data!AF21</f>
        <v>4423.6853669009051</v>
      </c>
      <c r="AG299">
        <f>Total_data!AG21</f>
        <v>4350.1447466121026</v>
      </c>
      <c r="AH299">
        <f>Total_data!AH21</f>
        <v>4233.9058089686951</v>
      </c>
      <c r="AI299">
        <f>Total_data!AI21</f>
        <v>4146.4047697939095</v>
      </c>
      <c r="AJ299">
        <f>Total_data!AJ21</f>
        <v>4026.3219016302437</v>
      </c>
      <c r="AK299">
        <f>Total_data!AK21</f>
        <v>3931.4695587589745</v>
      </c>
      <c r="AL299">
        <f>Total_data!AL21</f>
        <v>3860.3043208655699</v>
      </c>
      <c r="AM299">
        <f>Total_data!AM21</f>
        <v>3807.1758403352683</v>
      </c>
      <c r="AN299">
        <f>Total_data!AN21</f>
        <v>3753.1287817144594</v>
      </c>
      <c r="AO299">
        <f>Total_data!AO21</f>
        <v>3701.1589529387688</v>
      </c>
      <c r="AP299">
        <f>Total_data!AP21</f>
        <v>3639.2391599911348</v>
      </c>
      <c r="AQ299">
        <f>Total_data!AQ21</f>
        <v>3569.472675160142</v>
      </c>
      <c r="AR299">
        <f>Total_data!AR21</f>
        <v>3504.8401451275167</v>
      </c>
    </row>
    <row r="300" spans="1:44" x14ac:dyDescent="0.2">
      <c r="A300" t="str">
        <f>Total_data!A22</f>
        <v>TOTAL</v>
      </c>
      <c r="B300" t="str">
        <f>Total_data!B22</f>
        <v>Emissions|CO2eq|Energy</v>
      </c>
      <c r="C300" t="str">
        <f>Total_data!C22</f>
        <v>Mt CO2eq/yr</v>
      </c>
      <c r="D300">
        <f>Total_data!D22</f>
        <v>29761.899100000002</v>
      </c>
      <c r="E300">
        <f>Total_data!E22</f>
        <v>29987.735049999992</v>
      </c>
      <c r="F300">
        <f>Total_data!F22</f>
        <v>30213.571000000004</v>
      </c>
      <c r="G300">
        <f>Total_data!G22</f>
        <v>30439.398009999997</v>
      </c>
      <c r="H300">
        <f>Total_data!H22</f>
        <v>30665.226869999999</v>
      </c>
      <c r="I300">
        <f>Total_data!I22</f>
        <v>30891.057789999999</v>
      </c>
      <c r="J300">
        <f>Total_data!J22</f>
        <v>30937.85578261589</v>
      </c>
      <c r="K300">
        <f>Total_data!K22</f>
        <v>30934.637388425093</v>
      </c>
      <c r="L300">
        <f>Total_data!L22</f>
        <v>30920.747845791688</v>
      </c>
      <c r="M300">
        <f>Total_data!M22</f>
        <v>30917.524196499398</v>
      </c>
      <c r="N300">
        <f>Total_data!N22</f>
        <v>30902.728835066202</v>
      </c>
      <c r="O300">
        <f>Total_data!O22</f>
        <v>31506.440000000002</v>
      </c>
      <c r="P300">
        <f>Total_data!P22</f>
        <v>30978.78</v>
      </c>
      <c r="Q300">
        <f>Total_data!Q22</f>
        <v>30451.119999999901</v>
      </c>
      <c r="R300">
        <f>Total_data!R22</f>
        <v>29923.459999999988</v>
      </c>
      <c r="S300">
        <f>Total_data!S22</f>
        <v>29395.799999999886</v>
      </c>
      <c r="T300">
        <f>Total_data!T22</f>
        <v>28831.239999999994</v>
      </c>
      <c r="U300">
        <f>Total_data!U22</f>
        <v>28266.679999999888</v>
      </c>
      <c r="V300">
        <f>Total_data!V22</f>
        <v>27702.119999999988</v>
      </c>
      <c r="W300">
        <f>Total_data!W22</f>
        <v>27137.56</v>
      </c>
      <c r="X300">
        <f>Total_data!X22</f>
        <v>26573</v>
      </c>
      <c r="Y300">
        <f>Total_data!Y22</f>
        <v>26162.999999999989</v>
      </c>
      <c r="Z300">
        <f>Total_data!Z22</f>
        <v>25752.999999999989</v>
      </c>
      <c r="AA300">
        <f>Total_data!AA22</f>
        <v>25342.999999999989</v>
      </c>
      <c r="AB300">
        <f>Total_data!AB22</f>
        <v>24932.999999999993</v>
      </c>
      <c r="AC300">
        <f>Total_data!AC22</f>
        <v>24523</v>
      </c>
      <c r="AD300">
        <f>Total_data!AD22</f>
        <v>24327.199999999997</v>
      </c>
      <c r="AE300">
        <f>Total_data!AE22</f>
        <v>24209.495734884458</v>
      </c>
      <c r="AF300">
        <f>Total_data!AF22</f>
        <v>24002.21125653222</v>
      </c>
      <c r="AG300">
        <f>Total_data!AG22</f>
        <v>23784.652351915418</v>
      </c>
      <c r="AH300">
        <f>Total_data!AH22</f>
        <v>23543.999999999989</v>
      </c>
      <c r="AI300">
        <f>Total_data!AI22</f>
        <v>23365.660000000003</v>
      </c>
      <c r="AJ300">
        <f>Total_data!AJ22</f>
        <v>23187.32</v>
      </c>
      <c r="AK300">
        <f>Total_data!AK22</f>
        <v>23008.979999999981</v>
      </c>
      <c r="AL300">
        <f>Total_data!AL22</f>
        <v>22830.639999999989</v>
      </c>
      <c r="AM300">
        <f>Total_data!AM22</f>
        <v>22652.3</v>
      </c>
      <c r="AN300">
        <f>Total_data!AN22</f>
        <v>22484.439999999991</v>
      </c>
      <c r="AO300">
        <f>Total_data!AO22</f>
        <v>22316.58</v>
      </c>
      <c r="AP300">
        <f>Total_data!AP22</f>
        <v>22148.71999999999</v>
      </c>
      <c r="AQ300">
        <f>Total_data!AQ22</f>
        <v>21980.86</v>
      </c>
      <c r="AR300">
        <f>Total_data!AR22</f>
        <v>21812.999999999989</v>
      </c>
    </row>
    <row r="301" spans="1:44" x14ac:dyDescent="0.2">
      <c r="A301" t="str">
        <f>Total_data!A23</f>
        <v>TOTAL</v>
      </c>
      <c r="B301" t="str">
        <f>Total_data!B23</f>
        <v>Emissions|CO2eq|Industry</v>
      </c>
      <c r="C301" t="str">
        <f>Total_data!C23</f>
        <v>Mt CO2eq/yr</v>
      </c>
      <c r="D301">
        <f>Total_data!D23</f>
        <v>1104.1238937563085</v>
      </c>
      <c r="E301">
        <f>Total_data!E23</f>
        <v>1113.9015426637918</v>
      </c>
      <c r="F301">
        <f>Total_data!F23</f>
        <v>1123.6788984139571</v>
      </c>
      <c r="G301">
        <f>Total_data!G23</f>
        <v>1133.4551391726995</v>
      </c>
      <c r="H301">
        <f>Total_data!H23</f>
        <v>1142.1335129780934</v>
      </c>
      <c r="I301">
        <f>Total_data!I23</f>
        <v>1151.9054710131243</v>
      </c>
      <c r="J301">
        <f>Total_data!J23</f>
        <v>1161.6772409535047</v>
      </c>
      <c r="K301">
        <f>Total_data!K23</f>
        <v>1171.4480065687721</v>
      </c>
      <c r="L301">
        <f>Total_data!L23</f>
        <v>1181.2186734983466</v>
      </c>
      <c r="M301">
        <f>Total_data!M23</f>
        <v>1190.988331472375</v>
      </c>
      <c r="N301">
        <f>Total_data!N23</f>
        <v>1200.75792770064</v>
      </c>
      <c r="O301">
        <f>Total_data!O23</f>
        <v>1189.5915264072273</v>
      </c>
      <c r="P301">
        <f>Total_data!P23</f>
        <v>1179.535293811263</v>
      </c>
      <c r="Q301">
        <f>Total_data!Q23</f>
        <v>1169.473592478806</v>
      </c>
      <c r="R301">
        <f>Total_data!R23</f>
        <v>1159.407340194482</v>
      </c>
      <c r="S301">
        <f>Total_data!S23</f>
        <v>1149.3357933241784</v>
      </c>
      <c r="T301">
        <f>Total_data!T23</f>
        <v>1139.2598595240997</v>
      </c>
      <c r="U301">
        <f>Total_data!U23</f>
        <v>1128.1696551797552</v>
      </c>
      <c r="V301">
        <f>Total_data!V23</f>
        <v>1118.0983407568012</v>
      </c>
      <c r="W301">
        <f>Total_data!W23</f>
        <v>1108.0222802900855</v>
      </c>
      <c r="X301">
        <f>Total_data!X23</f>
        <v>1097.9419766256808</v>
      </c>
      <c r="Y301">
        <f>Total_data!Y23</f>
        <v>1087.8570809816551</v>
      </c>
      <c r="Z301">
        <f>Total_data!Z23</f>
        <v>1077.7672647665843</v>
      </c>
      <c r="AA301">
        <f>Total_data!AA23</f>
        <v>1067.673025841417</v>
      </c>
      <c r="AB301">
        <f>Total_data!AB23</f>
        <v>1056.6631454142644</v>
      </c>
      <c r="AC301">
        <f>Total_data!AC23</f>
        <v>1046.5736440794917</v>
      </c>
      <c r="AD301">
        <f>Total_data!AD23</f>
        <v>1036.4801265625129</v>
      </c>
      <c r="AE301">
        <f>Total_data!AE23</f>
        <v>1026.3819185488292</v>
      </c>
      <c r="AF301">
        <f>Total_data!AF23</f>
        <v>1016.2798316896451</v>
      </c>
      <c r="AG301">
        <f>Total_data!AG23</f>
        <v>1006.1731927930932</v>
      </c>
      <c r="AH301">
        <f>Total_data!AH23</f>
        <v>996.06279091751333</v>
      </c>
      <c r="AI301">
        <f>Total_data!AI23</f>
        <v>985.12756076345897</v>
      </c>
      <c r="AJ301">
        <f>Total_data!AJ23</f>
        <v>975.0215906151966</v>
      </c>
      <c r="AK301">
        <f>Total_data!AK23</f>
        <v>964.91124437835708</v>
      </c>
      <c r="AL301">
        <f>Total_data!AL23</f>
        <v>954.79719675618423</v>
      </c>
      <c r="AM301">
        <f>Total_data!AM23</f>
        <v>944.67889967886811</v>
      </c>
      <c r="AN301">
        <f>Total_data!AN23</f>
        <v>934.55702415104577</v>
      </c>
      <c r="AO301">
        <f>Total_data!AO23</f>
        <v>923.68390279204255</v>
      </c>
      <c r="AP301">
        <f>Total_data!AP23</f>
        <v>913.56622425648527</v>
      </c>
      <c r="AQ301">
        <f>Total_data!AQ23</f>
        <v>903.44439270635019</v>
      </c>
      <c r="AR301">
        <f>Total_data!AR23</f>
        <v>893.31908667207188</v>
      </c>
    </row>
    <row r="302" spans="1:44" x14ac:dyDescent="0.2">
      <c r="A302" t="str">
        <f>Total_data!A26</f>
        <v>TOTAL</v>
      </c>
      <c r="B302" t="str">
        <f>Total_data!B26</f>
        <v xml:space="preserve">Final Energy </v>
      </c>
      <c r="C302" t="str">
        <f>Total_data!C26</f>
        <v>EJ/yr</v>
      </c>
      <c r="D302">
        <f>Total_data!D26</f>
        <v>340.27648972894929</v>
      </c>
      <c r="E302">
        <f>Total_data!E26</f>
        <v>346.2848806240475</v>
      </c>
      <c r="F302">
        <f>Total_data!F26</f>
        <v>352.17510415035173</v>
      </c>
      <c r="G302">
        <f>Total_data!G26</f>
        <v>357.9046280830388</v>
      </c>
      <c r="H302">
        <f>Total_data!H26</f>
        <v>363.50819712502778</v>
      </c>
      <c r="I302">
        <f>Total_data!I26</f>
        <v>369.00526300233241</v>
      </c>
      <c r="J302">
        <f>Total_data!J26</f>
        <v>374.26482770670827</v>
      </c>
      <c r="K302">
        <f>Total_data!K26</f>
        <v>379.59984361322728</v>
      </c>
      <c r="L302">
        <f>Total_data!L26</f>
        <v>385.19900508339094</v>
      </c>
      <c r="M302">
        <f>Total_data!M26</f>
        <v>390.16965357255901</v>
      </c>
      <c r="N302">
        <f>Total_data!N26</f>
        <v>395.262788247358</v>
      </c>
      <c r="O302">
        <f>Total_data!O26</f>
        <v>397.45023150317644</v>
      </c>
      <c r="P302">
        <f>Total_data!P26</f>
        <v>393.58029003012666</v>
      </c>
      <c r="Q302">
        <f>Total_data!Q26</f>
        <v>395.8602295264277</v>
      </c>
      <c r="R302">
        <f>Total_data!R26</f>
        <v>395.79067517739759</v>
      </c>
      <c r="S302">
        <f>Total_data!S26</f>
        <v>396.3210202268267</v>
      </c>
      <c r="T302">
        <f>Total_data!T26</f>
        <v>396.26456941747438</v>
      </c>
      <c r="U302">
        <f>Total_data!U26</f>
        <v>394.96237196292367</v>
      </c>
      <c r="V302">
        <f>Total_data!V26</f>
        <v>393.65801986822549</v>
      </c>
      <c r="W302">
        <f>Total_data!W26</f>
        <v>392.17960232554771</v>
      </c>
      <c r="X302">
        <f>Total_data!X26</f>
        <v>388.70985544297258</v>
      </c>
      <c r="Y302">
        <f>Total_data!Y26</f>
        <v>389.8622302132315</v>
      </c>
      <c r="Z302">
        <f>Total_data!Z26</f>
        <v>390.76116655343287</v>
      </c>
      <c r="AA302">
        <f>Total_data!AA26</f>
        <v>391.49746627865022</v>
      </c>
      <c r="AB302">
        <f>Total_data!AB26</f>
        <v>391.57976251158863</v>
      </c>
      <c r="AC302">
        <f>Total_data!AC26</f>
        <v>392.76725144422562</v>
      </c>
      <c r="AD302">
        <f>Total_data!AD26</f>
        <v>393.30062085052896</v>
      </c>
      <c r="AE302">
        <f>Total_data!AE26</f>
        <v>393.75988470405639</v>
      </c>
      <c r="AF302">
        <f>Total_data!AF26</f>
        <v>394.84186170622763</v>
      </c>
      <c r="AG302">
        <f>Total_data!AG26</f>
        <v>395.89924843380606</v>
      </c>
      <c r="AH302">
        <f>Total_data!AH26</f>
        <v>396.91479175971347</v>
      </c>
      <c r="AI302">
        <f>Total_data!AI26</f>
        <v>399.07400304336932</v>
      </c>
      <c r="AJ302">
        <f>Total_data!AJ26</f>
        <v>401.43574115327749</v>
      </c>
      <c r="AK302">
        <f>Total_data!AK26</f>
        <v>403.23832586759988</v>
      </c>
      <c r="AL302">
        <f>Total_data!AL26</f>
        <v>404.96705256508096</v>
      </c>
      <c r="AM302">
        <f>Total_data!AM26</f>
        <v>406.61452639866741</v>
      </c>
      <c r="AN302">
        <f>Total_data!AN26</f>
        <v>408.24279765231597</v>
      </c>
      <c r="AO302">
        <f>Total_data!AO26</f>
        <v>409.88470934902352</v>
      </c>
      <c r="AP302">
        <f>Total_data!AP26</f>
        <v>411.4433660468037</v>
      </c>
      <c r="AQ302">
        <f>Total_data!AQ26</f>
        <v>413.28957451156134</v>
      </c>
      <c r="AR302">
        <f>Total_data!AR26</f>
        <v>414.74281163158275</v>
      </c>
    </row>
    <row r="303" spans="1:44" x14ac:dyDescent="0.2">
      <c r="A303" t="str">
        <f>Total_data!A27</f>
        <v>TOTAL</v>
      </c>
      <c r="B303" t="str">
        <f>Total_data!B27</f>
        <v>Final Energy|Electricity|Industrial</v>
      </c>
      <c r="C303" t="str">
        <f>Total_data!C27</f>
        <v>EJ/yr</v>
      </c>
      <c r="D303">
        <f>Total_data!D27</f>
        <v>12.93801036341241</v>
      </c>
      <c r="E303">
        <f>Total_data!E27</f>
        <v>13.20974719432772</v>
      </c>
      <c r="F303">
        <f>Total_data!F27</f>
        <v>13.474692437142849</v>
      </c>
      <c r="G303">
        <f>Total_data!G27</f>
        <v>13.732683271120619</v>
      </c>
      <c r="H303">
        <f>Total_data!H27</f>
        <v>13.98398884844595</v>
      </c>
      <c r="I303">
        <f>Total_data!I27</f>
        <v>14.228903230185109</v>
      </c>
      <c r="J303">
        <f>Total_data!J27</f>
        <v>14.467671075133492</v>
      </c>
      <c r="K303">
        <f>Total_data!K27</f>
        <v>14.700527425822639</v>
      </c>
      <c r="L303">
        <f>Total_data!L27</f>
        <v>14.92771351635586</v>
      </c>
      <c r="M303">
        <f>Total_data!M27</f>
        <v>15.149474273557049</v>
      </c>
      <c r="N303">
        <f>Total_data!N27</f>
        <v>15.365980050359509</v>
      </c>
      <c r="O303">
        <f>Total_data!O27</f>
        <v>15.454831554907379</v>
      </c>
      <c r="P303">
        <f>Total_data!P27</f>
        <v>15.53848505141848</v>
      </c>
      <c r="Q303">
        <f>Total_data!Q27</f>
        <v>15.617186569538472</v>
      </c>
      <c r="R303">
        <f>Total_data!R27</f>
        <v>15.691006380104302</v>
      </c>
      <c r="S303">
        <f>Total_data!S27</f>
        <v>15.76019274960278</v>
      </c>
      <c r="T303">
        <f>Total_data!T27</f>
        <v>15.824776620611802</v>
      </c>
      <c r="U303">
        <f>Total_data!U27</f>
        <v>15.88498281271673</v>
      </c>
      <c r="V303">
        <f>Total_data!V27</f>
        <v>15.940905796970311</v>
      </c>
      <c r="W303">
        <f>Total_data!W27</f>
        <v>15.99267848132552</v>
      </c>
      <c r="X303">
        <f>Total_data!X27</f>
        <v>16.040415884345212</v>
      </c>
      <c r="Y303">
        <f>Total_data!Y27</f>
        <v>16.084254325817902</v>
      </c>
      <c r="Z303">
        <f>Total_data!Z27</f>
        <v>16.12424178423025</v>
      </c>
      <c r="AA303">
        <f>Total_data!AA27</f>
        <v>16.16057238338168</v>
      </c>
      <c r="AB303">
        <f>Total_data!AB27</f>
        <v>16.19324628435951</v>
      </c>
      <c r="AC303">
        <f>Total_data!AC27</f>
        <v>16.222465615668099</v>
      </c>
      <c r="AD303">
        <f>Total_data!AD27</f>
        <v>16.248224584856793</v>
      </c>
      <c r="AE303">
        <f>Total_data!AE27</f>
        <v>16.270673250762329</v>
      </c>
      <c r="AF303">
        <f>Total_data!AF27</f>
        <v>16.289865745539501</v>
      </c>
      <c r="AG303">
        <f>Total_data!AG27</f>
        <v>16.305912286996449</v>
      </c>
      <c r="AH303">
        <f>Total_data!AH27</f>
        <v>16.318854180272481</v>
      </c>
      <c r="AI303">
        <f>Total_data!AI27</f>
        <v>16.328809394306631</v>
      </c>
      <c r="AJ303">
        <f>Total_data!AJ27</f>
        <v>16.335790563505892</v>
      </c>
      <c r="AK303">
        <f>Total_data!AK27</f>
        <v>16.339943542597311</v>
      </c>
      <c r="AL303">
        <f>Total_data!AL27</f>
        <v>16.341237590321679</v>
      </c>
      <c r="AM303">
        <f>Total_data!AM27</f>
        <v>16.339857079915568</v>
      </c>
      <c r="AN303">
        <f>Total_data!AN27</f>
        <v>16.335749106463869</v>
      </c>
      <c r="AO303">
        <f>Total_data!AO27</f>
        <v>16.32906427884274</v>
      </c>
      <c r="AP303">
        <f>Total_data!AP27</f>
        <v>16.319776795179479</v>
      </c>
      <c r="AQ303">
        <f>Total_data!AQ27</f>
        <v>16.308020715132749</v>
      </c>
      <c r="AR303">
        <f>Total_data!AR27</f>
        <v>16.293774402977881</v>
      </c>
    </row>
    <row r="304" spans="1:44" x14ac:dyDescent="0.2">
      <c r="A304" t="str">
        <f>Total_data!A28</f>
        <v>TOTAL</v>
      </c>
      <c r="B304" t="str">
        <f>Total_data!B28</f>
        <v>Final Energy|Heat|Industrial</v>
      </c>
      <c r="C304" t="str">
        <f>Total_data!C28</f>
        <v>EJ/yr</v>
      </c>
      <c r="D304">
        <f>Total_data!D28</f>
        <v>118.40359816553709</v>
      </c>
      <c r="E304">
        <f>Total_data!E28</f>
        <v>119.82896881251992</v>
      </c>
      <c r="F304">
        <f>Total_data!F28</f>
        <v>121.22740818820934</v>
      </c>
      <c r="G304">
        <f>Total_data!G28</f>
        <v>122.59955933531825</v>
      </c>
      <c r="H304">
        <f>Total_data!H28</f>
        <v>123.94677041838202</v>
      </c>
      <c r="I304">
        <f>Total_data!I28</f>
        <v>125.26954170974739</v>
      </c>
      <c r="J304">
        <f>Total_data!J28</f>
        <v>126.56921534517498</v>
      </c>
      <c r="K304">
        <f>Total_data!K28</f>
        <v>127.84611666540471</v>
      </c>
      <c r="L304">
        <f>Total_data!L28</f>
        <v>129.10146711503532</v>
      </c>
      <c r="M304">
        <f>Total_data!M28</f>
        <v>130.3356105410021</v>
      </c>
      <c r="N304">
        <f>Total_data!N28</f>
        <v>131.54969824699856</v>
      </c>
      <c r="O304">
        <f>Total_data!O28</f>
        <v>131.26335738621574</v>
      </c>
      <c r="P304">
        <f>Total_data!P28</f>
        <v>130.96410516921708</v>
      </c>
      <c r="Q304">
        <f>Total_data!Q28</f>
        <v>130.65205260941195</v>
      </c>
      <c r="R304">
        <f>Total_data!R28</f>
        <v>130.32812762409372</v>
      </c>
      <c r="S304">
        <f>Total_data!S28</f>
        <v>129.99268808528896</v>
      </c>
      <c r="T304">
        <f>Total_data!T28</f>
        <v>129.6459487193485</v>
      </c>
      <c r="U304">
        <f>Total_data!U28</f>
        <v>129.28846218185876</v>
      </c>
      <c r="V304">
        <f>Total_data!V28</f>
        <v>128.92099984783869</v>
      </c>
      <c r="W304">
        <f>Total_data!W28</f>
        <v>128.54349090180176</v>
      </c>
      <c r="X304">
        <f>Total_data!X28</f>
        <v>128.15677092315877</v>
      </c>
      <c r="Y304">
        <f>Total_data!Y28</f>
        <v>128.08905929344132</v>
      </c>
      <c r="Z304">
        <f>Total_data!Z28</f>
        <v>128.01283206907232</v>
      </c>
      <c r="AA304">
        <f>Total_data!AA28</f>
        <v>127.92812222333593</v>
      </c>
      <c r="AB304">
        <f>Total_data!AB28</f>
        <v>127.83544564204293</v>
      </c>
      <c r="AC304">
        <f>Total_data!AC28</f>
        <v>127.734956586997</v>
      </c>
      <c r="AD304">
        <f>Total_data!AD28</f>
        <v>127.62716917068937</v>
      </c>
      <c r="AE304">
        <f>Total_data!AE28</f>
        <v>127.51206260403933</v>
      </c>
      <c r="AF304">
        <f>Total_data!AF28</f>
        <v>127.39021684702715</v>
      </c>
      <c r="AG304">
        <f>Total_data!AG28</f>
        <v>127.26162457636116</v>
      </c>
      <c r="AH304">
        <f>Total_data!AH28</f>
        <v>127.12679136919152</v>
      </c>
      <c r="AI304">
        <f>Total_data!AI28</f>
        <v>127.04400121861957</v>
      </c>
      <c r="AJ304">
        <f>Total_data!AJ28</f>
        <v>126.95551107879893</v>
      </c>
      <c r="AK304">
        <f>Total_data!AK28</f>
        <v>126.86111383743101</v>
      </c>
      <c r="AL304">
        <f>Total_data!AL28</f>
        <v>126.76138671349517</v>
      </c>
      <c r="AM304">
        <f>Total_data!AM28</f>
        <v>126.65635744536274</v>
      </c>
      <c r="AN304">
        <f>Total_data!AN28</f>
        <v>126.54624907238623</v>
      </c>
      <c r="AO304">
        <f>Total_data!AO28</f>
        <v>126.43113967240417</v>
      </c>
      <c r="AP304">
        <f>Total_data!AP28</f>
        <v>126.31156657603267</v>
      </c>
      <c r="AQ304">
        <f>Total_data!AQ28</f>
        <v>126.18718972952276</v>
      </c>
      <c r="AR304">
        <f>Total_data!AR28</f>
        <v>126.05857773181086</v>
      </c>
    </row>
    <row r="305" spans="1:44" x14ac:dyDescent="0.2">
      <c r="A305" t="str">
        <f>Total_data!A29</f>
        <v>TOTAL</v>
      </c>
      <c r="B305" t="str">
        <f>Total_data!B29</f>
        <v>Final Energy|Electricity|Residential</v>
      </c>
      <c r="C305" t="str">
        <f>Total_data!C29</f>
        <v>EJ/yr</v>
      </c>
      <c r="D305">
        <f>Total_data!D29</f>
        <v>47.763470499999983</v>
      </c>
      <c r="E305">
        <f>Total_data!E29</f>
        <v>49.658723571200028</v>
      </c>
      <c r="F305">
        <f>Total_data!F29</f>
        <v>51.523701670999941</v>
      </c>
      <c r="G305">
        <f>Total_data!G29</f>
        <v>53.290078392600009</v>
      </c>
      <c r="H305">
        <f>Total_data!H29</f>
        <v>54.97437976220003</v>
      </c>
      <c r="I305">
        <f>Total_data!I29</f>
        <v>56.646675437400035</v>
      </c>
      <c r="J305">
        <f>Total_data!J29</f>
        <v>58.626262408399995</v>
      </c>
      <c r="K305">
        <f>Total_data!K29</f>
        <v>60.587466149999997</v>
      </c>
      <c r="L305">
        <f>Total_data!L29</f>
        <v>62.849715999999916</v>
      </c>
      <c r="M305">
        <f>Total_data!M29</f>
        <v>64.741275999999971</v>
      </c>
      <c r="N305">
        <f>Total_data!N29</f>
        <v>66.637391999999949</v>
      </c>
      <c r="O305">
        <f>Total_data!O29</f>
        <v>68.811239432053526</v>
      </c>
      <c r="P305">
        <f>Total_data!P29</f>
        <v>69.409423079181693</v>
      </c>
      <c r="Q305">
        <f>Total_data!Q29</f>
        <v>69.521065440099022</v>
      </c>
      <c r="R305">
        <f>Total_data!R29</f>
        <v>69.644304457112497</v>
      </c>
      <c r="S305">
        <f>Total_data!S29</f>
        <v>71.21114857584314</v>
      </c>
      <c r="T305">
        <f>Total_data!T29</f>
        <v>72.303750323417376</v>
      </c>
      <c r="U305">
        <f>Total_data!U29</f>
        <v>72.259952647910296</v>
      </c>
      <c r="V305">
        <f>Total_data!V29</f>
        <v>72.13210382429294</v>
      </c>
      <c r="W305">
        <f>Total_data!W29</f>
        <v>71.917831899788922</v>
      </c>
      <c r="X305">
        <f>Total_data!X29</f>
        <v>72.240651963329483</v>
      </c>
      <c r="Y305">
        <f>Total_data!Y29</f>
        <v>73.418298799325385</v>
      </c>
      <c r="Z305">
        <f>Total_data!Z29</f>
        <v>74.387434662975807</v>
      </c>
      <c r="AA305">
        <f>Total_data!AA29</f>
        <v>75.222834272270163</v>
      </c>
      <c r="AB305">
        <f>Total_data!AB29</f>
        <v>76.067145791740728</v>
      </c>
      <c r="AC305">
        <f>Total_data!AC29</f>
        <v>77.368303156591764</v>
      </c>
      <c r="AD305">
        <f>Total_data!AD29</f>
        <v>77.970598788490634</v>
      </c>
      <c r="AE305">
        <f>Total_data!AE29</f>
        <v>78.595250009254812</v>
      </c>
      <c r="AF305">
        <f>Total_data!AF29</f>
        <v>79.801742093661204</v>
      </c>
      <c r="AG305">
        <f>Total_data!AG29</f>
        <v>80.997158280448559</v>
      </c>
      <c r="AH305">
        <f>Total_data!AH29</f>
        <v>82.192238560249478</v>
      </c>
      <c r="AI305">
        <f>Total_data!AI29</f>
        <v>84.351396332443386</v>
      </c>
      <c r="AJ305">
        <f>Total_data!AJ29</f>
        <v>86.725575558972849</v>
      </c>
      <c r="AK305">
        <f>Total_data!AK29</f>
        <v>88.580617275571697</v>
      </c>
      <c r="AL305">
        <f>Total_data!AL29</f>
        <v>90.37427038326436</v>
      </c>
      <c r="AM305">
        <f>Total_data!AM29</f>
        <v>92.112367923389201</v>
      </c>
      <c r="AN305">
        <f>Total_data!AN29</f>
        <v>93.886930713466029</v>
      </c>
      <c r="AO305">
        <f>Total_data!AO29</f>
        <v>95.687175147776713</v>
      </c>
      <c r="AP305">
        <f>Total_data!AP29</f>
        <v>97.428894255591786</v>
      </c>
      <c r="AQ305">
        <f>Total_data!AQ29</f>
        <v>99.482900796905867</v>
      </c>
      <c r="AR305">
        <f>Total_data!AR29</f>
        <v>101.15759309679429</v>
      </c>
    </row>
    <row r="306" spans="1:44" x14ac:dyDescent="0.2">
      <c r="A306" t="str">
        <f>Total_data!A30</f>
        <v>TOTAL</v>
      </c>
      <c r="B306" t="str">
        <f>Total_data!B30</f>
        <v>Final Energy|Heat|Residential</v>
      </c>
      <c r="C306" t="str">
        <f>Total_data!C30</f>
        <v>EJ/yr</v>
      </c>
      <c r="D306">
        <f>Total_data!D30</f>
        <v>77.894399999999877</v>
      </c>
      <c r="E306">
        <f>Total_data!E30</f>
        <v>78.726199999999849</v>
      </c>
      <c r="F306">
        <f>Total_data!F30</f>
        <v>79.557999999999723</v>
      </c>
      <c r="G306">
        <f>Total_data!G30</f>
        <v>80.389799999999966</v>
      </c>
      <c r="H306">
        <f>Total_data!H30</f>
        <v>81.221599999999754</v>
      </c>
      <c r="I306">
        <f>Total_data!I30</f>
        <v>82.053399999999911</v>
      </c>
      <c r="J306">
        <f>Total_data!J30</f>
        <v>82.885199999999855</v>
      </c>
      <c r="K306">
        <f>Total_data!K30</f>
        <v>83.716999999999899</v>
      </c>
      <c r="L306">
        <f>Total_data!L30</f>
        <v>84.5487999999999</v>
      </c>
      <c r="M306">
        <f>Total_data!M30</f>
        <v>85.380599999999873</v>
      </c>
      <c r="N306">
        <f>Total_data!N30</f>
        <v>86.21239999999996</v>
      </c>
      <c r="O306">
        <f>Total_data!O30</f>
        <v>85.29389999999988</v>
      </c>
      <c r="P306">
        <f>Total_data!P30</f>
        <v>84.375399999999814</v>
      </c>
      <c r="Q306">
        <f>Total_data!Q30</f>
        <v>83.456899999999862</v>
      </c>
      <c r="R306">
        <f>Total_data!R30</f>
        <v>82.538399999999882</v>
      </c>
      <c r="S306">
        <f>Total_data!S30</f>
        <v>81.619899999999873</v>
      </c>
      <c r="T306">
        <f>Total_data!T30</f>
        <v>80.701499999999868</v>
      </c>
      <c r="U306">
        <f>Total_data!U30</f>
        <v>79.782999999999859</v>
      </c>
      <c r="V306">
        <f>Total_data!V30</f>
        <v>78.86449999999985</v>
      </c>
      <c r="W306">
        <f>Total_data!W30</f>
        <v>77.945999999999913</v>
      </c>
      <c r="X306">
        <f>Total_data!X30</f>
        <v>77.027499999999833</v>
      </c>
      <c r="Y306">
        <f>Total_data!Y30</f>
        <v>77.067799999999863</v>
      </c>
      <c r="Z306">
        <f>Total_data!Z30</f>
        <v>77.108099999999823</v>
      </c>
      <c r="AA306">
        <f>Total_data!AA30</f>
        <v>77.148399999999924</v>
      </c>
      <c r="AB306">
        <f>Total_data!AB30</f>
        <v>77.188599999999937</v>
      </c>
      <c r="AC306">
        <f>Total_data!AC30</f>
        <v>77.228899999999953</v>
      </c>
      <c r="AD306">
        <f>Total_data!AD30</f>
        <v>77.269199999999898</v>
      </c>
      <c r="AE306">
        <f>Total_data!AE30</f>
        <v>77.309499999999915</v>
      </c>
      <c r="AF306">
        <f>Total_data!AF30</f>
        <v>77.349799999999959</v>
      </c>
      <c r="AG306">
        <f>Total_data!AG30</f>
        <v>77.390099999999961</v>
      </c>
      <c r="AH306">
        <f>Total_data!AH30</f>
        <v>77.430399999999935</v>
      </c>
      <c r="AI306">
        <f>Total_data!AI30</f>
        <v>77.641099999999966</v>
      </c>
      <c r="AJ306">
        <f>Total_data!AJ30</f>
        <v>77.851799999999912</v>
      </c>
      <c r="AK306">
        <f>Total_data!AK30</f>
        <v>78.062499999999915</v>
      </c>
      <c r="AL306">
        <f>Total_data!AL30</f>
        <v>78.273099999999914</v>
      </c>
      <c r="AM306">
        <f>Total_data!AM30</f>
        <v>78.483799999999903</v>
      </c>
      <c r="AN306">
        <f>Total_data!AN30</f>
        <v>78.69449999999992</v>
      </c>
      <c r="AO306">
        <f>Total_data!AO30</f>
        <v>78.905199999999908</v>
      </c>
      <c r="AP306">
        <f>Total_data!AP30</f>
        <v>79.115799999999879</v>
      </c>
      <c r="AQ306">
        <f>Total_data!AQ30</f>
        <v>79.326499999999996</v>
      </c>
      <c r="AR306">
        <f>Total_data!AR30</f>
        <v>79.537199999999899</v>
      </c>
    </row>
    <row r="307" spans="1:44" x14ac:dyDescent="0.2">
      <c r="A307" t="str">
        <f>Total_data!A31</f>
        <v>TOTAL</v>
      </c>
      <c r="B307" t="str">
        <f>Total_data!B31</f>
        <v>Final Energy|Transportation</v>
      </c>
      <c r="C307" t="str">
        <f>Total_data!C31</f>
        <v>EJ/yr</v>
      </c>
      <c r="D307">
        <f>Total_data!D31</f>
        <v>83.277010699999906</v>
      </c>
      <c r="E307">
        <f>Total_data!E31</f>
        <v>84.861241045999989</v>
      </c>
      <c r="F307">
        <f>Total_data!F31</f>
        <v>86.391301853999906</v>
      </c>
      <c r="G307">
        <f>Total_data!G31</f>
        <v>87.892507084000016</v>
      </c>
      <c r="H307">
        <f>Total_data!H31</f>
        <v>89.381458096000003</v>
      </c>
      <c r="I307">
        <f>Total_data!I31</f>
        <v>90.806742624999998</v>
      </c>
      <c r="J307">
        <f>Total_data!J31</f>
        <v>91.71647887799999</v>
      </c>
      <c r="K307">
        <f>Total_data!K31</f>
        <v>92.74873337199999</v>
      </c>
      <c r="L307">
        <f>Total_data!L31</f>
        <v>93.771308451999985</v>
      </c>
      <c r="M307">
        <f>Total_data!M31</f>
        <v>94.562692757999997</v>
      </c>
      <c r="N307">
        <f>Total_data!N31</f>
        <v>95.497317949999996</v>
      </c>
      <c r="O307">
        <f>Total_data!O31</f>
        <v>96.626903129999917</v>
      </c>
      <c r="P307">
        <f>Total_data!P31</f>
        <v>93.292876730309573</v>
      </c>
      <c r="Q307">
        <f>Total_data!Q31</f>
        <v>96.613024907378389</v>
      </c>
      <c r="R307">
        <f>Total_data!R31</f>
        <v>97.588836716087116</v>
      </c>
      <c r="S307">
        <f>Total_data!S31</f>
        <v>97.73709081609195</v>
      </c>
      <c r="T307">
        <f>Total_data!T31</f>
        <v>97.788593754096823</v>
      </c>
      <c r="U307">
        <f>Total_data!U31</f>
        <v>97.745974320437981</v>
      </c>
      <c r="V307">
        <f>Total_data!V31</f>
        <v>97.799510399123719</v>
      </c>
      <c r="W307">
        <f>Total_data!W31</f>
        <v>97.779601042631569</v>
      </c>
      <c r="X307">
        <f>Total_data!X31</f>
        <v>95.244516672139227</v>
      </c>
      <c r="Y307">
        <f>Total_data!Y31</f>
        <v>95.202817794647061</v>
      </c>
      <c r="Z307">
        <f>Total_data!Z31</f>
        <v>95.12855803715469</v>
      </c>
      <c r="AA307">
        <f>Total_data!AA31</f>
        <v>95.03753739966254</v>
      </c>
      <c r="AB307">
        <f>Total_data!AB31</f>
        <v>94.295324793445516</v>
      </c>
      <c r="AC307">
        <f>Total_data!AC31</f>
        <v>94.212626084968804</v>
      </c>
      <c r="AD307">
        <f>Total_data!AD31</f>
        <v>94.185428306492256</v>
      </c>
      <c r="AE307">
        <f>Total_data!AE31</f>
        <v>94.072398839999991</v>
      </c>
      <c r="AF307">
        <f>Total_data!AF31</f>
        <v>94.010237019999892</v>
      </c>
      <c r="AG307">
        <f>Total_data!AG31</f>
        <v>93.944453289999984</v>
      </c>
      <c r="AH307">
        <f>Total_data!AH31</f>
        <v>93.846507650000007</v>
      </c>
      <c r="AI307">
        <f>Total_data!AI31</f>
        <v>93.708696097999805</v>
      </c>
      <c r="AJ307">
        <f>Total_data!AJ31</f>
        <v>93.567063951999899</v>
      </c>
      <c r="AK307">
        <f>Total_data!AK31</f>
        <v>93.394151211999983</v>
      </c>
      <c r="AL307">
        <f>Total_data!AL31</f>
        <v>93.217057877999878</v>
      </c>
      <c r="AM307">
        <f>Total_data!AM31</f>
        <v>93.022143949999986</v>
      </c>
      <c r="AN307">
        <f>Total_data!AN31</f>
        <v>92.779368759999883</v>
      </c>
      <c r="AO307">
        <f>Total_data!AO31</f>
        <v>92.532130249999994</v>
      </c>
      <c r="AP307">
        <f>Total_data!AP31</f>
        <v>92.267328419999885</v>
      </c>
      <c r="AQ307">
        <f>Total_data!AQ31</f>
        <v>91.98496326999998</v>
      </c>
      <c r="AR307">
        <f>Total_data!AR31</f>
        <v>91.695666399999809</v>
      </c>
    </row>
    <row r="308" spans="1:44" x14ac:dyDescent="0.2">
      <c r="A308" t="str">
        <f>Total_data!A34</f>
        <v>TOTAL</v>
      </c>
      <c r="B308" t="str">
        <f>Total_data!B34</f>
        <v>Food Demand</v>
      </c>
      <c r="C308" t="str">
        <f>Total_data!C34</f>
        <v>kcal/cap/day</v>
      </c>
      <c r="D308">
        <f>Total_data!D34</f>
        <v>2856.3201850944711</v>
      </c>
      <c r="E308">
        <f>Total_data!E34</f>
        <v>2867.5667417364225</v>
      </c>
      <c r="F308">
        <f>Total_data!F34</f>
        <v>2878.8546235695385</v>
      </c>
      <c r="G308">
        <f>Total_data!G34</f>
        <v>2890.0902420072202</v>
      </c>
      <c r="H308">
        <f>Total_data!H34</f>
        <v>2901.366554683596</v>
      </c>
      <c r="I308">
        <f>Total_data!I34</f>
        <v>2912.5919157585263</v>
      </c>
      <c r="J308">
        <f>Total_data!J34</f>
        <v>2923.857351939399</v>
      </c>
      <c r="K308">
        <f>Total_data!K34</f>
        <v>2935.1616527540828</v>
      </c>
      <c r="L308">
        <f>Total_data!L34</f>
        <v>2946.4159676525992</v>
      </c>
      <c r="M308">
        <f>Total_data!M34</f>
        <v>2957.7085995521347</v>
      </c>
      <c r="N308">
        <f>Total_data!N34</f>
        <v>2968.9524506611479</v>
      </c>
      <c r="O308">
        <f>Total_data!O34</f>
        <v>2973.2788979422326</v>
      </c>
      <c r="P308">
        <f>Total_data!P34</f>
        <v>2977.532609205774</v>
      </c>
      <c r="Q308">
        <f>Total_data!Q34</f>
        <v>2981.8830520822089</v>
      </c>
      <c r="R308">
        <f>Total_data!R34</f>
        <v>2986.1615648143638</v>
      </c>
      <c r="S308">
        <f>Total_data!S34</f>
        <v>2990.5348162093296</v>
      </c>
      <c r="T308">
        <f>Total_data!T34</f>
        <v>2994.7551572028124</v>
      </c>
      <c r="U308">
        <f>Total_data!U34</f>
        <v>2999.0696468939491</v>
      </c>
      <c r="V308">
        <f>Total_data!V34</f>
        <v>3003.3150843083304</v>
      </c>
      <c r="W308">
        <f>Total_data!W34</f>
        <v>3007.6527770846656</v>
      </c>
      <c r="X308">
        <f>Total_data!X34</f>
        <v>3011.9221398291975</v>
      </c>
      <c r="Y308">
        <f>Total_data!Y34</f>
        <v>3012.4962740211085</v>
      </c>
      <c r="Z308">
        <f>Total_data!Z34</f>
        <v>3012.9849928944454</v>
      </c>
      <c r="AA308">
        <f>Total_data!AA34</f>
        <v>3013.5453362174553</v>
      </c>
      <c r="AB308">
        <f>Total_data!AB34</f>
        <v>3014.0987330903863</v>
      </c>
      <c r="AC308">
        <f>Total_data!AC34</f>
        <v>3014.6453118877721</v>
      </c>
      <c r="AD308">
        <f>Total_data!AD34</f>
        <v>3015.1851978403797</v>
      </c>
      <c r="AE308">
        <f>Total_data!AE34</f>
        <v>3015.7185131307433</v>
      </c>
      <c r="AF308">
        <f>Total_data!AF34</f>
        <v>3016.1700066519329</v>
      </c>
      <c r="AG308">
        <f>Total_data!AG34</f>
        <v>3016.7659057636115</v>
      </c>
      <c r="AH308">
        <f>Total_data!AH34</f>
        <v>3017.2802130431955</v>
      </c>
      <c r="AI308">
        <f>Total_data!AI34</f>
        <v>3018.4566462882512</v>
      </c>
      <c r="AJ308">
        <f>Total_data!AJ34</f>
        <v>3019.6229394120746</v>
      </c>
      <c r="AK308">
        <f>Total_data!AK34</f>
        <v>3020.8527337524033</v>
      </c>
      <c r="AL308">
        <f>Total_data!AL34</f>
        <v>3022.0720186172498</v>
      </c>
      <c r="AM308">
        <f>Total_data!AM34</f>
        <v>3023.2809281499572</v>
      </c>
      <c r="AN308">
        <f>Total_data!AN34</f>
        <v>3024.4795942205928</v>
      </c>
      <c r="AO308">
        <f>Total_data!AO34</f>
        <v>3025.7404167683458</v>
      </c>
      <c r="AP308">
        <f>Total_data!AP34</f>
        <v>3026.8467123761629</v>
      </c>
      <c r="AQ308">
        <f>Total_data!AQ34</f>
        <v>3028.0870828718225</v>
      </c>
      <c r="AR308">
        <f>Total_data!AR34</f>
        <v>3029.3171184685521</v>
      </c>
    </row>
    <row r="309" spans="1:44" x14ac:dyDescent="0.2">
      <c r="A309" t="str">
        <f>Total_data!A35</f>
        <v>TOTAL</v>
      </c>
      <c r="B309" t="str">
        <f>Total_data!B35</f>
        <v>Food Demand|Crops</v>
      </c>
      <c r="C309" t="str">
        <f>Total_data!C35</f>
        <v>kcal/cap/day</v>
      </c>
      <c r="D309">
        <f>Total_data!D35</f>
        <v>2405.4225637268787</v>
      </c>
      <c r="E309">
        <f>Total_data!E35</f>
        <v>2416.410449563055</v>
      </c>
      <c r="F309">
        <f>Total_data!F35</f>
        <v>2427.351879073035</v>
      </c>
      <c r="G309">
        <f>Total_data!G35</f>
        <v>2438.3406023338757</v>
      </c>
      <c r="H309">
        <f>Total_data!H35</f>
        <v>2449.2838164950012</v>
      </c>
      <c r="I309">
        <f>Total_data!I35</f>
        <v>2460.2733158188853</v>
      </c>
      <c r="J309">
        <f>Total_data!J35</f>
        <v>2471.2182159816443</v>
      </c>
      <c r="K309">
        <f>Total_data!K35</f>
        <v>2482.2084353248665</v>
      </c>
      <c r="L309">
        <f>Total_data!L35</f>
        <v>2493.1549302817612</v>
      </c>
      <c r="M309">
        <f>Total_data!M35</f>
        <v>2504.1458183727127</v>
      </c>
      <c r="N309">
        <f>Total_data!N35</f>
        <v>2515.0938236570328</v>
      </c>
      <c r="O309">
        <f>Total_data!O35</f>
        <v>2520.1988978942854</v>
      </c>
      <c r="P309">
        <f>Total_data!P35</f>
        <v>2525.2181458761474</v>
      </c>
      <c r="Q309">
        <f>Total_data!Q35</f>
        <v>2530.321362589948</v>
      </c>
      <c r="R309">
        <f>Total_data!R35</f>
        <v>2535.3402028103797</v>
      </c>
      <c r="S309">
        <f>Total_data!S35</f>
        <v>2540.4416414951565</v>
      </c>
      <c r="T309">
        <f>Total_data!T35</f>
        <v>2545.460104994685</v>
      </c>
      <c r="U309">
        <f>Total_data!U35</f>
        <v>2550.5598404055368</v>
      </c>
      <c r="V309">
        <f>Total_data!V35</f>
        <v>2555.5779558876875</v>
      </c>
      <c r="W309">
        <f>Total_data!W35</f>
        <v>2560.6760583975597</v>
      </c>
      <c r="X309">
        <f>Total_data!X35</f>
        <v>2565.6938524290322</v>
      </c>
      <c r="Y309">
        <f>Total_data!Y35</f>
        <v>2567.0400238369416</v>
      </c>
      <c r="Z309">
        <f>Total_data!Z35</f>
        <v>2568.3692975840518</v>
      </c>
      <c r="AA309">
        <f>Total_data!AA35</f>
        <v>2569.6819898448848</v>
      </c>
      <c r="AB309">
        <f>Total_data!AB35</f>
        <v>2571.0556479865722</v>
      </c>
      <c r="AC309">
        <f>Total_data!AC35</f>
        <v>2572.4123820987952</v>
      </c>
      <c r="AD309">
        <f>Total_data!AD35</f>
        <v>2573.7525030330798</v>
      </c>
      <c r="AE309">
        <f>Total_data!AE35</f>
        <v>2575.0763140745389</v>
      </c>
      <c r="AF309">
        <f>Total_data!AF35</f>
        <v>2576.3841111706934</v>
      </c>
      <c r="AG309">
        <f>Total_data!AG35</f>
        <v>2577.7511003544519</v>
      </c>
      <c r="AH309">
        <f>Total_data!AH35</f>
        <v>2579.1017509191847</v>
      </c>
      <c r="AI309">
        <f>Total_data!AI35</f>
        <v>2580.9142687797321</v>
      </c>
      <c r="AJ309">
        <f>Total_data!AJ35</f>
        <v>2582.7111638661718</v>
      </c>
      <c r="AK309">
        <f>Total_data!AK35</f>
        <v>2584.5661480976319</v>
      </c>
      <c r="AL309">
        <f>Total_data!AL35</f>
        <v>2586.4052801571788</v>
      </c>
      <c r="AM309">
        <f>Total_data!AM35</f>
        <v>2588.2287623825364</v>
      </c>
      <c r="AN309">
        <f>Total_data!AN35</f>
        <v>2590.0367936824869</v>
      </c>
      <c r="AO309">
        <f>Total_data!AO35</f>
        <v>2591.9018399036486</v>
      </c>
      <c r="AP309">
        <f>Total_data!AP35</f>
        <v>2593.6792491115903</v>
      </c>
      <c r="AQ309">
        <f>Total_data!AQ35</f>
        <v>2595.5134524129007</v>
      </c>
      <c r="AR309">
        <f>Total_data!AR35</f>
        <v>2597.3323729371682</v>
      </c>
    </row>
    <row r="310" spans="1:44" x14ac:dyDescent="0.2">
      <c r="A310" t="str">
        <f>Total_data!A36</f>
        <v>TOTAL</v>
      </c>
      <c r="B310" t="str">
        <f>Total_data!B36</f>
        <v>Food Demand|Livestock</v>
      </c>
      <c r="C310" t="str">
        <f>Total_data!C36</f>
        <v>kcal/cap/day</v>
      </c>
      <c r="D310">
        <f>Total_data!D36</f>
        <v>450.89762136759254</v>
      </c>
      <c r="E310">
        <f>Total_data!E36</f>
        <v>451.15629217336738</v>
      </c>
      <c r="F310">
        <f>Total_data!F36</f>
        <v>451.5027444965034</v>
      </c>
      <c r="G310">
        <f>Total_data!G36</f>
        <v>451.74963967334469</v>
      </c>
      <c r="H310">
        <f>Total_data!H36</f>
        <v>452.08273818859482</v>
      </c>
      <c r="I310">
        <f>Total_data!I36</f>
        <v>452.31859993964082</v>
      </c>
      <c r="J310">
        <f>Total_data!J36</f>
        <v>452.63913595775477</v>
      </c>
      <c r="K310">
        <f>Total_data!K36</f>
        <v>452.95321742921618</v>
      </c>
      <c r="L310">
        <f>Total_data!L36</f>
        <v>453.26103737083821</v>
      </c>
      <c r="M310">
        <f>Total_data!M36</f>
        <v>453.56278117942219</v>
      </c>
      <c r="N310">
        <f>Total_data!N36</f>
        <v>453.85862700411514</v>
      </c>
      <c r="O310">
        <f>Total_data!O36</f>
        <v>453.08000004794712</v>
      </c>
      <c r="P310">
        <f>Total_data!P36</f>
        <v>452.31446332962639</v>
      </c>
      <c r="Q310">
        <f>Total_data!Q36</f>
        <v>451.56168949226094</v>
      </c>
      <c r="R310">
        <f>Total_data!R36</f>
        <v>450.82136200398429</v>
      </c>
      <c r="S310">
        <f>Total_data!S36</f>
        <v>450.09317471417313</v>
      </c>
      <c r="T310">
        <f>Total_data!T36</f>
        <v>449.29505220812729</v>
      </c>
      <c r="U310">
        <f>Total_data!U36</f>
        <v>448.50980648841244</v>
      </c>
      <c r="V310">
        <f>Total_data!V36</f>
        <v>447.73712842064276</v>
      </c>
      <c r="W310">
        <f>Total_data!W36</f>
        <v>446.97671868710574</v>
      </c>
      <c r="X310">
        <f>Total_data!X36</f>
        <v>446.22828740016553</v>
      </c>
      <c r="Y310">
        <f>Total_data!Y36</f>
        <v>445.45625018416672</v>
      </c>
      <c r="Z310">
        <f>Total_data!Z36</f>
        <v>444.61569531039385</v>
      </c>
      <c r="AA310">
        <f>Total_data!AA36</f>
        <v>443.86334637257045</v>
      </c>
      <c r="AB310">
        <f>Total_data!AB36</f>
        <v>443.04308510381406</v>
      </c>
      <c r="AC310">
        <f>Total_data!AC36</f>
        <v>442.23292978897689</v>
      </c>
      <c r="AD310">
        <f>Total_data!AD36</f>
        <v>441.4326948072997</v>
      </c>
      <c r="AE310">
        <f>Total_data!AE36</f>
        <v>440.64219905620456</v>
      </c>
      <c r="AF310">
        <f>Total_data!AF36</f>
        <v>439.78589548123966</v>
      </c>
      <c r="AG310">
        <f>Total_data!AG36</f>
        <v>439.01480540915958</v>
      </c>
      <c r="AH310">
        <f>Total_data!AH36</f>
        <v>438.17846212401105</v>
      </c>
      <c r="AI310">
        <f>Total_data!AI36</f>
        <v>437.542377508519</v>
      </c>
      <c r="AJ310">
        <f>Total_data!AJ36</f>
        <v>436.91177554590297</v>
      </c>
      <c r="AK310">
        <f>Total_data!AK36</f>
        <v>436.28658565477161</v>
      </c>
      <c r="AL310">
        <f>Total_data!AL36</f>
        <v>435.66673846007086</v>
      </c>
      <c r="AM310">
        <f>Total_data!AM36</f>
        <v>435.05216576742089</v>
      </c>
      <c r="AN310">
        <f>Total_data!AN36</f>
        <v>434.44280053810604</v>
      </c>
      <c r="AO310">
        <f>Total_data!AO36</f>
        <v>433.83857686469713</v>
      </c>
      <c r="AP310">
        <f>Total_data!AP36</f>
        <v>433.16746326457246</v>
      </c>
      <c r="AQ310">
        <f>Total_data!AQ36</f>
        <v>432.57363045892163</v>
      </c>
      <c r="AR310">
        <f>Total_data!AR36</f>
        <v>431.98474553138396</v>
      </c>
    </row>
    <row r="311" spans="1:44" x14ac:dyDescent="0.2">
      <c r="A311" t="str">
        <f>Total_data!A39</f>
        <v>TOTAL</v>
      </c>
      <c r="B311" t="str">
        <f>Total_data!B39</f>
        <v>Forestry Production|for PAPPLANT</v>
      </c>
      <c r="C311" t="str">
        <f>Total_data!C39</f>
        <v>EJ/yr</v>
      </c>
      <c r="D311">
        <f>Total_data!D39</f>
        <v>537.57000000000005</v>
      </c>
      <c r="E311">
        <f>Total_data!E39</f>
        <v>537.57000000000005</v>
      </c>
      <c r="F311">
        <f>Total_data!F39</f>
        <v>537.56999999999903</v>
      </c>
      <c r="G311">
        <f>Total_data!G39</f>
        <v>536.23045055030002</v>
      </c>
      <c r="H311">
        <f>Total_data!H39</f>
        <v>492.19435317109901</v>
      </c>
      <c r="I311">
        <f>Total_data!I39</f>
        <v>425.58600580758798</v>
      </c>
      <c r="J311">
        <f>Total_data!J39</f>
        <v>406.32767999999999</v>
      </c>
      <c r="K311">
        <f>Total_data!K39</f>
        <v>406.32767999999999</v>
      </c>
      <c r="L311">
        <f>Total_data!L39</f>
        <v>406.32767999999902</v>
      </c>
      <c r="M311">
        <f>Total_data!M39</f>
        <v>406.32767999999999</v>
      </c>
      <c r="N311">
        <f>Total_data!N39</f>
        <v>406.32767999999902</v>
      </c>
      <c r="O311">
        <f>Total_data!O39</f>
        <v>406.32767999999999</v>
      </c>
      <c r="P311">
        <f>Total_data!P39</f>
        <v>473.51743679405303</v>
      </c>
      <c r="Q311">
        <f>Total_data!Q39</f>
        <v>523.96316506797996</v>
      </c>
      <c r="R311">
        <f>Total_data!R39</f>
        <v>545.50866245811005</v>
      </c>
      <c r="S311">
        <f>Total_data!S39</f>
        <v>566.341814464609</v>
      </c>
      <c r="T311">
        <f>Total_data!T39</f>
        <v>585.404649727015</v>
      </c>
      <c r="U311">
        <f>Total_data!U39</f>
        <v>605.16377693134405</v>
      </c>
      <c r="V311">
        <f>Total_data!V39</f>
        <v>624.42457492892595</v>
      </c>
      <c r="W311">
        <f>Total_data!W39</f>
        <v>643.32022574353095</v>
      </c>
      <c r="X311">
        <f>Total_data!X39</f>
        <v>660.44425448847903</v>
      </c>
      <c r="Y311">
        <f>Total_data!Y39</f>
        <v>678.50679339256806</v>
      </c>
      <c r="Z311">
        <f>Total_data!Z39</f>
        <v>696.08493559959004</v>
      </c>
      <c r="AA311">
        <f>Total_data!AA39</f>
        <v>712.22820664064</v>
      </c>
      <c r="AB311">
        <f>Total_data!AB39</f>
        <v>663.08609679257199</v>
      </c>
      <c r="AC311">
        <f>Total_data!AC39</f>
        <v>661.19532101541097</v>
      </c>
      <c r="AD311">
        <f>Total_data!AD39</f>
        <v>762.12814909275005</v>
      </c>
      <c r="AE311">
        <f>Total_data!AE39</f>
        <v>777.15699711078503</v>
      </c>
      <c r="AF311">
        <f>Total_data!AF39</f>
        <v>792.973840435071</v>
      </c>
      <c r="AG311">
        <f>Total_data!AG39</f>
        <v>808.65952634017697</v>
      </c>
      <c r="AH311">
        <f>Total_data!AH39</f>
        <v>732.72021326168601</v>
      </c>
      <c r="AI311">
        <f>Total_data!AI39</f>
        <v>719.13188291249105</v>
      </c>
      <c r="AJ311">
        <f>Total_data!AJ39</f>
        <v>643.34152383275705</v>
      </c>
      <c r="AK311">
        <f>Total_data!AK39</f>
        <v>613.22779208602799</v>
      </c>
      <c r="AL311">
        <f>Total_data!AL39</f>
        <v>588.00898414355004</v>
      </c>
      <c r="AM311">
        <f>Total_data!AM39</f>
        <v>588.09693066120894</v>
      </c>
      <c r="AN311">
        <f>Total_data!AN39</f>
        <v>583.53923841208098</v>
      </c>
      <c r="AO311">
        <f>Total_data!AO39</f>
        <v>571.73272021474395</v>
      </c>
      <c r="AP311">
        <f>Total_data!AP39</f>
        <v>548.345764633518</v>
      </c>
      <c r="AQ311">
        <f>Total_data!AQ39</f>
        <v>508.98716254130699</v>
      </c>
      <c r="AR311">
        <f>Total_data!AR39</f>
        <v>476.43297627743999</v>
      </c>
    </row>
    <row r="312" spans="1:44" x14ac:dyDescent="0.2">
      <c r="A312" t="str">
        <f>Total_data!A42</f>
        <v>TOTAL</v>
      </c>
      <c r="B312" t="str">
        <f>Total_data!B42</f>
        <v>Land Cover</v>
      </c>
      <c r="C312" t="str">
        <f>Total_data!C42</f>
        <v>million ha</v>
      </c>
      <c r="D312">
        <f>Total_data!D42</f>
        <v>13008</v>
      </c>
      <c r="E312">
        <f>Total_data!E42</f>
        <v>13008</v>
      </c>
      <c r="F312">
        <f>Total_data!F42</f>
        <v>13007.9999999999</v>
      </c>
      <c r="G312">
        <f>Total_data!G42</f>
        <v>13009</v>
      </c>
      <c r="H312">
        <f>Total_data!H42</f>
        <v>13009</v>
      </c>
      <c r="I312">
        <f>Total_data!I42</f>
        <v>13009</v>
      </c>
      <c r="J312">
        <f>Total_data!J42</f>
        <v>13009</v>
      </c>
      <c r="K312">
        <f>Total_data!K42</f>
        <v>13009</v>
      </c>
      <c r="L312">
        <f>Total_data!L42</f>
        <v>13009</v>
      </c>
      <c r="M312">
        <f>Total_data!M42</f>
        <v>13009</v>
      </c>
      <c r="N312">
        <f>Total_data!N42</f>
        <v>13009</v>
      </c>
      <c r="O312">
        <f>Total_data!O42</f>
        <v>13009</v>
      </c>
      <c r="P312">
        <f>Total_data!P42</f>
        <v>13009</v>
      </c>
      <c r="Q312">
        <f>Total_data!Q42</f>
        <v>13009</v>
      </c>
      <c r="R312">
        <f>Total_data!R42</f>
        <v>13009</v>
      </c>
      <c r="S312">
        <f>Total_data!S42</f>
        <v>13009</v>
      </c>
      <c r="T312">
        <f>Total_data!T42</f>
        <v>13009</v>
      </c>
      <c r="U312">
        <f>Total_data!U42</f>
        <v>13009</v>
      </c>
      <c r="V312">
        <f>Total_data!V42</f>
        <v>13009</v>
      </c>
      <c r="W312">
        <f>Total_data!W42</f>
        <v>13009</v>
      </c>
      <c r="X312">
        <f>Total_data!X42</f>
        <v>13009</v>
      </c>
      <c r="Y312">
        <f>Total_data!Y42</f>
        <v>13009</v>
      </c>
      <c r="Z312">
        <f>Total_data!Z42</f>
        <v>13009</v>
      </c>
      <c r="AA312">
        <f>Total_data!AA42</f>
        <v>13008.9999999999</v>
      </c>
      <c r="AB312">
        <f>Total_data!AB42</f>
        <v>13007.9999999999</v>
      </c>
      <c r="AC312">
        <f>Total_data!AC42</f>
        <v>13008</v>
      </c>
      <c r="AD312">
        <f>Total_data!AD42</f>
        <v>13009</v>
      </c>
      <c r="AE312">
        <f>Total_data!AE42</f>
        <v>13009</v>
      </c>
      <c r="AF312">
        <f>Total_data!AF42</f>
        <v>13009</v>
      </c>
      <c r="AG312">
        <f>Total_data!AG42</f>
        <v>13009</v>
      </c>
      <c r="AH312">
        <f>Total_data!AH42</f>
        <v>13007.9999999999</v>
      </c>
      <c r="AI312">
        <f>Total_data!AI42</f>
        <v>13009</v>
      </c>
      <c r="AJ312">
        <f>Total_data!AJ42</f>
        <v>13009</v>
      </c>
      <c r="AK312">
        <f>Total_data!AK42</f>
        <v>13009</v>
      </c>
      <c r="AL312">
        <f>Total_data!AL42</f>
        <v>13009</v>
      </c>
      <c r="AM312">
        <f>Total_data!AM42</f>
        <v>13009</v>
      </c>
      <c r="AN312">
        <f>Total_data!AN42</f>
        <v>13009</v>
      </c>
      <c r="AO312">
        <f>Total_data!AO42</f>
        <v>13009</v>
      </c>
      <c r="AP312">
        <f>Total_data!AP42</f>
        <v>13009</v>
      </c>
      <c r="AQ312">
        <f>Total_data!AQ42</f>
        <v>13009</v>
      </c>
      <c r="AR312">
        <f>Total_data!AR42</f>
        <v>13009</v>
      </c>
    </row>
    <row r="313" spans="1:44" x14ac:dyDescent="0.2">
      <c r="A313" t="str">
        <f>Total_data!A43</f>
        <v>TOTAL</v>
      </c>
      <c r="B313" t="str">
        <f>Total_data!B43</f>
        <v>Land Cover|Cropland</v>
      </c>
      <c r="C313" t="str">
        <f>Total_data!C43</f>
        <v>million ha</v>
      </c>
      <c r="D313">
        <f>Total_data!D43</f>
        <v>1845.64446641831</v>
      </c>
      <c r="E313">
        <f>Total_data!E43</f>
        <v>1868.8200296290599</v>
      </c>
      <c r="F313">
        <f>Total_data!F43</f>
        <v>1892.58983805035</v>
      </c>
      <c r="G313">
        <f>Total_data!G43</f>
        <v>1915.7654012610999</v>
      </c>
      <c r="H313">
        <f>Total_data!H43</f>
        <v>1939.5352096823899</v>
      </c>
      <c r="I313">
        <f>Total_data!I43</f>
        <v>1966.5148214682699</v>
      </c>
      <c r="J313">
        <f>Total_data!J43</f>
        <v>1995.8987915580299</v>
      </c>
      <c r="K313">
        <f>Total_data!K43</f>
        <v>2024.9413132469199</v>
      </c>
      <c r="L313">
        <f>Total_data!L43</f>
        <v>2054.3252833366801</v>
      </c>
      <c r="M313">
        <f>Total_data!M43</f>
        <v>2083.3678050255598</v>
      </c>
      <c r="N313">
        <f>Total_data!N43</f>
        <v>2113.3460203258601</v>
      </c>
      <c r="O313">
        <f>Total_data!O43</f>
        <v>2063.3701034271799</v>
      </c>
      <c r="P313">
        <f>Total_data!P43</f>
        <v>2014.252689330149</v>
      </c>
      <c r="Q313">
        <f>Total_data!Q43</f>
        <v>1967.8898525337499</v>
      </c>
      <c r="R313">
        <f>Total_data!R43</f>
        <v>1921.3107252484392</v>
      </c>
      <c r="S313">
        <f>Total_data!S43</f>
        <v>1876.4143321947201</v>
      </c>
      <c r="T313">
        <f>Total_data!T43</f>
        <v>1832.7726321932892</v>
      </c>
      <c r="U313">
        <f>Total_data!U43</f>
        <v>1789.81404138122</v>
      </c>
      <c r="V313">
        <f>Total_data!V43</f>
        <v>1747.70064765855</v>
      </c>
      <c r="W313">
        <f>Total_data!W43</f>
        <v>1705.8324935453491</v>
      </c>
      <c r="X313">
        <f>Total_data!X43</f>
        <v>1665.85790280418</v>
      </c>
      <c r="Y313">
        <f>Total_data!Y43</f>
        <v>1625.2790229097691</v>
      </c>
      <c r="Z313">
        <f>Total_data!Z43</f>
        <v>1585.739755867419</v>
      </c>
      <c r="AA313">
        <f>Total_data!AA43</f>
        <v>1546.801679949413</v>
      </c>
      <c r="AB313">
        <f>Total_data!AB43</f>
        <v>1508.0960792152819</v>
      </c>
      <c r="AC313">
        <f>Total_data!AC43</f>
        <v>1469.232547221779</v>
      </c>
      <c r="AD313">
        <f>Total_data!AD43</f>
        <v>1431.0998604028341</v>
      </c>
      <c r="AE313">
        <f>Total_data!AE43</f>
        <v>1393.2540008395399</v>
      </c>
      <c r="AF313">
        <f>Total_data!AF43</f>
        <v>1355.4096223952979</v>
      </c>
      <c r="AG313">
        <f>Total_data!AG43</f>
        <v>1317.1633850666772</v>
      </c>
      <c r="AH313">
        <f>Total_data!AH43</f>
        <v>1279.884132659673</v>
      </c>
      <c r="AI313">
        <f>Total_data!AI43</f>
        <v>1241.5432383337029</v>
      </c>
      <c r="AJ313">
        <f>Total_data!AJ43</f>
        <v>1203.500323167603</v>
      </c>
      <c r="AK313">
        <f>Total_data!AK43</f>
        <v>1164.8139530321957</v>
      </c>
      <c r="AL313">
        <f>Total_data!AL43</f>
        <v>1141.27533794173</v>
      </c>
      <c r="AM313">
        <f>Total_data!AM43</f>
        <v>1126.05209138857</v>
      </c>
      <c r="AN313">
        <f>Total_data!AN43</f>
        <v>1111.55936741763</v>
      </c>
      <c r="AO313">
        <f>Total_data!AO43</f>
        <v>1097.4866833073499</v>
      </c>
      <c r="AP313">
        <f>Total_data!AP43</f>
        <v>1083.7613013341299</v>
      </c>
      <c r="AQ313">
        <f>Total_data!AQ43</f>
        <v>1070.09667895184</v>
      </c>
      <c r="AR313">
        <f>Total_data!AR43</f>
        <v>1057.0877527804801</v>
      </c>
    </row>
    <row r="314" spans="1:44" x14ac:dyDescent="0.2">
      <c r="A314" t="str">
        <f>Total_data!A44</f>
        <v>TOTAL</v>
      </c>
      <c r="B314" t="str">
        <f>Total_data!B44</f>
        <v>Land Cover|Cropland|Rainfed</v>
      </c>
      <c r="C314" t="str">
        <f>Total_data!C44</f>
        <v>million ha</v>
      </c>
      <c r="D314">
        <f>Total_data!D44</f>
        <v>1477.84446641831</v>
      </c>
      <c r="E314">
        <f>Total_data!E44</f>
        <v>1501.02002962906</v>
      </c>
      <c r="F314">
        <f>Total_data!F44</f>
        <v>1524.78983805035</v>
      </c>
      <c r="G314">
        <f>Total_data!G44</f>
        <v>1547.9654012610999</v>
      </c>
      <c r="H314">
        <f>Total_data!H44</f>
        <v>1571.73520968239</v>
      </c>
      <c r="I314">
        <f>Total_data!I44</f>
        <v>1598.71482146827</v>
      </c>
      <c r="J314">
        <f>Total_data!J44</f>
        <v>1628.0987915580299</v>
      </c>
      <c r="K314">
        <f>Total_data!K44</f>
        <v>1657.1413132469199</v>
      </c>
      <c r="L314">
        <f>Total_data!L44</f>
        <v>1686.5252833366801</v>
      </c>
      <c r="M314">
        <f>Total_data!M44</f>
        <v>1715.5678050255599</v>
      </c>
      <c r="N314">
        <f>Total_data!N44</f>
        <v>1745.5460203258599</v>
      </c>
      <c r="O314">
        <f>Total_data!O44</f>
        <v>1677.18010342718</v>
      </c>
      <c r="P314">
        <f>Total_data!P44</f>
        <v>1608.75318933015</v>
      </c>
      <c r="Q314">
        <f>Total_data!Q44</f>
        <v>1542.11537753375</v>
      </c>
      <c r="R314">
        <f>Total_data!R44</f>
        <v>1474.2475264484401</v>
      </c>
      <c r="S314">
        <f>Total_data!S44</f>
        <v>1406.9979734947201</v>
      </c>
      <c r="T314">
        <f>Total_data!T44</f>
        <v>1339.8854555932901</v>
      </c>
      <c r="U314">
        <f>Total_data!U44</f>
        <v>1272.28250588122</v>
      </c>
      <c r="V314">
        <f>Total_data!V44</f>
        <v>1204.29253545855</v>
      </c>
      <c r="W314">
        <f>Total_data!W44</f>
        <v>1135.2539757453501</v>
      </c>
      <c r="X314">
        <f>Total_data!X44</f>
        <v>1066.75045910418</v>
      </c>
      <c r="Y314">
        <f>Total_data!Y44</f>
        <v>996.21620700976905</v>
      </c>
      <c r="Z314">
        <f>Total_data!Z44</f>
        <v>925.22379916742</v>
      </c>
      <c r="AA314">
        <f>Total_data!AA44</f>
        <v>853.259925449413</v>
      </c>
      <c r="AB314">
        <f>Total_data!AB44</f>
        <v>779.87723691528197</v>
      </c>
      <c r="AC314">
        <f>Total_data!AC44</f>
        <v>704.60276282177995</v>
      </c>
      <c r="AD314">
        <f>Total_data!AD44</f>
        <v>628.23858680283399</v>
      </c>
      <c r="AE314">
        <f>Total_data!AE44</f>
        <v>550.24966353954005</v>
      </c>
      <c r="AF314">
        <f>Total_data!AF44</f>
        <v>470.25506819529801</v>
      </c>
      <c r="AG314">
        <f>Total_data!AG44</f>
        <v>387.75110316667701</v>
      </c>
      <c r="AH314">
        <f>Total_data!AH44</f>
        <v>304.00123665967402</v>
      </c>
      <c r="AI314">
        <f>Total_data!AI44</f>
        <v>216.86619733370301</v>
      </c>
      <c r="AJ314">
        <f>Total_data!AJ44</f>
        <v>127.589430167613</v>
      </c>
      <c r="AK314">
        <f>Total_data!AK44</f>
        <v>35.107516032195598</v>
      </c>
      <c r="AL314">
        <f>Total_data!AL44</f>
        <v>0</v>
      </c>
      <c r="AM314">
        <f>Total_data!AM44</f>
        <v>0</v>
      </c>
      <c r="AN314">
        <f>Total_data!AN44</f>
        <v>0</v>
      </c>
      <c r="AO314">
        <f>Total_data!AO44</f>
        <v>0</v>
      </c>
      <c r="AP314">
        <f>Total_data!AP44</f>
        <v>0</v>
      </c>
      <c r="AQ314">
        <f>Total_data!AQ44</f>
        <v>0</v>
      </c>
      <c r="AR314">
        <f>Total_data!AR44</f>
        <v>0</v>
      </c>
    </row>
    <row r="315" spans="1:44" x14ac:dyDescent="0.2">
      <c r="A315" t="str">
        <f>Total_data!A45</f>
        <v>TOTAL</v>
      </c>
      <c r="B315" t="str">
        <f>Total_data!B45</f>
        <v>Land Cover|Cropland|Irrigated</v>
      </c>
      <c r="C315" t="str">
        <f>Total_data!C45</f>
        <v>million ha</v>
      </c>
      <c r="D315">
        <f>Total_data!D45</f>
        <v>367.8</v>
      </c>
      <c r="E315">
        <f>Total_data!E45</f>
        <v>367.8</v>
      </c>
      <c r="F315">
        <f>Total_data!F45</f>
        <v>367.8</v>
      </c>
      <c r="G315">
        <f>Total_data!G45</f>
        <v>367.8</v>
      </c>
      <c r="H315">
        <f>Total_data!H45</f>
        <v>367.8</v>
      </c>
      <c r="I315">
        <f>Total_data!I45</f>
        <v>367.8</v>
      </c>
      <c r="J315">
        <f>Total_data!J45</f>
        <v>367.8</v>
      </c>
      <c r="K315">
        <f>Total_data!K45</f>
        <v>367.8</v>
      </c>
      <c r="L315">
        <f>Total_data!L45</f>
        <v>367.8</v>
      </c>
      <c r="M315">
        <f>Total_data!M45</f>
        <v>367.8</v>
      </c>
      <c r="N315">
        <f>Total_data!N45</f>
        <v>367.8</v>
      </c>
      <c r="O315">
        <f>Total_data!O45</f>
        <v>386.19</v>
      </c>
      <c r="P315">
        <f>Total_data!P45</f>
        <v>405.49949999999899</v>
      </c>
      <c r="Q315">
        <f>Total_data!Q45</f>
        <v>425.774475</v>
      </c>
      <c r="R315">
        <f>Total_data!R45</f>
        <v>447.06319879999899</v>
      </c>
      <c r="S315">
        <f>Total_data!S45</f>
        <v>469.41635869999999</v>
      </c>
      <c r="T315">
        <f>Total_data!T45</f>
        <v>492.88717659999901</v>
      </c>
      <c r="U315">
        <f>Total_data!U45</f>
        <v>517.53153550000002</v>
      </c>
      <c r="V315">
        <f>Total_data!V45</f>
        <v>543.40811220000001</v>
      </c>
      <c r="W315">
        <f>Total_data!W45</f>
        <v>570.57851779999896</v>
      </c>
      <c r="X315">
        <f>Total_data!X45</f>
        <v>599.10744369999998</v>
      </c>
      <c r="Y315">
        <f>Total_data!Y45</f>
        <v>629.06281590000003</v>
      </c>
      <c r="Z315">
        <f>Total_data!Z45</f>
        <v>660.51595669999904</v>
      </c>
      <c r="AA315">
        <f>Total_data!AA45</f>
        <v>693.54175450000002</v>
      </c>
      <c r="AB315">
        <f>Total_data!AB45</f>
        <v>728.21884230000001</v>
      </c>
      <c r="AC315">
        <f>Total_data!AC45</f>
        <v>764.62978439999904</v>
      </c>
      <c r="AD315">
        <f>Total_data!AD45</f>
        <v>802.8612736</v>
      </c>
      <c r="AE315">
        <f>Total_data!AE45</f>
        <v>843.00433729999997</v>
      </c>
      <c r="AF315">
        <f>Total_data!AF45</f>
        <v>885.15455420000001</v>
      </c>
      <c r="AG315">
        <f>Total_data!AG45</f>
        <v>929.41228190000004</v>
      </c>
      <c r="AH315">
        <f>Total_data!AH45</f>
        <v>975.88289599999905</v>
      </c>
      <c r="AI315">
        <f>Total_data!AI45</f>
        <v>1024.6770409999999</v>
      </c>
      <c r="AJ315">
        <f>Total_data!AJ45</f>
        <v>1075.91089299999</v>
      </c>
      <c r="AK315">
        <f>Total_data!AK45</f>
        <v>1129.7064370000001</v>
      </c>
      <c r="AL315">
        <f>Total_data!AL45</f>
        <v>1141.27533794173</v>
      </c>
      <c r="AM315">
        <f>Total_data!AM45</f>
        <v>1126.05209138857</v>
      </c>
      <c r="AN315">
        <f>Total_data!AN45</f>
        <v>1111.55936741763</v>
      </c>
      <c r="AO315">
        <f>Total_data!AO45</f>
        <v>1097.4866833073499</v>
      </c>
      <c r="AP315">
        <f>Total_data!AP45</f>
        <v>1083.7613013341299</v>
      </c>
      <c r="AQ315">
        <f>Total_data!AQ45</f>
        <v>1070.09667895184</v>
      </c>
      <c r="AR315">
        <f>Total_data!AR45</f>
        <v>1057.0877527804801</v>
      </c>
    </row>
    <row r="316" spans="1:44" x14ac:dyDescent="0.2">
      <c r="A316" t="str">
        <f>Total_data!A46</f>
        <v>TOTAL</v>
      </c>
      <c r="B316" t="str">
        <f>Total_data!B46</f>
        <v>Land Cover|Forest</v>
      </c>
      <c r="C316" t="str">
        <f>Total_data!C46</f>
        <v>million ha</v>
      </c>
      <c r="D316">
        <f>Total_data!D46</f>
        <v>4000</v>
      </c>
      <c r="E316">
        <f>Total_data!E46</f>
        <v>4000</v>
      </c>
      <c r="F316">
        <f>Total_data!F46</f>
        <v>4000</v>
      </c>
      <c r="G316">
        <f>Total_data!G46</f>
        <v>3993.2345987388899</v>
      </c>
      <c r="H316">
        <f>Total_data!H46</f>
        <v>3969.4647903176001</v>
      </c>
      <c r="I316">
        <f>Total_data!I46</f>
        <v>3920.3789521336498</v>
      </c>
      <c r="J316">
        <f>Total_data!J46</f>
        <v>3852.3297073271101</v>
      </c>
      <c r="K316">
        <f>Total_data!K46</f>
        <v>3791.0661233742499</v>
      </c>
      <c r="L316">
        <f>Total_data!L46</f>
        <v>3723.0168785677101</v>
      </c>
      <c r="M316">
        <f>Total_data!M46</f>
        <v>3661.7532946148399</v>
      </c>
      <c r="N316">
        <f>Total_data!N46</f>
        <v>3593.1098045977701</v>
      </c>
      <c r="O316">
        <f>Total_data!O46</f>
        <v>3711.5422734540198</v>
      </c>
      <c r="P316">
        <f>Total_data!P46</f>
        <v>3826.9079636390202</v>
      </c>
      <c r="Q316">
        <f>Total_data!Q46</f>
        <v>3931.2786114544401</v>
      </c>
      <c r="R316">
        <f>Total_data!R46</f>
        <v>4040.0942548389398</v>
      </c>
      <c r="S316">
        <f>Total_data!S46</f>
        <v>4145.3121942656999</v>
      </c>
      <c r="T316">
        <f>Total_data!T46</f>
        <v>4241.5891400354303</v>
      </c>
      <c r="U316">
        <f>Total_data!U46</f>
        <v>4341.3827117744604</v>
      </c>
      <c r="V316">
        <f>Total_data!V46</f>
        <v>4438.6594693380102</v>
      </c>
      <c r="W316">
        <f>Total_data!W46</f>
        <v>4534.0920492097503</v>
      </c>
      <c r="X316">
        <f>Total_data!X46</f>
        <v>4620.5770428711003</v>
      </c>
      <c r="Y316">
        <f>Total_data!Y46</f>
        <v>4711.8019868311503</v>
      </c>
      <c r="Z316">
        <f>Total_data!Z46</f>
        <v>4800.5804828262098</v>
      </c>
      <c r="AA316">
        <f>Total_data!AA46</f>
        <v>4882.11215475071</v>
      </c>
      <c r="AB316">
        <f>Total_data!AB46</f>
        <v>4633.9196807705603</v>
      </c>
      <c r="AC316">
        <f>Total_data!AC46</f>
        <v>4624.37030815864</v>
      </c>
      <c r="AD316">
        <f>Total_data!AD46</f>
        <v>5134.1320661250002</v>
      </c>
      <c r="AE316">
        <f>Total_data!AE46</f>
        <v>5210.0353389433603</v>
      </c>
      <c r="AF316">
        <f>Total_data!AF46</f>
        <v>5289.9183860357098</v>
      </c>
      <c r="AG316">
        <f>Total_data!AG46</f>
        <v>5369.1390219200803</v>
      </c>
      <c r="AH316">
        <f>Total_data!AH46</f>
        <v>5288.0573684964502</v>
      </c>
      <c r="AI316">
        <f>Total_data!AI46</f>
        <v>5518.8993344250302</v>
      </c>
      <c r="AJ316">
        <f>Total_data!AJ46</f>
        <v>5595.0137486347403</v>
      </c>
      <c r="AK316">
        <f>Total_data!AK46</f>
        <v>5670.8542322946496</v>
      </c>
      <c r="AL316">
        <f>Total_data!AL46</f>
        <v>5726.0593302641801</v>
      </c>
      <c r="AM316">
        <f>Total_data!AM46</f>
        <v>5776.7528218306297</v>
      </c>
      <c r="AN316">
        <f>Total_data!AN46</f>
        <v>5825.8909013959401</v>
      </c>
      <c r="AO316">
        <f>Total_data!AO46</f>
        <v>5869.3682116942</v>
      </c>
      <c r="AP316">
        <f>Total_data!AP46</f>
        <v>5916.2237141143896</v>
      </c>
      <c r="AQ316">
        <f>Total_data!AQ46</f>
        <v>5962.2739598549697</v>
      </c>
      <c r="AR316">
        <f>Total_data!AR46</f>
        <v>6006.9488288655302</v>
      </c>
    </row>
    <row r="317" spans="1:44" x14ac:dyDescent="0.2">
      <c r="A317" t="str">
        <f>Total_data!A47</f>
        <v>TOTAL</v>
      </c>
      <c r="B317" t="str">
        <f>Total_data!B47</f>
        <v>Land Cover|Forest|Forestry</v>
      </c>
      <c r="C317" t="str">
        <f>Total_data!C47</f>
        <v>million ha</v>
      </c>
      <c r="D317">
        <f>Total_data!D47</f>
        <v>2715</v>
      </c>
      <c r="E317">
        <f>Total_data!E47</f>
        <v>2715</v>
      </c>
      <c r="F317">
        <f>Total_data!F47</f>
        <v>2714.99999999999</v>
      </c>
      <c r="G317">
        <f>Total_data!G47</f>
        <v>2708.2345987388899</v>
      </c>
      <c r="H317">
        <f>Total_data!H47</f>
        <v>2485.8300665206998</v>
      </c>
      <c r="I317">
        <f>Total_data!I47</f>
        <v>2149.4242717554898</v>
      </c>
      <c r="J317">
        <f>Total_data!J47</f>
        <v>2052.16</v>
      </c>
      <c r="K317">
        <f>Total_data!K47</f>
        <v>2052.16</v>
      </c>
      <c r="L317">
        <f>Total_data!L47</f>
        <v>2052.1599999999899</v>
      </c>
      <c r="M317">
        <f>Total_data!M47</f>
        <v>2052.16</v>
      </c>
      <c r="N317">
        <f>Total_data!N47</f>
        <v>2052.1599999999899</v>
      </c>
      <c r="O317">
        <f>Total_data!O47</f>
        <v>2052.16</v>
      </c>
      <c r="P317">
        <f>Total_data!P47</f>
        <v>2391.5022060305701</v>
      </c>
      <c r="Q317">
        <f>Total_data!Q47</f>
        <v>2646.2786114544401</v>
      </c>
      <c r="R317">
        <f>Total_data!R47</f>
        <v>2755.0942548389398</v>
      </c>
      <c r="S317">
        <f>Total_data!S47</f>
        <v>2860.3121942656999</v>
      </c>
      <c r="T317">
        <f>Total_data!T47</f>
        <v>2956.5891400354299</v>
      </c>
      <c r="U317">
        <f>Total_data!U47</f>
        <v>3056.3827117744599</v>
      </c>
      <c r="V317">
        <f>Total_data!V47</f>
        <v>3153.6594693380098</v>
      </c>
      <c r="W317">
        <f>Total_data!W47</f>
        <v>3249.0920492097498</v>
      </c>
      <c r="X317">
        <f>Total_data!X47</f>
        <v>3335.5770428710998</v>
      </c>
      <c r="Y317">
        <f>Total_data!Y47</f>
        <v>3426.8019868311499</v>
      </c>
      <c r="Z317">
        <f>Total_data!Z47</f>
        <v>3515.5804828262098</v>
      </c>
      <c r="AA317">
        <f>Total_data!AA47</f>
        <v>3597.11215475071</v>
      </c>
      <c r="AB317">
        <f>Total_data!AB47</f>
        <v>3348.9196807705598</v>
      </c>
      <c r="AC317">
        <f>Total_data!AC47</f>
        <v>3339.37030815864</v>
      </c>
      <c r="AD317">
        <f>Total_data!AD47</f>
        <v>3849.1320661250002</v>
      </c>
      <c r="AE317">
        <f>Total_data!AE47</f>
        <v>3925.0353389433599</v>
      </c>
      <c r="AF317">
        <f>Total_data!AF47</f>
        <v>4004.9183860357098</v>
      </c>
      <c r="AG317">
        <f>Total_data!AG47</f>
        <v>4084.1390219200798</v>
      </c>
      <c r="AH317">
        <f>Total_data!AH47</f>
        <v>3700.6071376852801</v>
      </c>
      <c r="AI317">
        <f>Total_data!AI47</f>
        <v>3631.97920662874</v>
      </c>
      <c r="AJ317">
        <f>Total_data!AJ47</f>
        <v>3249.1996153169498</v>
      </c>
      <c r="AK317">
        <f>Total_data!AK47</f>
        <v>3097.1100610405401</v>
      </c>
      <c r="AL317">
        <f>Total_data!AL47</f>
        <v>2969.7423441593401</v>
      </c>
      <c r="AM317">
        <f>Total_data!AM47</f>
        <v>2970.1865184909502</v>
      </c>
      <c r="AN317">
        <f>Total_data!AN47</f>
        <v>2947.1678707680799</v>
      </c>
      <c r="AO317">
        <f>Total_data!AO47</f>
        <v>2887.5389909835499</v>
      </c>
      <c r="AP317">
        <f>Total_data!AP47</f>
        <v>2769.4230537046301</v>
      </c>
      <c r="AQ317">
        <f>Total_data!AQ47</f>
        <v>2570.6422350571002</v>
      </c>
      <c r="AR317">
        <f>Total_data!AR47</f>
        <v>2406.22715291636</v>
      </c>
    </row>
    <row r="318" spans="1:44" x14ac:dyDescent="0.2">
      <c r="A318" t="str">
        <f>Total_data!A48</f>
        <v>TOTAL</v>
      </c>
      <c r="B318" t="str">
        <f>Total_data!B48</f>
        <v>Land Cover|Other Land</v>
      </c>
      <c r="C318" t="str">
        <f>Total_data!C48</f>
        <v>million ha</v>
      </c>
      <c r="D318">
        <f>Total_data!D48</f>
        <v>3900</v>
      </c>
      <c r="E318">
        <f>Total_data!E48</f>
        <v>3900</v>
      </c>
      <c r="F318">
        <f>Total_data!F48</f>
        <v>3900</v>
      </c>
      <c r="G318">
        <f>Total_data!G48</f>
        <v>3900</v>
      </c>
      <c r="H318">
        <f>Total_data!H48</f>
        <v>3900</v>
      </c>
      <c r="I318">
        <f>Total_data!I48</f>
        <v>3900</v>
      </c>
      <c r="J318">
        <f>Total_data!J48</f>
        <v>3900</v>
      </c>
      <c r="K318">
        <f>Total_data!K48</f>
        <v>3900</v>
      </c>
      <c r="L318">
        <f>Total_data!L48</f>
        <v>3900</v>
      </c>
      <c r="M318">
        <f>Total_data!M48</f>
        <v>3900</v>
      </c>
      <c r="N318">
        <f>Total_data!N48</f>
        <v>3900</v>
      </c>
      <c r="O318">
        <f>Total_data!O48</f>
        <v>3900</v>
      </c>
      <c r="P318">
        <f>Total_data!P48</f>
        <v>3900</v>
      </c>
      <c r="Q318">
        <f>Total_data!Q48</f>
        <v>3900</v>
      </c>
      <c r="R318">
        <f>Total_data!R48</f>
        <v>3900</v>
      </c>
      <c r="S318">
        <f>Total_data!S48</f>
        <v>3900</v>
      </c>
      <c r="T318">
        <f>Total_data!T48</f>
        <v>3900</v>
      </c>
      <c r="U318">
        <f>Total_data!U48</f>
        <v>3900</v>
      </c>
      <c r="V318">
        <f>Total_data!V48</f>
        <v>3900</v>
      </c>
      <c r="W318">
        <f>Total_data!W48</f>
        <v>3900</v>
      </c>
      <c r="X318">
        <f>Total_data!X48</f>
        <v>3900</v>
      </c>
      <c r="Y318">
        <f>Total_data!Y48</f>
        <v>3900</v>
      </c>
      <c r="Z318">
        <f>Total_data!Z48</f>
        <v>3900</v>
      </c>
      <c r="AA318">
        <f>Total_data!AA48</f>
        <v>3900</v>
      </c>
      <c r="AB318">
        <f>Total_data!AB48</f>
        <v>3900</v>
      </c>
      <c r="AC318">
        <f>Total_data!AC48</f>
        <v>3900</v>
      </c>
      <c r="AD318">
        <f>Total_data!AD48</f>
        <v>3900</v>
      </c>
      <c r="AE318">
        <f>Total_data!AE48</f>
        <v>3900</v>
      </c>
      <c r="AF318">
        <f>Total_data!AF48</f>
        <v>3900</v>
      </c>
      <c r="AG318">
        <f>Total_data!AG48</f>
        <v>3900</v>
      </c>
      <c r="AH318">
        <f>Total_data!AH48</f>
        <v>3900</v>
      </c>
      <c r="AI318">
        <f>Total_data!AI48</f>
        <v>3900</v>
      </c>
      <c r="AJ318">
        <f>Total_data!AJ48</f>
        <v>3900</v>
      </c>
      <c r="AK318">
        <f>Total_data!AK48</f>
        <v>3900</v>
      </c>
      <c r="AL318">
        <f>Total_data!AL48</f>
        <v>3900</v>
      </c>
      <c r="AM318">
        <f>Total_data!AM48</f>
        <v>3900</v>
      </c>
      <c r="AN318">
        <f>Total_data!AN48</f>
        <v>3900</v>
      </c>
      <c r="AO318">
        <f>Total_data!AO48</f>
        <v>3900</v>
      </c>
      <c r="AP318">
        <f>Total_data!AP48</f>
        <v>3900</v>
      </c>
      <c r="AQ318">
        <f>Total_data!AQ48</f>
        <v>3900</v>
      </c>
      <c r="AR318">
        <f>Total_data!AR48</f>
        <v>3900</v>
      </c>
    </row>
    <row r="319" spans="1:44" x14ac:dyDescent="0.2">
      <c r="A319" t="str">
        <f>Total_data!A49</f>
        <v>TOTAL</v>
      </c>
      <c r="B319" t="str">
        <f>Total_data!B49</f>
        <v>Land Cover|Pasture</v>
      </c>
      <c r="C319" t="str">
        <f>Total_data!C49</f>
        <v>million ha</v>
      </c>
      <c r="D319">
        <f>Total_data!D49</f>
        <v>3200</v>
      </c>
      <c r="E319">
        <f>Total_data!E49</f>
        <v>3200</v>
      </c>
      <c r="F319">
        <f>Total_data!F49</f>
        <v>3200</v>
      </c>
      <c r="G319">
        <f>Total_data!G49</f>
        <v>3200</v>
      </c>
      <c r="H319">
        <f>Total_data!H49</f>
        <v>3200</v>
      </c>
      <c r="I319">
        <f>Total_data!I49</f>
        <v>3222.1062263980698</v>
      </c>
      <c r="J319">
        <f>Total_data!J49</f>
        <v>3260.7715011148398</v>
      </c>
      <c r="K319">
        <f>Total_data!K49</f>
        <v>3292.9925633788298</v>
      </c>
      <c r="L319">
        <f>Total_data!L49</f>
        <v>3331.6578380955998</v>
      </c>
      <c r="M319">
        <f>Total_data!M49</f>
        <v>3363.8789003595798</v>
      </c>
      <c r="N319">
        <f>Total_data!N49</f>
        <v>3402.5441750763598</v>
      </c>
      <c r="O319">
        <f>Total_data!O49</f>
        <v>3334.0876231187899</v>
      </c>
      <c r="P319">
        <f>Total_data!P49</f>
        <v>3267.8393470308101</v>
      </c>
      <c r="Q319">
        <f>Total_data!Q49</f>
        <v>3209.8315360117899</v>
      </c>
      <c r="R319">
        <f>Total_data!R49</f>
        <v>3147.59501991261</v>
      </c>
      <c r="S319">
        <f>Total_data!S49</f>
        <v>3087.2734735395602</v>
      </c>
      <c r="T319">
        <f>Total_data!T49</f>
        <v>3034.6382277712701</v>
      </c>
      <c r="U319">
        <f>Total_data!U49</f>
        <v>2977.8032468442998</v>
      </c>
      <c r="V319">
        <f>Total_data!V49</f>
        <v>2922.63988300342</v>
      </c>
      <c r="W319">
        <f>Total_data!W49</f>
        <v>2869.07545724489</v>
      </c>
      <c r="X319">
        <f>Total_data!X49</f>
        <v>2822.5650543247102</v>
      </c>
      <c r="Y319">
        <f>Total_data!Y49</f>
        <v>2771.9189902590701</v>
      </c>
      <c r="Z319">
        <f>Total_data!Z49</f>
        <v>2722.67976130637</v>
      </c>
      <c r="AA319">
        <f>Total_data!AA49</f>
        <v>2680.0861652998701</v>
      </c>
      <c r="AB319">
        <f>Total_data!AB49</f>
        <v>2633.4187104399298</v>
      </c>
      <c r="AC319">
        <f>Total_data!AC49</f>
        <v>2587.9957210429302</v>
      </c>
      <c r="AD319">
        <f>Total_data!AD49</f>
        <v>2543.7680734721598</v>
      </c>
      <c r="AE319">
        <f>Total_data!AE49</f>
        <v>2505.7106602170902</v>
      </c>
      <c r="AF319">
        <f>Total_data!AF49</f>
        <v>2463.67199156898</v>
      </c>
      <c r="AG319">
        <f>Total_data!AG49</f>
        <v>2422.6975930132298</v>
      </c>
      <c r="AH319">
        <f>Total_data!AH49</f>
        <v>2387.58071376097</v>
      </c>
      <c r="AI319">
        <f>Total_data!AI49</f>
        <v>2348.55742724126</v>
      </c>
      <c r="AJ319">
        <f>Total_data!AJ49</f>
        <v>2310.4859281976401</v>
      </c>
      <c r="AK319">
        <f>Total_data!AK49</f>
        <v>2273.3318146731399</v>
      </c>
      <c r="AL319">
        <f>Total_data!AL49</f>
        <v>2241.66533179408</v>
      </c>
      <c r="AM319">
        <f>Total_data!AM49</f>
        <v>2206.19508678079</v>
      </c>
      <c r="AN319">
        <f>Total_data!AN49</f>
        <v>2171.5497311864201</v>
      </c>
      <c r="AO319">
        <f>Total_data!AO49</f>
        <v>2142.1451049984398</v>
      </c>
      <c r="AP319">
        <f>Total_data!AP49</f>
        <v>2109.0149845514602</v>
      </c>
      <c r="AQ319">
        <f>Total_data!AQ49</f>
        <v>2076.6293611931801</v>
      </c>
      <c r="AR319">
        <f>Total_data!AR49</f>
        <v>2044.9634183539699</v>
      </c>
    </row>
    <row r="320" spans="1:44" x14ac:dyDescent="0.2">
      <c r="A320" t="str">
        <f>Total_data!A50</f>
        <v>TOTAL</v>
      </c>
      <c r="B320" t="str">
        <f>Total_data!B50</f>
        <v>Land Cover|Cropland+Livestock+Forest</v>
      </c>
      <c r="C320" t="str">
        <f>Total_data!C50</f>
        <v>million ha</v>
      </c>
      <c r="D320">
        <f>Total_data!D50</f>
        <v>7760.64446641831</v>
      </c>
      <c r="E320">
        <f>Total_data!E50</f>
        <v>7783.8200296290597</v>
      </c>
      <c r="F320">
        <f>Total_data!F50</f>
        <v>7807.5898380503404</v>
      </c>
      <c r="G320">
        <f>Total_data!G50</f>
        <v>7823.99999999999</v>
      </c>
      <c r="H320">
        <f>Total_data!H50</f>
        <v>7625.3652762030897</v>
      </c>
      <c r="I320">
        <f>Total_data!I50</f>
        <v>7338.0453196218295</v>
      </c>
      <c r="J320">
        <f>Total_data!J50</f>
        <v>7308.8302926728702</v>
      </c>
      <c r="K320">
        <f>Total_data!K50</f>
        <v>7370.0938766257495</v>
      </c>
      <c r="L320">
        <f>Total_data!L50</f>
        <v>7438.1431214322693</v>
      </c>
      <c r="M320">
        <f>Total_data!M50</f>
        <v>7499.4067053851395</v>
      </c>
      <c r="N320">
        <f>Total_data!N50</f>
        <v>7568.0501954022093</v>
      </c>
      <c r="O320">
        <f>Total_data!O50</f>
        <v>7449.6177265459701</v>
      </c>
      <c r="P320">
        <f>Total_data!P50</f>
        <v>7673.5942423915294</v>
      </c>
      <c r="Q320">
        <f>Total_data!Q50</f>
        <v>7823.99999999998</v>
      </c>
      <c r="R320">
        <f>Total_data!R50</f>
        <v>7823.9999999999891</v>
      </c>
      <c r="S320">
        <f>Total_data!S50</f>
        <v>7823.99999999998</v>
      </c>
      <c r="T320">
        <f>Total_data!T50</f>
        <v>7823.9999999999891</v>
      </c>
      <c r="U320">
        <f>Total_data!U50</f>
        <v>7823.99999999998</v>
      </c>
      <c r="V320">
        <f>Total_data!V50</f>
        <v>7823.99999999998</v>
      </c>
      <c r="W320">
        <f>Total_data!W50</f>
        <v>7823.9999999999891</v>
      </c>
      <c r="X320">
        <f>Total_data!X50</f>
        <v>7823.99999999999</v>
      </c>
      <c r="Y320">
        <f>Total_data!Y50</f>
        <v>7823.9999999999891</v>
      </c>
      <c r="Z320">
        <f>Total_data!Z50</f>
        <v>7823.9999999999991</v>
      </c>
      <c r="AA320">
        <f>Total_data!AA50</f>
        <v>7823.9999999999927</v>
      </c>
      <c r="AB320">
        <f>Total_data!AB50</f>
        <v>7490.434470425771</v>
      </c>
      <c r="AC320">
        <f>Total_data!AC50</f>
        <v>7396.5985764233492</v>
      </c>
      <c r="AD320">
        <f>Total_data!AD50</f>
        <v>7823.9999999999945</v>
      </c>
      <c r="AE320">
        <f>Total_data!AE50</f>
        <v>7823.9999999999891</v>
      </c>
      <c r="AF320">
        <f>Total_data!AF50</f>
        <v>7823.9999999999882</v>
      </c>
      <c r="AG320">
        <f>Total_data!AG50</f>
        <v>7823.9999999999873</v>
      </c>
      <c r="AH320">
        <f>Total_data!AH50</f>
        <v>7368.0719841059235</v>
      </c>
      <c r="AI320">
        <f>Total_data!AI50</f>
        <v>7222.0798722037034</v>
      </c>
      <c r="AJ320">
        <f>Total_data!AJ50</f>
        <v>6763.1858666821936</v>
      </c>
      <c r="AK320">
        <f>Total_data!AK50</f>
        <v>6535.255828745876</v>
      </c>
      <c r="AL320">
        <f>Total_data!AL50</f>
        <v>6352.68301389515</v>
      </c>
      <c r="AM320">
        <f>Total_data!AM50</f>
        <v>6302.4336966603105</v>
      </c>
      <c r="AN320">
        <f>Total_data!AN50</f>
        <v>6230.2769693721302</v>
      </c>
      <c r="AO320">
        <f>Total_data!AO50</f>
        <v>6127.1707792893394</v>
      </c>
      <c r="AP320">
        <f>Total_data!AP50</f>
        <v>5962.1993395902209</v>
      </c>
      <c r="AQ320">
        <f>Total_data!AQ50</f>
        <v>5717.3682752021195</v>
      </c>
      <c r="AR320">
        <f>Total_data!AR50</f>
        <v>5508.2783240508097</v>
      </c>
    </row>
    <row r="321" spans="1:44" x14ac:dyDescent="0.2">
      <c r="A321" t="str">
        <f>Total_data!A53</f>
        <v>TOTAL</v>
      </c>
      <c r="B321" t="str">
        <f>Total_data!B53</f>
        <v>Primary Energy</v>
      </c>
      <c r="C321" t="str">
        <f>Total_data!C53</f>
        <v>EJ/yr</v>
      </c>
      <c r="D321">
        <f>Total_data!D53</f>
        <v>490.83359062747843</v>
      </c>
      <c r="E321">
        <f>Total_data!E53</f>
        <v>498.78074861280896</v>
      </c>
      <c r="F321">
        <f>Total_data!F53</f>
        <v>497.925054719603</v>
      </c>
      <c r="G321">
        <f>Total_data!G53</f>
        <v>491.00718123033062</v>
      </c>
      <c r="H321">
        <f>Total_data!H53</f>
        <v>490.19183815348543</v>
      </c>
      <c r="I321">
        <f>Total_data!I53</f>
        <v>492.5540792009138</v>
      </c>
      <c r="J321">
        <f>Total_data!J53</f>
        <v>485.60999121309999</v>
      </c>
      <c r="K321">
        <f>Total_data!K53</f>
        <v>485.35638032264467</v>
      </c>
      <c r="L321">
        <f>Total_data!L53</f>
        <v>493.22743816691877</v>
      </c>
      <c r="M321">
        <f>Total_data!M53</f>
        <v>500.31313901844442</v>
      </c>
      <c r="N321">
        <f>Total_data!N53</f>
        <v>502.5892981438023</v>
      </c>
      <c r="O321">
        <f>Total_data!O53</f>
        <v>498.70499804139689</v>
      </c>
      <c r="P321">
        <f>Total_data!P53</f>
        <v>502.43522766225306</v>
      </c>
      <c r="Q321">
        <f>Total_data!Q53</f>
        <v>494.12925353574491</v>
      </c>
      <c r="R321">
        <f>Total_data!R53</f>
        <v>485.26254474645896</v>
      </c>
      <c r="S321">
        <f>Total_data!S53</f>
        <v>475.91321818800111</v>
      </c>
      <c r="T321">
        <f>Total_data!T53</f>
        <v>470.32524059013662</v>
      </c>
      <c r="U321">
        <f>Total_data!U53</f>
        <v>465.22099682977012</v>
      </c>
      <c r="V321">
        <f>Total_data!V53</f>
        <v>460.97358067319709</v>
      </c>
      <c r="W321">
        <f>Total_data!W53</f>
        <v>455.01388047979793</v>
      </c>
      <c r="X321">
        <f>Total_data!X53</f>
        <v>450.32483210304025</v>
      </c>
      <c r="Y321">
        <f>Total_data!Y53</f>
        <v>445.61146363392106</v>
      </c>
      <c r="Z321">
        <f>Total_data!Z53</f>
        <v>440.86441171401952</v>
      </c>
      <c r="AA321">
        <f>Total_data!AA53</f>
        <v>436.59414882864712</v>
      </c>
      <c r="AB321">
        <f>Total_data!AB53</f>
        <v>432.09217041637243</v>
      </c>
      <c r="AC321">
        <f>Total_data!AC53</f>
        <v>433.72224307837939</v>
      </c>
      <c r="AD321">
        <f>Total_data!AD53</f>
        <v>436.06258442755626</v>
      </c>
      <c r="AE321">
        <f>Total_data!AE53</f>
        <v>435.84414074704961</v>
      </c>
      <c r="AF321">
        <f>Total_data!AF53</f>
        <v>434.63719793545187</v>
      </c>
      <c r="AG321">
        <f>Total_data!AG53</f>
        <v>433.39238634894758</v>
      </c>
      <c r="AH321">
        <f>Total_data!AH53</f>
        <v>428.99747165488441</v>
      </c>
      <c r="AI321">
        <f>Total_data!AI53</f>
        <v>428.62010399476839</v>
      </c>
      <c r="AJ321">
        <f>Total_data!AJ53</f>
        <v>425.82504809513875</v>
      </c>
      <c r="AK321">
        <f>Total_data!AK53</f>
        <v>424.44358628572166</v>
      </c>
      <c r="AL321">
        <f>Total_data!AL53</f>
        <v>425.12783724642043</v>
      </c>
      <c r="AM321">
        <f>Total_data!AM53</f>
        <v>426.76538239953919</v>
      </c>
      <c r="AN321">
        <f>Total_data!AN53</f>
        <v>428.50839362718085</v>
      </c>
      <c r="AO321">
        <f>Total_data!AO53</f>
        <v>429.88013310362231</v>
      </c>
      <c r="AP321">
        <f>Total_data!AP53</f>
        <v>430.6446040005265</v>
      </c>
      <c r="AQ321">
        <f>Total_data!AQ53</f>
        <v>428.76525750445677</v>
      </c>
      <c r="AR321">
        <f>Total_data!AR53</f>
        <v>428.13664027341321</v>
      </c>
    </row>
    <row r="322" spans="1:44" x14ac:dyDescent="0.2">
      <c r="A322" t="str">
        <f>Total_data!A54</f>
        <v>TOTAL</v>
      </c>
      <c r="B322" t="str">
        <f>Total_data!B54</f>
        <v>Primary Energy|Biomass</v>
      </c>
      <c r="C322" t="str">
        <f>Total_data!C54</f>
        <v>EJ/yr</v>
      </c>
      <c r="D322">
        <f>Total_data!D54</f>
        <v>36.423419817305216</v>
      </c>
      <c r="E322">
        <f>Total_data!E54</f>
        <v>36.545733950773837</v>
      </c>
      <c r="F322">
        <f>Total_data!F54</f>
        <v>36.671184344075051</v>
      </c>
      <c r="G322">
        <f>Total_data!G54</f>
        <v>36.722461764302139</v>
      </c>
      <c r="H322">
        <f>Total_data!H54</f>
        <v>34.5126645693123</v>
      </c>
      <c r="I322">
        <f>Total_data!I54</f>
        <v>31.10585411757884</v>
      </c>
      <c r="J322">
        <f>Total_data!J54</f>
        <v>30.210029657447254</v>
      </c>
      <c r="K322">
        <f>Total_data!K54</f>
        <v>30.338616310580999</v>
      </c>
      <c r="L322">
        <f>Total_data!L54</f>
        <v>30.464066703882256</v>
      </c>
      <c r="M322">
        <f>Total_data!M54</f>
        <v>30.592653357015877</v>
      </c>
      <c r="N322">
        <f>Total_data!N54</f>
        <v>28.396717601681861</v>
      </c>
      <c r="O322">
        <f>Total_data!O54</f>
        <v>30.733785049479767</v>
      </c>
      <c r="P322">
        <f>Total_data!P54</f>
        <v>34.306286992298325</v>
      </c>
      <c r="Q322">
        <f>Total_data!Q54</f>
        <v>36.993984288579128</v>
      </c>
      <c r="R322">
        <f>Total_data!R54</f>
        <v>38.145957323613878</v>
      </c>
      <c r="S322">
        <f>Total_data!S54</f>
        <v>39.263290726925078</v>
      </c>
      <c r="T322">
        <f>Total_data!T54</f>
        <v>40.283607437004832</v>
      </c>
      <c r="U322">
        <f>Total_data!U54</f>
        <v>41.343984979594744</v>
      </c>
      <c r="V322">
        <f>Total_data!V54</f>
        <v>42.377935973342097</v>
      </c>
      <c r="W322">
        <f>Total_data!W54</f>
        <v>43.389386841492971</v>
      </c>
      <c r="X322">
        <f>Total_data!X54</f>
        <v>44.310024314267331</v>
      </c>
      <c r="Y322">
        <f>Total_data!Y54</f>
        <v>45.27729500534538</v>
      </c>
      <c r="Z322">
        <f>Total_data!Z54</f>
        <v>46.222014252623644</v>
      </c>
      <c r="AA322">
        <f>Total_data!AA54</f>
        <v>47.087505587328444</v>
      </c>
      <c r="AB322">
        <f>Total_data!AB54</f>
        <v>44.494029649867123</v>
      </c>
      <c r="AC322">
        <f>Total_data!AC54</f>
        <v>44.403170016939491</v>
      </c>
      <c r="AD322">
        <f>Total_data!AD54</f>
        <v>49.768213514916376</v>
      </c>
      <c r="AE322">
        <f>Total_data!AE54</f>
        <v>50.574606659006676</v>
      </c>
      <c r="AF322">
        <f>Total_data!AF54</f>
        <v>51.425923692806592</v>
      </c>
      <c r="AG322">
        <f>Total_data!AG54</f>
        <v>52.267149149090038</v>
      </c>
      <c r="AH322">
        <f>Total_data!AH54</f>
        <v>48.252609403954722</v>
      </c>
      <c r="AI322">
        <f>Total_data!AI54</f>
        <v>47.54142490735871</v>
      </c>
      <c r="AJ322">
        <f>Total_data!AJ54</f>
        <v>43.534784237915069</v>
      </c>
      <c r="AK322">
        <f>Total_data!AK54</f>
        <v>41.947252697510365</v>
      </c>
      <c r="AL322">
        <f>Total_data!AL54</f>
        <v>40.62243670958788</v>
      </c>
      <c r="AM322">
        <f>Total_data!AM54</f>
        <v>40.636509319567388</v>
      </c>
      <c r="AN322">
        <f>Total_data!AN54</f>
        <v>40.407358557807378</v>
      </c>
      <c r="AO322">
        <f>Total_data!AO54</f>
        <v>39.79066409956728</v>
      </c>
      <c r="AP322">
        <f>Total_data!AP54</f>
        <v>38.562991797468825</v>
      </c>
      <c r="AQ322">
        <f>Total_data!AQ54</f>
        <v>36.485201981167378</v>
      </c>
      <c r="AR322">
        <f>Total_data!AR54</f>
        <v>34.77138865801971</v>
      </c>
    </row>
    <row r="323" spans="1:44" x14ac:dyDescent="0.2">
      <c r="A323" t="str">
        <f>Total_data!A55</f>
        <v>TOTAL</v>
      </c>
      <c r="B323" t="str">
        <f>Total_data!B55</f>
        <v>Primary Energy|Biomass|Crops residues</v>
      </c>
      <c r="C323" t="str">
        <f>Total_data!C55</f>
        <v>EJ/yr</v>
      </c>
      <c r="D323">
        <f>Total_data!D55</f>
        <v>7.9159198173052499</v>
      </c>
      <c r="E323">
        <f>Total_data!E55</f>
        <v>8.0382339507739093</v>
      </c>
      <c r="F323">
        <f>Total_data!F55</f>
        <v>8.1636843440751008</v>
      </c>
      <c r="G323">
        <f>Total_data!G55</f>
        <v>8.2859984775437692</v>
      </c>
      <c r="H323">
        <f>Total_data!H55</f>
        <v>8.4114488708449606</v>
      </c>
      <c r="I323">
        <f>Total_data!I55</f>
        <v>8.5368992641461503</v>
      </c>
      <c r="J323">
        <f>Total_data!J55</f>
        <v>8.66234965744734</v>
      </c>
      <c r="K323">
        <f>Total_data!K55</f>
        <v>8.7909363105810705</v>
      </c>
      <c r="L323">
        <f>Total_data!L55</f>
        <v>8.9163867038822602</v>
      </c>
      <c r="M323">
        <f>Total_data!M55</f>
        <v>9.04497335701598</v>
      </c>
      <c r="N323">
        <f>Total_data!N55</f>
        <v>9.1735600101496999</v>
      </c>
      <c r="O323">
        <f>Total_data!O55</f>
        <v>9.1861050494798207</v>
      </c>
      <c r="P323">
        <f>Total_data!P55</f>
        <v>9.1955138289774094</v>
      </c>
      <c r="Q323">
        <f>Total_data!Q55</f>
        <v>9.2080588683075302</v>
      </c>
      <c r="R323">
        <f>Total_data!R55</f>
        <v>9.2174676478051207</v>
      </c>
      <c r="S323">
        <f>Total_data!S55</f>
        <v>9.2300126871352397</v>
      </c>
      <c r="T323">
        <f>Total_data!T55</f>
        <v>9.2394214666328303</v>
      </c>
      <c r="U323">
        <f>Total_data!U55</f>
        <v>9.2519665059629492</v>
      </c>
      <c r="V323">
        <f>Total_data!V55</f>
        <v>9.26451154529307</v>
      </c>
      <c r="W323">
        <f>Total_data!W55</f>
        <v>9.2739203247906605</v>
      </c>
      <c r="X323">
        <f>Total_data!X55</f>
        <v>9.2864653641207795</v>
      </c>
      <c r="Y323">
        <f>Total_data!Y55</f>
        <v>9.2958741436183701</v>
      </c>
      <c r="Z323">
        <f>Total_data!Z55</f>
        <v>9.3084191829484801</v>
      </c>
      <c r="AA323">
        <f>Total_data!AA55</f>
        <v>9.3178279624460796</v>
      </c>
      <c r="AB323">
        <f>Total_data!AB55</f>
        <v>9.3303730017761897</v>
      </c>
      <c r="AC323">
        <f>Total_data!AC55</f>
        <v>9.3397817812737802</v>
      </c>
      <c r="AD323">
        <f>Total_data!AD55</f>
        <v>9.3523268206038992</v>
      </c>
      <c r="AE323">
        <f>Total_data!AE55</f>
        <v>9.3617356001014898</v>
      </c>
      <c r="AF323">
        <f>Total_data!AF55</f>
        <v>9.3742806394316105</v>
      </c>
      <c r="AG323">
        <f>Total_data!AG55</f>
        <v>9.3836894189291993</v>
      </c>
      <c r="AH323">
        <f>Total_data!AH55</f>
        <v>9.39623445825932</v>
      </c>
      <c r="AI323">
        <f>Total_data!AI55</f>
        <v>9.4056432377569106</v>
      </c>
      <c r="AJ323">
        <f>Total_data!AJ55</f>
        <v>9.4181882770870295</v>
      </c>
      <c r="AK323">
        <f>Total_data!AK55</f>
        <v>9.4275970565846201</v>
      </c>
      <c r="AL323">
        <f>Total_data!AL55</f>
        <v>9.4401420959147408</v>
      </c>
      <c r="AM323">
        <f>Total_data!AM55</f>
        <v>9.4495508754123296</v>
      </c>
      <c r="AN323">
        <f>Total_data!AN55</f>
        <v>9.4620959147424504</v>
      </c>
      <c r="AO323">
        <f>Total_data!AO55</f>
        <v>9.4715046942400392</v>
      </c>
      <c r="AP323">
        <f>Total_data!AP55</f>
        <v>9.4840497335701599</v>
      </c>
      <c r="AQ323">
        <f>Total_data!AQ55</f>
        <v>9.4934585130677398</v>
      </c>
      <c r="AR323">
        <f>Total_data!AR55</f>
        <v>9.5060035523978605</v>
      </c>
    </row>
    <row r="324" spans="1:44" x14ac:dyDescent="0.2">
      <c r="A324" t="str">
        <f>Total_data!A56</f>
        <v>TOTAL</v>
      </c>
      <c r="B324" t="str">
        <f>Total_data!B56</f>
        <v>Primary Energy|Coal</v>
      </c>
      <c r="C324" t="str">
        <f>Total_data!C56</f>
        <v>EJ/yr</v>
      </c>
      <c r="D324">
        <f>Total_data!D56</f>
        <v>139.24760000000001</v>
      </c>
      <c r="E324">
        <f>Total_data!E56</f>
        <v>140.35120000000001</v>
      </c>
      <c r="F324">
        <f>Total_data!F56</f>
        <v>141.45479999999901</v>
      </c>
      <c r="G324">
        <f>Total_data!G56</f>
        <v>142.5583</v>
      </c>
      <c r="H324">
        <f>Total_data!H56</f>
        <v>143.6619</v>
      </c>
      <c r="I324">
        <f>Total_data!I56</f>
        <v>144.76549999999901</v>
      </c>
      <c r="J324">
        <f>Total_data!J56</f>
        <v>143.86643828429399</v>
      </c>
      <c r="K324">
        <f>Total_data!K56</f>
        <v>142.40790915464299</v>
      </c>
      <c r="L324">
        <f>Total_data!L56</f>
        <v>140.830095254941</v>
      </c>
      <c r="M324">
        <f>Total_data!M56</f>
        <v>139.371507343395</v>
      </c>
      <c r="N324">
        <f>Total_data!N56</f>
        <v>137.34484155555</v>
      </c>
      <c r="O324">
        <f>Total_data!O56</f>
        <v>144.39999999999901</v>
      </c>
      <c r="P324">
        <f>Total_data!P56</f>
        <v>138.80000000000001</v>
      </c>
      <c r="Q324">
        <f>Total_data!Q56</f>
        <v>133.19999999999999</v>
      </c>
      <c r="R324">
        <f>Total_data!R56</f>
        <v>127.6</v>
      </c>
      <c r="S324">
        <f>Total_data!S56</f>
        <v>121.99999999999901</v>
      </c>
      <c r="T324">
        <f>Total_data!T56</f>
        <v>117</v>
      </c>
      <c r="U324">
        <f>Total_data!U56</f>
        <v>112</v>
      </c>
      <c r="V324">
        <f>Total_data!V56</f>
        <v>107</v>
      </c>
      <c r="W324">
        <f>Total_data!W56</f>
        <v>102</v>
      </c>
      <c r="X324">
        <f>Total_data!X56</f>
        <v>97</v>
      </c>
      <c r="Y324">
        <f>Total_data!Y56</f>
        <v>94</v>
      </c>
      <c r="Z324">
        <f>Total_data!Z56</f>
        <v>90.999999999999901</v>
      </c>
      <c r="AA324">
        <f>Total_data!AA56</f>
        <v>88</v>
      </c>
      <c r="AB324">
        <f>Total_data!AB56</f>
        <v>85</v>
      </c>
      <c r="AC324">
        <f>Total_data!AC56</f>
        <v>82</v>
      </c>
      <c r="AD324">
        <f>Total_data!AD56</f>
        <v>81.8</v>
      </c>
      <c r="AE324">
        <f>Total_data!AE56</f>
        <v>82.473554081481694</v>
      </c>
      <c r="AF324">
        <f>Total_data!AF56</f>
        <v>82.145092354946598</v>
      </c>
      <c r="AG324">
        <f>Total_data!AG56</f>
        <v>81.701704160127804</v>
      </c>
      <c r="AH324">
        <f>Total_data!AH56</f>
        <v>81</v>
      </c>
      <c r="AI324">
        <f>Total_data!AI56</f>
        <v>81.2</v>
      </c>
      <c r="AJ324">
        <f>Total_data!AJ56</f>
        <v>81.399999999999906</v>
      </c>
      <c r="AK324">
        <f>Total_data!AK56</f>
        <v>81.599999999999994</v>
      </c>
      <c r="AL324">
        <f>Total_data!AL56</f>
        <v>81.799999999999898</v>
      </c>
      <c r="AM324">
        <f>Total_data!AM56</f>
        <v>82</v>
      </c>
      <c r="AN324">
        <f>Total_data!AN56</f>
        <v>82</v>
      </c>
      <c r="AO324">
        <f>Total_data!AO56</f>
        <v>82</v>
      </c>
      <c r="AP324">
        <f>Total_data!AP56</f>
        <v>82</v>
      </c>
      <c r="AQ324">
        <f>Total_data!AQ56</f>
        <v>82</v>
      </c>
      <c r="AR324">
        <f>Total_data!AR56</f>
        <v>82</v>
      </c>
    </row>
    <row r="325" spans="1:44" x14ac:dyDescent="0.2">
      <c r="A325" t="str">
        <f>Total_data!A57</f>
        <v>TOTAL</v>
      </c>
      <c r="B325" t="str">
        <f>Total_data!B57</f>
        <v>Primary Energy|Fossil</v>
      </c>
      <c r="C325" t="str">
        <f>Total_data!C57</f>
        <v>EJ/yr</v>
      </c>
      <c r="D325">
        <f>Total_data!D57</f>
        <v>414.82859999999903</v>
      </c>
      <c r="E325">
        <f>Total_data!E57</f>
        <v>418.21449999999902</v>
      </c>
      <c r="F325">
        <f>Total_data!F57</f>
        <v>421.60039999999702</v>
      </c>
      <c r="G325">
        <f>Total_data!G57</f>
        <v>424.98619999999903</v>
      </c>
      <c r="H325">
        <f>Total_data!H57</f>
        <v>428.37199999999996</v>
      </c>
      <c r="I325">
        <f>Total_data!I57</f>
        <v>431.75779999999799</v>
      </c>
      <c r="J325">
        <f>Total_data!J57</f>
        <v>433.14103828429296</v>
      </c>
      <c r="K325">
        <f>Total_data!K57</f>
        <v>433.96480915464201</v>
      </c>
      <c r="L325">
        <f>Total_data!L57</f>
        <v>434.66919525494097</v>
      </c>
      <c r="M325">
        <f>Total_data!M57</f>
        <v>435.49290734339399</v>
      </c>
      <c r="N325">
        <f>Total_data!N57</f>
        <v>436.34484155554901</v>
      </c>
      <c r="O325">
        <f>Total_data!O57</f>
        <v>443.599999999999</v>
      </c>
      <c r="P325">
        <f>Total_data!P57</f>
        <v>438.19999999999902</v>
      </c>
      <c r="Q325">
        <f>Total_data!Q57</f>
        <v>432.79999999999899</v>
      </c>
      <c r="R325">
        <f>Total_data!R57</f>
        <v>427.40000000000003</v>
      </c>
      <c r="S325">
        <f>Total_data!S57</f>
        <v>421.99999999999898</v>
      </c>
      <c r="T325">
        <f>Total_data!T57</f>
        <v>415.39999999999895</v>
      </c>
      <c r="U325">
        <f>Total_data!U57</f>
        <v>408.8</v>
      </c>
      <c r="V325">
        <f>Total_data!V57</f>
        <v>402.2</v>
      </c>
      <c r="W325">
        <f>Total_data!W57</f>
        <v>395.6</v>
      </c>
      <c r="X325">
        <f>Total_data!X57</f>
        <v>389</v>
      </c>
      <c r="Y325">
        <f>Total_data!Y57</f>
        <v>384</v>
      </c>
      <c r="Z325">
        <f>Total_data!Z57</f>
        <v>378.99999999999989</v>
      </c>
      <c r="AA325">
        <f>Total_data!AA57</f>
        <v>374</v>
      </c>
      <c r="AB325">
        <f>Total_data!AB57</f>
        <v>368.99999999999898</v>
      </c>
      <c r="AC325">
        <f>Total_data!AC57</f>
        <v>364</v>
      </c>
      <c r="AD325">
        <f>Total_data!AD57</f>
        <v>361</v>
      </c>
      <c r="AE325">
        <f>Total_data!AE57</f>
        <v>358.8735540814817</v>
      </c>
      <c r="AF325">
        <f>Total_data!AF57</f>
        <v>355.74509235494656</v>
      </c>
      <c r="AG325">
        <f>Total_data!AG57</f>
        <v>352.50170416012782</v>
      </c>
      <c r="AH325">
        <f>Total_data!AH57</f>
        <v>349</v>
      </c>
      <c r="AI325">
        <f>Total_data!AI57</f>
        <v>346.2</v>
      </c>
      <c r="AJ325">
        <f>Total_data!AJ57</f>
        <v>343.39999999999986</v>
      </c>
      <c r="AK325">
        <f>Total_data!AK57</f>
        <v>340.599999999999</v>
      </c>
      <c r="AL325">
        <f>Total_data!AL57</f>
        <v>337.7999999999999</v>
      </c>
      <c r="AM325">
        <f>Total_data!AM57</f>
        <v>334.99999999999898</v>
      </c>
      <c r="AN325">
        <f>Total_data!AN57</f>
        <v>332.39999999999901</v>
      </c>
      <c r="AO325">
        <f>Total_data!AO57</f>
        <v>329.79999999999899</v>
      </c>
      <c r="AP325">
        <f>Total_data!AP57</f>
        <v>327.2</v>
      </c>
      <c r="AQ325">
        <f>Total_data!AQ57</f>
        <v>324.60000000000002</v>
      </c>
      <c r="AR325">
        <f>Total_data!AR57</f>
        <v>322</v>
      </c>
    </row>
    <row r="326" spans="1:44" x14ac:dyDescent="0.2">
      <c r="A326" t="str">
        <f>Total_data!A58</f>
        <v>TOTAL</v>
      </c>
      <c r="B326" t="str">
        <f>Total_data!B58</f>
        <v>Primary Energy|Gas</v>
      </c>
      <c r="C326" t="str">
        <f>Total_data!C58</f>
        <v>EJ/yr</v>
      </c>
      <c r="D326">
        <f>Total_data!D58</f>
        <v>108.0354</v>
      </c>
      <c r="E326">
        <f>Total_data!E58</f>
        <v>109.716999999999</v>
      </c>
      <c r="F326">
        <f>Total_data!F58</f>
        <v>111.39859999999901</v>
      </c>
      <c r="G326">
        <f>Total_data!G58</f>
        <v>113.080199999999</v>
      </c>
      <c r="H326">
        <f>Total_data!H58</f>
        <v>114.76179999999999</v>
      </c>
      <c r="I326">
        <f>Total_data!I58</f>
        <v>116.44329999999999</v>
      </c>
      <c r="J326">
        <f>Total_data!J58</f>
        <v>118.124899999999</v>
      </c>
      <c r="K326">
        <f>Total_data!K58</f>
        <v>119.80649999999901</v>
      </c>
      <c r="L326">
        <f>Total_data!L58</f>
        <v>121.4881</v>
      </c>
      <c r="M326">
        <f>Total_data!M58</f>
        <v>123.16970000000001</v>
      </c>
      <c r="N326">
        <f>Total_data!N58</f>
        <v>124.99999999999901</v>
      </c>
      <c r="O326">
        <f>Total_data!O58</f>
        <v>127</v>
      </c>
      <c r="P326">
        <f>Total_data!P58</f>
        <v>129</v>
      </c>
      <c r="Q326">
        <f>Total_data!Q58</f>
        <v>131</v>
      </c>
      <c r="R326">
        <f>Total_data!R58</f>
        <v>133</v>
      </c>
      <c r="S326">
        <f>Total_data!S58</f>
        <v>135</v>
      </c>
      <c r="T326">
        <f>Total_data!T58</f>
        <v>135.19999999999899</v>
      </c>
      <c r="U326">
        <f>Total_data!U58</f>
        <v>135.4</v>
      </c>
      <c r="V326">
        <f>Total_data!V58</f>
        <v>135.6</v>
      </c>
      <c r="W326">
        <f>Total_data!W58</f>
        <v>135.80000000000001</v>
      </c>
      <c r="X326">
        <f>Total_data!X58</f>
        <v>136</v>
      </c>
      <c r="Y326">
        <f>Total_data!Y58</f>
        <v>136</v>
      </c>
      <c r="Z326">
        <f>Total_data!Z58</f>
        <v>136</v>
      </c>
      <c r="AA326">
        <f>Total_data!AA58</f>
        <v>136</v>
      </c>
      <c r="AB326">
        <f>Total_data!AB58</f>
        <v>135.99999999999901</v>
      </c>
      <c r="AC326">
        <f>Total_data!AC58</f>
        <v>136</v>
      </c>
      <c r="AD326">
        <f>Total_data!AD58</f>
        <v>135</v>
      </c>
      <c r="AE326">
        <f>Total_data!AE58</f>
        <v>134</v>
      </c>
      <c r="AF326">
        <f>Total_data!AF58</f>
        <v>133</v>
      </c>
      <c r="AG326">
        <f>Total_data!AG58</f>
        <v>132</v>
      </c>
      <c r="AH326">
        <f>Total_data!AH58</f>
        <v>131</v>
      </c>
      <c r="AI326">
        <f>Total_data!AI58</f>
        <v>130.19999999999999</v>
      </c>
      <c r="AJ326">
        <f>Total_data!AJ58</f>
        <v>129.4</v>
      </c>
      <c r="AK326">
        <f>Total_data!AK58</f>
        <v>128.599999999999</v>
      </c>
      <c r="AL326">
        <f>Total_data!AL58</f>
        <v>127.8</v>
      </c>
      <c r="AM326">
        <f>Total_data!AM58</f>
        <v>126.99999999999901</v>
      </c>
      <c r="AN326">
        <f>Total_data!AN58</f>
        <v>126.19999999999899</v>
      </c>
      <c r="AO326">
        <f>Total_data!AO58</f>
        <v>125.4</v>
      </c>
      <c r="AP326">
        <f>Total_data!AP58</f>
        <v>124.6</v>
      </c>
      <c r="AQ326">
        <f>Total_data!AQ58</f>
        <v>123.8</v>
      </c>
      <c r="AR326">
        <f>Total_data!AR58</f>
        <v>123</v>
      </c>
    </row>
    <row r="327" spans="1:44" x14ac:dyDescent="0.2">
      <c r="A327" t="str">
        <f>Total_data!A59</f>
        <v>TOTAL</v>
      </c>
      <c r="B327" t="str">
        <f>Total_data!B59</f>
        <v>Primary Energy|Hydro</v>
      </c>
      <c r="C327" t="str">
        <f>Total_data!C59</f>
        <v>EJ/yr</v>
      </c>
      <c r="D327">
        <f>Total_data!D59</f>
        <v>12.561203813760001</v>
      </c>
      <c r="E327">
        <f>Total_data!E59</f>
        <v>12.6517229064576</v>
      </c>
      <c r="F327">
        <f>Total_data!F59</f>
        <v>12.734546584435199</v>
      </c>
      <c r="G327">
        <f>Total_data!G59</f>
        <v>12.8125570741056</v>
      </c>
      <c r="H327">
        <f>Total_data!H59</f>
        <v>12.8842950281472</v>
      </c>
      <c r="I327">
        <f>Total_data!I59</f>
        <v>12.949760446559999</v>
      </c>
      <c r="J327">
        <f>Total_data!J59</f>
        <v>13.006254680294401</v>
      </c>
      <c r="K327">
        <f>Total_data!K59</f>
        <v>13.0592114956799</v>
      </c>
      <c r="L327">
        <f>Total_data!L59</f>
        <v>12.8800844928</v>
      </c>
      <c r="M327">
        <f>Total_data!M59</f>
        <v>12.702379132799997</v>
      </c>
      <c r="N327">
        <f>Total_data!N59</f>
        <v>12.5232521299199</v>
      </c>
      <c r="O327">
        <f>Total_data!O59</f>
        <v>12.34412512704</v>
      </c>
      <c r="P327">
        <f>Total_data!P59</f>
        <v>12.16499812416</v>
      </c>
      <c r="Q327">
        <f>Total_data!Q59</f>
        <v>11.985871121279999</v>
      </c>
      <c r="R327">
        <f>Total_data!R59</f>
        <v>11.806744118399902</v>
      </c>
      <c r="S327">
        <f>Total_data!S59</f>
        <v>11.629038758399899</v>
      </c>
      <c r="T327">
        <f>Total_data!T59</f>
        <v>11.449911755519999</v>
      </c>
      <c r="U327">
        <f>Total_data!U59</f>
        <v>11.270784752640001</v>
      </c>
      <c r="V327">
        <f>Total_data!V59</f>
        <v>11.09165774976</v>
      </c>
      <c r="W327">
        <f>Total_data!W59</f>
        <v>10.91253074688</v>
      </c>
      <c r="X327">
        <f>Total_data!X59</f>
        <v>10.733403744</v>
      </c>
      <c r="Y327">
        <f>Total_data!Y59</f>
        <v>10.555698384000001</v>
      </c>
      <c r="Z327">
        <f>Total_data!Z59</f>
        <v>10.37657138112</v>
      </c>
      <c r="AA327">
        <f>Total_data!AA59</f>
        <v>10.19744437823999</v>
      </c>
      <c r="AB327">
        <f>Total_data!AB59</f>
        <v>10.018317375360001</v>
      </c>
      <c r="AC327">
        <f>Total_data!AC59</f>
        <v>9.8391903724800009</v>
      </c>
      <c r="AD327">
        <f>Total_data!AD59</f>
        <v>9.6600633695999978</v>
      </c>
      <c r="AE327">
        <f>Total_data!AE59</f>
        <v>9.6064967998412509</v>
      </c>
      <c r="AF327">
        <f>Total_data!AF59</f>
        <v>9.5113564416187604</v>
      </c>
      <c r="AG327">
        <f>Total_data!AG59</f>
        <v>9.5057614595697899</v>
      </c>
      <c r="AH327">
        <f>Total_data!AH59</f>
        <v>11.4590987766897</v>
      </c>
      <c r="AI327">
        <f>Total_data!AI59</f>
        <v>13.412436093809699</v>
      </c>
      <c r="AJ327">
        <f>Total_data!AJ59</f>
        <v>15.3657734109297</v>
      </c>
      <c r="AK327">
        <f>Total_data!AK59</f>
        <v>17.319110728049701</v>
      </c>
      <c r="AL327">
        <f>Total_data!AL59</f>
        <v>19.2738696880497</v>
      </c>
      <c r="AM327">
        <f>Total_data!AM59</f>
        <v>21.227207005169699</v>
      </c>
      <c r="AN327">
        <f>Total_data!AN59</f>
        <v>23.180544322289698</v>
      </c>
      <c r="AO327">
        <f>Total_data!AO59</f>
        <v>25.133881639409701</v>
      </c>
      <c r="AP327">
        <f>Total_data!AP59</f>
        <v>27.0872189565297</v>
      </c>
      <c r="AQ327">
        <f>Total_data!AQ59</f>
        <v>27.240347364479998</v>
      </c>
      <c r="AR327">
        <f>Total_data!AR59</f>
        <v>27.230395864319998</v>
      </c>
    </row>
    <row r="328" spans="1:44" x14ac:dyDescent="0.2">
      <c r="A328" t="str">
        <f>Total_data!A60</f>
        <v>TOTAL</v>
      </c>
      <c r="B328" t="str">
        <f>Total_data!B60</f>
        <v>Primary Energy|Nuclear</v>
      </c>
      <c r="C328" t="str">
        <f>Total_data!C60</f>
        <v>EJ/yr</v>
      </c>
      <c r="D328">
        <f>Total_data!D60</f>
        <v>25.2222544124782</v>
      </c>
      <c r="E328">
        <f>Total_data!E60</f>
        <v>29.451900972090399</v>
      </c>
      <c r="F328">
        <f>Total_data!F60</f>
        <v>24.885802916855699</v>
      </c>
      <c r="G328">
        <f>Total_data!G60</f>
        <v>14.5069475553671</v>
      </c>
      <c r="H328">
        <f>Total_data!H60</f>
        <v>12.505399626138001</v>
      </c>
      <c r="I328">
        <f>Total_data!I60</f>
        <v>14.882820005372199</v>
      </c>
      <c r="J328">
        <f>Total_data!J60</f>
        <v>7.4582110295293802</v>
      </c>
      <c r="K328">
        <f>Total_data!K60</f>
        <v>6.2631869194889598</v>
      </c>
      <c r="L328">
        <f>Total_data!L60</f>
        <v>13.547039038725901</v>
      </c>
      <c r="M328">
        <f>Total_data!M60</f>
        <v>19.9246051849338</v>
      </c>
      <c r="N328">
        <f>Total_data!N60</f>
        <v>23.758954217856001</v>
      </c>
      <c r="O328">
        <f>Total_data!O60</f>
        <v>10.5322817373492</v>
      </c>
      <c r="P328">
        <f>Total_data!P60</f>
        <v>16.3409036301477</v>
      </c>
      <c r="Q328">
        <f>Total_data!Q60</f>
        <v>10.996404556519799</v>
      </c>
      <c r="R328">
        <f>Total_data!R60</f>
        <v>6.6285980127446997</v>
      </c>
      <c r="S328">
        <f>Total_data!S60</f>
        <v>1.8119057380577199</v>
      </c>
      <c r="T328">
        <f>Total_data!T60</f>
        <v>2.0526229330598702</v>
      </c>
      <c r="U328">
        <f>Total_data!U60</f>
        <v>2.7400216800633701</v>
      </c>
      <c r="V328">
        <f>Total_data!V60</f>
        <v>4.3098231077039504</v>
      </c>
      <c r="W328">
        <f>Total_data!W60</f>
        <v>4.1929784435003903</v>
      </c>
      <c r="X328">
        <f>Total_data!X60</f>
        <v>5.4227816189008298</v>
      </c>
      <c r="Y328">
        <f>Total_data!Y60</f>
        <v>4.9911120376602502</v>
      </c>
      <c r="Z328">
        <f>Total_data!Z60</f>
        <v>4.5536865462304199</v>
      </c>
      <c r="AA328">
        <f>Total_data!AA60</f>
        <v>4.6728298819030396</v>
      </c>
      <c r="AB328">
        <f>Total_data!AB60</f>
        <v>8.0204361057273204</v>
      </c>
      <c r="AC328">
        <f>Total_data!AC60</f>
        <v>14.6381490057599</v>
      </c>
      <c r="AD328">
        <f>Total_data!AD60</f>
        <v>14.050241648639901</v>
      </c>
      <c r="AE328">
        <f>Total_data!AE60</f>
        <v>13.462334291519999</v>
      </c>
      <c r="AF328">
        <f>Total_data!AF60</f>
        <v>12.8818687996799</v>
      </c>
      <c r="AG328">
        <f>Total_data!AG60</f>
        <v>12.293961442560001</v>
      </c>
      <c r="AH328">
        <f>Total_data!AH60</f>
        <v>11.70605408544</v>
      </c>
      <c r="AI328">
        <f>Total_data!AI60</f>
        <v>11.1255885936</v>
      </c>
      <c r="AJ328">
        <f>Total_data!AJ60</f>
        <v>10.537681236479999</v>
      </c>
      <c r="AK328">
        <f>Total_data!AK60</f>
        <v>9.8193771191485499</v>
      </c>
      <c r="AL328">
        <f>Total_data!AL60</f>
        <v>9.3693083875199896</v>
      </c>
      <c r="AM328">
        <f>Total_data!AM60</f>
        <v>8.7814010303999996</v>
      </c>
      <c r="AN328">
        <f>Total_data!AN60</f>
        <v>8.1934936732799901</v>
      </c>
      <c r="AO328">
        <f>Total_data!AO60</f>
        <v>7.61302818143999</v>
      </c>
      <c r="AP328">
        <f>Total_data!AP60</f>
        <v>7.0251208243200001</v>
      </c>
      <c r="AQ328">
        <f>Total_data!AQ60</f>
        <v>6.4372134671999897</v>
      </c>
      <c r="AR328">
        <f>Total_data!AR60</f>
        <v>5.8567479753599896</v>
      </c>
    </row>
    <row r="329" spans="1:44" x14ac:dyDescent="0.2">
      <c r="A329" t="str">
        <f>Total_data!A61</f>
        <v>TOTAL</v>
      </c>
      <c r="B329" t="str">
        <f>Total_data!B61</f>
        <v>Primary Energy|Oil</v>
      </c>
      <c r="C329" t="str">
        <f>Total_data!C61</f>
        <v>EJ/yr</v>
      </c>
      <c r="D329">
        <f>Total_data!D61</f>
        <v>167.54559999999901</v>
      </c>
      <c r="E329">
        <f>Total_data!E61</f>
        <v>168.1463</v>
      </c>
      <c r="F329">
        <f>Total_data!F61</f>
        <v>168.74699999999899</v>
      </c>
      <c r="G329">
        <f>Total_data!G61</f>
        <v>169.3477</v>
      </c>
      <c r="H329">
        <f>Total_data!H61</f>
        <v>169.94829999999999</v>
      </c>
      <c r="I329">
        <f>Total_data!I61</f>
        <v>170.54899999999901</v>
      </c>
      <c r="J329">
        <f>Total_data!J61</f>
        <v>171.1497</v>
      </c>
      <c r="K329">
        <f>Total_data!K61</f>
        <v>171.75040000000001</v>
      </c>
      <c r="L329">
        <f>Total_data!L61</f>
        <v>172.351</v>
      </c>
      <c r="M329">
        <f>Total_data!M61</f>
        <v>172.95169999999899</v>
      </c>
      <c r="N329">
        <f>Total_data!N61</f>
        <v>174</v>
      </c>
      <c r="O329">
        <f>Total_data!O61</f>
        <v>172.2</v>
      </c>
      <c r="P329">
        <f>Total_data!P61</f>
        <v>170.39999999999901</v>
      </c>
      <c r="Q329">
        <f>Total_data!Q61</f>
        <v>168.599999999999</v>
      </c>
      <c r="R329">
        <f>Total_data!R61</f>
        <v>166.8</v>
      </c>
      <c r="S329">
        <f>Total_data!S61</f>
        <v>165</v>
      </c>
      <c r="T329">
        <f>Total_data!T61</f>
        <v>163.19999999999999</v>
      </c>
      <c r="U329">
        <f>Total_data!U61</f>
        <v>161.4</v>
      </c>
      <c r="V329">
        <f>Total_data!V61</f>
        <v>159.6</v>
      </c>
      <c r="W329">
        <f>Total_data!W61</f>
        <v>157.80000000000001</v>
      </c>
      <c r="X329">
        <f>Total_data!X61</f>
        <v>156</v>
      </c>
      <c r="Y329">
        <f>Total_data!Y61</f>
        <v>154</v>
      </c>
      <c r="Z329">
        <f>Total_data!Z61</f>
        <v>152</v>
      </c>
      <c r="AA329">
        <f>Total_data!AA61</f>
        <v>150</v>
      </c>
      <c r="AB329">
        <f>Total_data!AB61</f>
        <v>148</v>
      </c>
      <c r="AC329">
        <f>Total_data!AC61</f>
        <v>146</v>
      </c>
      <c r="AD329">
        <f>Total_data!AD61</f>
        <v>144.19999999999999</v>
      </c>
      <c r="AE329">
        <f>Total_data!AE61</f>
        <v>142.4</v>
      </c>
      <c r="AF329">
        <f>Total_data!AF61</f>
        <v>140.6</v>
      </c>
      <c r="AG329">
        <f>Total_data!AG61</f>
        <v>138.80000000000001</v>
      </c>
      <c r="AH329">
        <f>Total_data!AH61</f>
        <v>137</v>
      </c>
      <c r="AI329">
        <f>Total_data!AI61</f>
        <v>134.80000000000001</v>
      </c>
      <c r="AJ329">
        <f>Total_data!AJ61</f>
        <v>132.6</v>
      </c>
      <c r="AK329">
        <f>Total_data!AK61</f>
        <v>130.4</v>
      </c>
      <c r="AL329">
        <f>Total_data!AL61</f>
        <v>128.19999999999999</v>
      </c>
      <c r="AM329">
        <f>Total_data!AM61</f>
        <v>126</v>
      </c>
      <c r="AN329">
        <f>Total_data!AN61</f>
        <v>124.2</v>
      </c>
      <c r="AO329">
        <f>Total_data!AO61</f>
        <v>122.399999999999</v>
      </c>
      <c r="AP329">
        <f>Total_data!AP61</f>
        <v>120.6</v>
      </c>
      <c r="AQ329">
        <f>Total_data!AQ61</f>
        <v>118.8</v>
      </c>
      <c r="AR329">
        <f>Total_data!AR61</f>
        <v>117</v>
      </c>
    </row>
    <row r="330" spans="1:44" x14ac:dyDescent="0.2">
      <c r="A330" t="str">
        <f>Total_data!A62</f>
        <v>TOTAL</v>
      </c>
      <c r="B330" t="str">
        <f>Total_data!B62</f>
        <v>Primary Energy|Other</v>
      </c>
      <c r="C330" t="str">
        <f>Total_data!C62</f>
        <v>EJ/yr</v>
      </c>
      <c r="D330">
        <f>Total_data!D62</f>
        <v>0.256576896</v>
      </c>
      <c r="E330">
        <f>Total_data!E62</f>
        <v>0.24976512000000001</v>
      </c>
      <c r="F330">
        <f>Total_data!F62</f>
        <v>0.24295334399999999</v>
      </c>
      <c r="G330">
        <f>Total_data!G62</f>
        <v>0.2413891584</v>
      </c>
      <c r="H330">
        <f>Total_data!H62</f>
        <v>0.23442600960000001</v>
      </c>
      <c r="I330">
        <f>Total_data!I62</f>
        <v>0.22978391040000001</v>
      </c>
      <c r="J330">
        <f>Total_data!J62</f>
        <v>0.222820761599999</v>
      </c>
      <c r="K330">
        <f>Total_data!K62</f>
        <v>0.21585761279999999</v>
      </c>
      <c r="L330">
        <f>Total_data!L62</f>
        <v>0.208894464</v>
      </c>
      <c r="M330">
        <f>Total_data!M62</f>
        <v>0.20193131519999999</v>
      </c>
      <c r="N330">
        <f>Total_data!N62</f>
        <v>0.19728921599999999</v>
      </c>
      <c r="O330">
        <f>Total_data!O62</f>
        <v>0.1903260672</v>
      </c>
      <c r="P330">
        <f>Total_data!P62</f>
        <v>0.18336291839999999</v>
      </c>
      <c r="Q330">
        <f>Total_data!Q62</f>
        <v>0.17639976960000001</v>
      </c>
      <c r="R330">
        <f>Total_data!R62</f>
        <v>0.16943662079999999</v>
      </c>
      <c r="S330">
        <f>Total_data!S62</f>
        <v>0.16247347200000001</v>
      </c>
      <c r="T330">
        <f>Total_data!T62</f>
        <v>0.15783137280000001</v>
      </c>
      <c r="U330">
        <f>Total_data!U62</f>
        <v>0.150868224</v>
      </c>
      <c r="V330">
        <f>Total_data!V62</f>
        <v>0.14390507520000001</v>
      </c>
      <c r="W330">
        <f>Total_data!W62</f>
        <v>0.1369419264</v>
      </c>
      <c r="X330">
        <f>Total_data!X62</f>
        <v>0.12997877760000001</v>
      </c>
      <c r="Y330">
        <f>Total_data!Y62</f>
        <v>0.12533667840000001</v>
      </c>
      <c r="Z330">
        <f>Total_data!Z62</f>
        <v>0.1183735296</v>
      </c>
      <c r="AA330">
        <f>Total_data!AA62</f>
        <v>0.111410380799999</v>
      </c>
      <c r="AB330">
        <f>Total_data!AB62</f>
        <v>0.104447232</v>
      </c>
      <c r="AC330">
        <f>Total_data!AC62</f>
        <v>9.7484083200000002E-2</v>
      </c>
      <c r="AD330">
        <f>Total_data!AD62</f>
        <v>9.0520934400000003E-2</v>
      </c>
      <c r="AE330">
        <f>Total_data!AE62</f>
        <v>8.5878835200000003E-2</v>
      </c>
      <c r="AF330">
        <f>Total_data!AF62</f>
        <v>7.8915686400000004E-2</v>
      </c>
      <c r="AG330">
        <f>Total_data!AG62</f>
        <v>7.1952537600000005E-2</v>
      </c>
      <c r="AH330">
        <f>Total_data!AH62</f>
        <v>6.4989388800000006E-2</v>
      </c>
      <c r="AI330">
        <f>Total_data!AI62</f>
        <v>5.8026239999999903E-2</v>
      </c>
      <c r="AJ330">
        <f>Total_data!AJ62</f>
        <v>0.93122712981406197</v>
      </c>
      <c r="AK330">
        <f>Total_data!AK62</f>
        <v>0.92426398101406204</v>
      </c>
      <c r="AL330">
        <f>Total_data!AL62</f>
        <v>1.9282280830613601</v>
      </c>
      <c r="AM330">
        <f>Total_data!AM62</f>
        <v>2.6808122879999901</v>
      </c>
      <c r="AN330">
        <f>Total_data!AN62</f>
        <v>2.7899016192000001</v>
      </c>
      <c r="AO330">
        <f>Total_data!AO62</f>
        <v>2.8989909503999902</v>
      </c>
      <c r="AP330">
        <f>Total_data!AP62</f>
        <v>3.01040133119999</v>
      </c>
      <c r="AQ330">
        <f>Total_data!AQ62</f>
        <v>3.1194906623999499</v>
      </c>
      <c r="AR330">
        <f>Total_data!AR62</f>
        <v>3.2285799935999799</v>
      </c>
    </row>
    <row r="331" spans="1:44" x14ac:dyDescent="0.2">
      <c r="A331" t="str">
        <f>Total_data!A63</f>
        <v>TOTAL</v>
      </c>
      <c r="B331" t="str">
        <f>Total_data!B63</f>
        <v>Primary Energy|Solar</v>
      </c>
      <c r="C331" t="str">
        <f>Total_data!C63</f>
        <v>EJ/yr</v>
      </c>
      <c r="D331">
        <f>Total_data!D63</f>
        <v>0.2330439759359989</v>
      </c>
      <c r="E331">
        <f>Total_data!E63</f>
        <v>0.40144091788800002</v>
      </c>
      <c r="F331">
        <f>Total_data!F63</f>
        <v>0.56841873983999891</v>
      </c>
      <c r="G331">
        <f>Total_data!G63</f>
        <v>0.55946279335679905</v>
      </c>
      <c r="H331">
        <f>Total_data!H63</f>
        <v>0.55044378748799894</v>
      </c>
      <c r="I331">
        <f>Total_data!I63</f>
        <v>0.54148784100479896</v>
      </c>
      <c r="J331">
        <f>Total_data!J63</f>
        <v>0.53104971513599997</v>
      </c>
      <c r="K331">
        <f>Total_data!K63</f>
        <v>0.522093768652799</v>
      </c>
      <c r="L331">
        <f>Total_data!L63</f>
        <v>0.51313782216959902</v>
      </c>
      <c r="M331">
        <f>Total_data!M63</f>
        <v>0.50411881630080002</v>
      </c>
      <c r="N331">
        <f>Total_data!N63</f>
        <v>0.52288940679551998</v>
      </c>
      <c r="O331">
        <f>Total_data!O63</f>
        <v>0.51194253712895998</v>
      </c>
      <c r="P331">
        <f>Total_data!P63</f>
        <v>0.50247784684800001</v>
      </c>
      <c r="Q331">
        <f>Total_data!Q63</f>
        <v>0.49301315656703892</v>
      </c>
      <c r="R331">
        <f>Total_data!R63</f>
        <v>0.48348540690047997</v>
      </c>
      <c r="S331">
        <f>Total_data!S63</f>
        <v>0.47260159661951895</v>
      </c>
      <c r="T331">
        <f>Total_data!T63</f>
        <v>0.463073846952959</v>
      </c>
      <c r="U331">
        <f>Total_data!U63</f>
        <v>0.45360915667199997</v>
      </c>
      <c r="V331">
        <f>Total_data!V63</f>
        <v>0.44414446639103899</v>
      </c>
      <c r="W331">
        <f>Total_data!W63</f>
        <v>0.43319759672447999</v>
      </c>
      <c r="X331">
        <f>Total_data!X63</f>
        <v>0.437124864272112</v>
      </c>
      <c r="Y331">
        <f>Total_data!Y63</f>
        <v>0.42731484851548796</v>
      </c>
      <c r="Z331">
        <f>Total_data!Z63</f>
        <v>0.417536529245567</v>
      </c>
      <c r="AA331">
        <f>Total_data!AA63</f>
        <v>0.40633908997564605</v>
      </c>
      <c r="AB331">
        <f>Total_data!AB63</f>
        <v>0.39652907421902395</v>
      </c>
      <c r="AC331">
        <f>Total_data!AC63</f>
        <v>0</v>
      </c>
      <c r="AD331">
        <f>Total_data!AD63</f>
        <v>0</v>
      </c>
      <c r="AE331">
        <f>Total_data!AE63</f>
        <v>0.99338400000000004</v>
      </c>
      <c r="AF331">
        <f>Total_data!AF63</f>
        <v>1.9867680000000001</v>
      </c>
      <c r="AG331">
        <f>Total_data!AG63</f>
        <v>2.9801519999999999</v>
      </c>
      <c r="AH331">
        <f>Total_data!AH63</f>
        <v>3.9735360000000002</v>
      </c>
      <c r="AI331">
        <f>Total_data!AI63</f>
        <v>4.96692</v>
      </c>
      <c r="AJ331">
        <f>Total_data!AJ63</f>
        <v>5.9603039999999998</v>
      </c>
      <c r="AK331">
        <f>Total_data!AK63</f>
        <v>6.9536879999999996</v>
      </c>
      <c r="AL331">
        <f>Total_data!AL63</f>
        <v>8.4644391782015997</v>
      </c>
      <c r="AM331">
        <f>Total_data!AM63</f>
        <v>9.9751903564031998</v>
      </c>
      <c r="AN331">
        <f>Total_data!AN63</f>
        <v>11.4859415346048</v>
      </c>
      <c r="AO331">
        <f>Total_data!AO63</f>
        <v>12.9966927128064</v>
      </c>
      <c r="AP331">
        <f>Total_data!AP63</f>
        <v>14.507443891008</v>
      </c>
      <c r="AQ331">
        <f>Total_data!AQ63</f>
        <v>16.0181950692096</v>
      </c>
      <c r="AR331">
        <f>Total_data!AR63</f>
        <v>18.562506982113597</v>
      </c>
    </row>
    <row r="332" spans="1:44" x14ac:dyDescent="0.2">
      <c r="A332" t="str">
        <f>Total_data!A64</f>
        <v>TOTAL</v>
      </c>
      <c r="B332" t="str">
        <f>Total_data!B64</f>
        <v>Primary Energy|Wind</v>
      </c>
      <c r="C332" t="str">
        <f>Total_data!C64</f>
        <v>EJ/yr</v>
      </c>
      <c r="D332">
        <f>Total_data!D64</f>
        <v>1.3084917119999999</v>
      </c>
      <c r="E332">
        <f>Total_data!E64</f>
        <v>1.2656847456</v>
      </c>
      <c r="F332">
        <f>Total_data!F64</f>
        <v>1.2217487904</v>
      </c>
      <c r="G332">
        <f>Total_data!G64</f>
        <v>1.1781628848000001</v>
      </c>
      <c r="H332">
        <f>Total_data!H64</f>
        <v>1.1326091328000001</v>
      </c>
      <c r="I332">
        <f>Total_data!I64</f>
        <v>1.0865728800000001</v>
      </c>
      <c r="J332">
        <f>Total_data!J64</f>
        <v>1.0405870848000001</v>
      </c>
      <c r="K332">
        <f>Total_data!K64</f>
        <v>0.99260506079999899</v>
      </c>
      <c r="L332">
        <f>Total_data!L64</f>
        <v>0.94502039039999997</v>
      </c>
      <c r="M332">
        <f>Total_data!M64</f>
        <v>0.89454386879999992</v>
      </c>
      <c r="N332">
        <f>Total_data!N64</f>
        <v>0.84535401599999904</v>
      </c>
      <c r="O332">
        <f>Total_data!O64</f>
        <v>0.79253752319999993</v>
      </c>
      <c r="P332">
        <f>Total_data!P64</f>
        <v>0.73719815039999992</v>
      </c>
      <c r="Q332">
        <f>Total_data!Q64</f>
        <v>0.6835806432</v>
      </c>
      <c r="R332">
        <f>Total_data!R64</f>
        <v>0.62832326400000005</v>
      </c>
      <c r="S332">
        <f>Total_data!S64</f>
        <v>0.57390789600000003</v>
      </c>
      <c r="T332">
        <f>Total_data!T64</f>
        <v>0.51819324480000006</v>
      </c>
      <c r="U332">
        <f>Total_data!U64</f>
        <v>0.46172803679999996</v>
      </c>
      <c r="V332">
        <f>Total_data!V64</f>
        <v>0.40611430079999999</v>
      </c>
      <c r="W332">
        <f>Total_data!W64</f>
        <v>0.34884492480000001</v>
      </c>
      <c r="X332">
        <f>Total_data!X64</f>
        <v>0.29151878399999903</v>
      </c>
      <c r="Y332">
        <f>Total_data!Y64</f>
        <v>0.23470668</v>
      </c>
      <c r="Z332">
        <f>Total_data!Z64</f>
        <v>0.17622947520000001</v>
      </c>
      <c r="AA332">
        <f>Total_data!AA64</f>
        <v>0.1186195104</v>
      </c>
      <c r="AB332">
        <f>Total_data!AB64</f>
        <v>5.84109791999999E-2</v>
      </c>
      <c r="AC332">
        <f>Total_data!AC64</f>
        <v>0.74424959999999996</v>
      </c>
      <c r="AD332">
        <f>Total_data!AD64</f>
        <v>1.4935449599999999</v>
      </c>
      <c r="AE332">
        <f>Total_data!AE64</f>
        <v>2.2478860799999998</v>
      </c>
      <c r="AF332">
        <f>Total_data!AF64</f>
        <v>3.0072729599999999</v>
      </c>
      <c r="AG332">
        <f>Total_data!AG64</f>
        <v>3.77170559999999</v>
      </c>
      <c r="AH332">
        <f>Total_data!AH64</f>
        <v>4.5411840000000003</v>
      </c>
      <c r="AI332">
        <f>Total_data!AI64</f>
        <v>5.3157081599999998</v>
      </c>
      <c r="AJ332">
        <f>Total_data!AJ64</f>
        <v>6.0952780799999999</v>
      </c>
      <c r="AK332">
        <f>Total_data!AK64</f>
        <v>6.8798937599999999</v>
      </c>
      <c r="AL332">
        <f>Total_data!AL64</f>
        <v>7.6695551999999996</v>
      </c>
      <c r="AM332">
        <f>Total_data!AM64</f>
        <v>8.4642623999999902</v>
      </c>
      <c r="AN332">
        <f>Total_data!AN64</f>
        <v>10.051153919999999</v>
      </c>
      <c r="AO332">
        <f>Total_data!AO64</f>
        <v>11.646875519999998</v>
      </c>
      <c r="AP332">
        <f>Total_data!AP64</f>
        <v>13.25142719999999</v>
      </c>
      <c r="AQ332">
        <f>Total_data!AQ64</f>
        <v>14.864808959999902</v>
      </c>
      <c r="AR332">
        <f>Total_data!AR64</f>
        <v>16.487020799999989</v>
      </c>
    </row>
    <row r="333" spans="1:44" x14ac:dyDescent="0.2">
      <c r="A333" t="str">
        <f>Total_data!A67</f>
        <v>TOTAL</v>
      </c>
      <c r="B333" t="str">
        <f>Total_data!B67</f>
        <v>SDG|SDG02|Food availability</v>
      </c>
      <c r="C333" t="str">
        <f>Total_data!C67</f>
        <v>kcal/cap/day</v>
      </c>
      <c r="D333">
        <f>Total_data!D67</f>
        <v>2856.3201850944711</v>
      </c>
      <c r="E333">
        <f>Total_data!E67</f>
        <v>2867.5667417364225</v>
      </c>
      <c r="F333">
        <f>Total_data!F67</f>
        <v>2878.8546235695385</v>
      </c>
      <c r="G333">
        <f>Total_data!G67</f>
        <v>2890.0902420072202</v>
      </c>
      <c r="H333">
        <f>Total_data!H67</f>
        <v>2901.366554683596</v>
      </c>
      <c r="I333">
        <f>Total_data!I67</f>
        <v>2912.5919157585263</v>
      </c>
      <c r="J333">
        <f>Total_data!J67</f>
        <v>2923.857351939399</v>
      </c>
      <c r="K333">
        <f>Total_data!K67</f>
        <v>2935.1616527540828</v>
      </c>
      <c r="L333">
        <f>Total_data!L67</f>
        <v>2946.4159676525992</v>
      </c>
      <c r="M333">
        <f>Total_data!M67</f>
        <v>2957.7085995521347</v>
      </c>
      <c r="N333">
        <f>Total_data!N67</f>
        <v>2968.9524506611479</v>
      </c>
      <c r="O333">
        <f>Total_data!O67</f>
        <v>2973.2788979422326</v>
      </c>
      <c r="P333">
        <f>Total_data!P67</f>
        <v>2977.532609205774</v>
      </c>
      <c r="Q333">
        <f>Total_data!Q67</f>
        <v>2981.8830520822089</v>
      </c>
      <c r="R333">
        <f>Total_data!R67</f>
        <v>2986.1615648143638</v>
      </c>
      <c r="S333">
        <f>Total_data!S67</f>
        <v>2990.5348162093296</v>
      </c>
      <c r="T333">
        <f>Total_data!T67</f>
        <v>2994.7551572028124</v>
      </c>
      <c r="U333">
        <f>Total_data!U67</f>
        <v>2999.0696468939491</v>
      </c>
      <c r="V333">
        <f>Total_data!V67</f>
        <v>3003.3150843083304</v>
      </c>
      <c r="W333">
        <f>Total_data!W67</f>
        <v>3007.6527770846656</v>
      </c>
      <c r="X333">
        <f>Total_data!X67</f>
        <v>3011.9221398291975</v>
      </c>
      <c r="Y333">
        <f>Total_data!Y67</f>
        <v>3012.4962740211085</v>
      </c>
      <c r="Z333">
        <f>Total_data!Z67</f>
        <v>3012.9849928944454</v>
      </c>
      <c r="AA333">
        <f>Total_data!AA67</f>
        <v>3013.5453362174553</v>
      </c>
      <c r="AB333">
        <f>Total_data!AB67</f>
        <v>3014.0987330903863</v>
      </c>
      <c r="AC333">
        <f>Total_data!AC67</f>
        <v>3014.6453118877721</v>
      </c>
      <c r="AD333">
        <f>Total_data!AD67</f>
        <v>3015.1851978403797</v>
      </c>
      <c r="AE333">
        <f>Total_data!AE67</f>
        <v>3015.7185131307433</v>
      </c>
      <c r="AF333">
        <f>Total_data!AF67</f>
        <v>3016.1700066519329</v>
      </c>
      <c r="AG333">
        <f>Total_data!AG67</f>
        <v>3016.7659057636115</v>
      </c>
      <c r="AH333">
        <f>Total_data!AH67</f>
        <v>3017.2802130431955</v>
      </c>
      <c r="AI333">
        <f>Total_data!AI67</f>
        <v>3018.4566462882512</v>
      </c>
      <c r="AJ333">
        <f>Total_data!AJ67</f>
        <v>3019.6229394120746</v>
      </c>
      <c r="AK333">
        <f>Total_data!AK67</f>
        <v>3020.8527337524033</v>
      </c>
      <c r="AL333">
        <f>Total_data!AL67</f>
        <v>3022.0720186172498</v>
      </c>
      <c r="AM333">
        <f>Total_data!AM67</f>
        <v>3023.2809281499572</v>
      </c>
      <c r="AN333">
        <f>Total_data!AN67</f>
        <v>3024.4795942205928</v>
      </c>
      <c r="AO333">
        <f>Total_data!AO67</f>
        <v>3025.7404167683458</v>
      </c>
      <c r="AP333">
        <f>Total_data!AP67</f>
        <v>3026.8467123761629</v>
      </c>
      <c r="AQ333">
        <f>Total_data!AQ67</f>
        <v>3028.0870828718225</v>
      </c>
      <c r="AR333">
        <f>Total_data!AR67</f>
        <v>3029.3171184685521</v>
      </c>
    </row>
    <row r="334" spans="1:44" x14ac:dyDescent="0.2">
      <c r="A334" t="str">
        <f>Total_data!A68</f>
        <v>TOTAL</v>
      </c>
      <c r="B334" t="str">
        <f>Total_data!B68</f>
        <v>SDG|SDG06|Water withdrawal</v>
      </c>
      <c r="C334" t="str">
        <f>Total_data!C68</f>
        <v>km3/yr</v>
      </c>
      <c r="D334">
        <f>Total_data!D68</f>
        <v>2181.3105033268498</v>
      </c>
      <c r="E334">
        <f>Total_data!E68</f>
        <v>2187.5941529072998</v>
      </c>
      <c r="F334">
        <f>Total_data!F68</f>
        <v>2192.3091274662902</v>
      </c>
      <c r="G334">
        <f>Total_data!G68</f>
        <v>2195.1994581317499</v>
      </c>
      <c r="H334">
        <f>Total_data!H68</f>
        <v>2199.1719397511401</v>
      </c>
      <c r="I334">
        <f>Total_data!I68</f>
        <v>2203.31226744284</v>
      </c>
      <c r="J334">
        <f>Total_data!J68</f>
        <v>2207.14576214711</v>
      </c>
      <c r="K334">
        <f>Total_data!K68</f>
        <v>2211.2856934505503</v>
      </c>
      <c r="L334">
        <f>Total_data!L68</f>
        <v>2213.1985407519401</v>
      </c>
      <c r="M334">
        <f>Total_data!M68</f>
        <v>2212.6402982856598</v>
      </c>
      <c r="N334">
        <f>Total_data!N68</f>
        <v>2214.7453614207202</v>
      </c>
      <c r="O334">
        <f>Total_data!O68</f>
        <v>2280.0701238383499</v>
      </c>
      <c r="P334">
        <f>Total_data!P68</f>
        <v>2357.8451640357098</v>
      </c>
      <c r="Q334">
        <f>Total_data!Q68</f>
        <v>2431.1479394584603</v>
      </c>
      <c r="R334">
        <f>Total_data!R68</f>
        <v>2508.2443920911001</v>
      </c>
      <c r="S334">
        <f>Total_data!S68</f>
        <v>2594.5678725550101</v>
      </c>
      <c r="T334">
        <f>Total_data!T68</f>
        <v>2681.5608985272997</v>
      </c>
      <c r="U334">
        <f>Total_data!U68</f>
        <v>2774.8390698189</v>
      </c>
      <c r="V334">
        <f>Total_data!V68</f>
        <v>2873.2918587901299</v>
      </c>
      <c r="W334">
        <f>Total_data!W68</f>
        <v>2976.2348280859101</v>
      </c>
      <c r="X334">
        <f>Total_data!X68</f>
        <v>3086.0857763290301</v>
      </c>
      <c r="Y334">
        <f>Total_data!Y68</f>
        <v>3200.2655195262</v>
      </c>
      <c r="Z334">
        <f>Total_data!Z68</f>
        <v>3320.1359256254796</v>
      </c>
      <c r="AA334">
        <f>Total_data!AA68</f>
        <v>3446.3127257072797</v>
      </c>
      <c r="AB334">
        <f>Total_data!AB68</f>
        <v>3579.6559707454003</v>
      </c>
      <c r="AC334">
        <f>Total_data!AC68</f>
        <v>3724.2225070457102</v>
      </c>
      <c r="AD334">
        <f>Total_data!AD68</f>
        <v>3874.1133798506803</v>
      </c>
      <c r="AE334">
        <f>Total_data!AE68</f>
        <v>4033.1962867399902</v>
      </c>
      <c r="AF334">
        <f>Total_data!AF68</f>
        <v>4200.9700491781405</v>
      </c>
      <c r="AG334">
        <f>Total_data!AG68</f>
        <v>4378.8709660078293</v>
      </c>
      <c r="AH334">
        <f>Total_data!AH68</f>
        <v>4607.7036386228301</v>
      </c>
      <c r="AI334">
        <f>Total_data!AI68</f>
        <v>4847.3934811027493</v>
      </c>
      <c r="AJ334">
        <f>Total_data!AJ68</f>
        <v>5096.5404035474303</v>
      </c>
      <c r="AK334">
        <f>Total_data!AK68</f>
        <v>5354.7852812556703</v>
      </c>
      <c r="AL334">
        <f>Total_data!AL68</f>
        <v>5442.4937196538403</v>
      </c>
      <c r="AM334">
        <f>Total_data!AM68</f>
        <v>5423.1052096479498</v>
      </c>
      <c r="AN334">
        <f>Total_data!AN68</f>
        <v>5407.5354732326196</v>
      </c>
      <c r="AO334">
        <f>Total_data!AO68</f>
        <v>5393.3383989859303</v>
      </c>
      <c r="AP334">
        <f>Total_data!AP68</f>
        <v>5380.1961044110203</v>
      </c>
      <c r="AQ334">
        <f>Total_data!AQ68</f>
        <v>5328.0983526310001</v>
      </c>
      <c r="AR334">
        <f>Total_data!AR68</f>
        <v>5275.2048433005693</v>
      </c>
    </row>
    <row r="335" spans="1:44" x14ac:dyDescent="0.2">
      <c r="A335" t="str">
        <f>Total_data!A69</f>
        <v>TOTAL</v>
      </c>
      <c r="B335" t="str">
        <f>Total_data!B69</f>
        <v>SDG|SDG07|Renewable energy share</v>
      </c>
      <c r="C335" t="str">
        <f>Total_data!C69</f>
        <v>percentage</v>
      </c>
      <c r="D335">
        <f>Total_data!D69</f>
        <v>0.10346222667866088</v>
      </c>
      <c r="E335">
        <f>Total_data!E69</f>
        <v>0.1024785896065091</v>
      </c>
      <c r="F335">
        <f>Total_data!F69</f>
        <v>0.10330641391748616</v>
      </c>
      <c r="G335">
        <f>Total_data!G69</f>
        <v>0.10491503107120422</v>
      </c>
      <c r="H335">
        <f>Total_data!H69</f>
        <v>0.10060232482268811</v>
      </c>
      <c r="I335">
        <f>Total_data!I69</f>
        <v>9.3215062333927901E-2</v>
      </c>
      <c r="J335">
        <f>Total_data!J69</f>
        <v>9.2689077065396738E-2</v>
      </c>
      <c r="K335">
        <f>Total_data!K69</f>
        <v>9.2979892874827844E-2</v>
      </c>
      <c r="L335">
        <f>Total_data!L69</f>
        <v>9.1258515626251702E-2</v>
      </c>
      <c r="M335">
        <f>Total_data!M69</f>
        <v>8.9735053886844982E-2</v>
      </c>
      <c r="N335">
        <f>Total_data!N69</f>
        <v>8.4533241211676602E-2</v>
      </c>
      <c r="O335">
        <f>Total_data!O69</f>
        <v>8.937691917887855E-2</v>
      </c>
      <c r="P335">
        <f>Total_data!P69</f>
        <v>9.5324374954659508E-2</v>
      </c>
      <c r="Q335">
        <f>Total_data!Q69</f>
        <v>0.10186170646459233</v>
      </c>
      <c r="R335">
        <f>Total_data!R69</f>
        <v>0.10557985010049165</v>
      </c>
      <c r="S335">
        <f>Total_data!S69</f>
        <v>0.10947649793866998</v>
      </c>
      <c r="T335">
        <f>Total_data!T69</f>
        <v>0.11241713838435785</v>
      </c>
      <c r="U335">
        <f>Total_data!U69</f>
        <v>0.11538811772364878</v>
      </c>
      <c r="V335">
        <f>Total_data!V69</f>
        <v>0.11814941213324046</v>
      </c>
      <c r="W335">
        <f>Total_data!W69</f>
        <v>0.12136091755721548</v>
      </c>
      <c r="X335">
        <f>Total_data!X69</f>
        <v>0.12413717054658963</v>
      </c>
      <c r="Y335">
        <f>Total_data!Y69</f>
        <v>0.12706215215947775</v>
      </c>
      <c r="Z335">
        <f>Total_data!Z69</f>
        <v>0.12999626108393073</v>
      </c>
      <c r="AA335">
        <f>Total_data!AA69</f>
        <v>0.13266627393459832</v>
      </c>
      <c r="AB335">
        <f>Total_data!AB69</f>
        <v>0.12745367326970528</v>
      </c>
      <c r="AC335">
        <f>Total_data!AC69</f>
        <v>0.12700315686291666</v>
      </c>
      <c r="AD335">
        <f>Total_data!AD69</f>
        <v>0.13991648207793542</v>
      </c>
      <c r="AE335">
        <f>Total_data!AE69</f>
        <v>0.14571321818206143</v>
      </c>
      <c r="AF335">
        <f>Total_data!AF69</f>
        <v>0.15187433817072543</v>
      </c>
      <c r="AG335">
        <f>Total_data!AG69</f>
        <v>0.15827855520061881</v>
      </c>
      <c r="AH335">
        <f>Total_data!AH69</f>
        <v>0.15918839173108884</v>
      </c>
      <c r="AI335">
        <f>Total_data!AI69</f>
        <v>0.1663349776100064</v>
      </c>
      <c r="AJ335">
        <f>Total_data!AJ69</f>
        <v>0.16881901893802545</v>
      </c>
      <c r="AK335">
        <f>Total_data!AK69</f>
        <v>0.17440293965649284</v>
      </c>
      <c r="AL335">
        <f>Total_data!AL69</f>
        <v>0.18337667409370978</v>
      </c>
      <c r="AM335">
        <f>Total_data!AM69</f>
        <v>0.19444871770656033</v>
      </c>
      <c r="AN335">
        <f>Total_data!AN69</f>
        <v>0.20516494253410425</v>
      </c>
      <c r="AO335">
        <f>Total_data!AO69</f>
        <v>0.21509974014057132</v>
      </c>
      <c r="AP335">
        <f>Total_data!AP69</f>
        <v>0.223895718837542</v>
      </c>
      <c r="AQ335">
        <f>Total_data!AQ69</f>
        <v>0.22792901786414216</v>
      </c>
      <c r="AR335">
        <f>Total_data!AR69</f>
        <v>0.2342240370597885</v>
      </c>
    </row>
    <row r="336" spans="1:44" x14ac:dyDescent="0.2">
      <c r="A336" t="str">
        <f>Total_data!A70</f>
        <v>TOTAL</v>
      </c>
      <c r="B336" t="str">
        <f>Total_data!B70</f>
        <v>SDG|SDG15|Forest share</v>
      </c>
      <c r="C336" t="str">
        <f>Total_data!C70</f>
        <v>percentage</v>
      </c>
      <c r="D336">
        <f>Total_data!D70</f>
        <v>0.30750307503075031</v>
      </c>
      <c r="E336">
        <f>Total_data!E70</f>
        <v>0.30750307503075031</v>
      </c>
      <c r="F336">
        <f>Total_data!F70</f>
        <v>0.30750307503075269</v>
      </c>
      <c r="G336">
        <f>Total_data!G70</f>
        <v>0.30695938186938965</v>
      </c>
      <c r="H336">
        <f>Total_data!H70</f>
        <v>0.30513220003978786</v>
      </c>
      <c r="I336">
        <f>Total_data!I70</f>
        <v>0.3013589785635829</v>
      </c>
      <c r="J336">
        <f>Total_data!J70</f>
        <v>0.29612804268791681</v>
      </c>
      <c r="K336">
        <f>Total_data!K70</f>
        <v>0.29141871960752169</v>
      </c>
      <c r="L336">
        <f>Total_data!L70</f>
        <v>0.28618778373185566</v>
      </c>
      <c r="M336">
        <f>Total_data!M70</f>
        <v>0.28147846065145976</v>
      </c>
      <c r="N336">
        <f>Total_data!N70</f>
        <v>0.27620184523005381</v>
      </c>
      <c r="O336">
        <f>Total_data!O70</f>
        <v>0.28530573245092011</v>
      </c>
      <c r="P336">
        <f>Total_data!P70</f>
        <v>0.2941738768267369</v>
      </c>
      <c r="Q336">
        <f>Total_data!Q70</f>
        <v>0.3021968338422969</v>
      </c>
      <c r="R336">
        <f>Total_data!R70</f>
        <v>0.31056147704196629</v>
      </c>
      <c r="S336">
        <f>Total_data!S70</f>
        <v>0.31864956524449994</v>
      </c>
      <c r="T336">
        <f>Total_data!T70</f>
        <v>0.32605036052236375</v>
      </c>
      <c r="U336">
        <f>Total_data!U70</f>
        <v>0.3337214783437974</v>
      </c>
      <c r="V336">
        <f>Total_data!V70</f>
        <v>0.34119912901360677</v>
      </c>
      <c r="W336">
        <f>Total_data!W70</f>
        <v>0.34853501800367054</v>
      </c>
      <c r="X336">
        <f>Total_data!X70</f>
        <v>0.35518310730041514</v>
      </c>
      <c r="Y336">
        <f>Total_data!Y70</f>
        <v>0.3621955559098432</v>
      </c>
      <c r="Z336">
        <f>Total_data!Z70</f>
        <v>0.36901994640834884</v>
      </c>
      <c r="AA336">
        <f>Total_data!AA70</f>
        <v>0.37528727455997751</v>
      </c>
      <c r="AB336">
        <f>Total_data!AB70</f>
        <v>0.35623613782061775</v>
      </c>
      <c r="AC336">
        <f>Total_data!AC70</f>
        <v>0.35550202245992008</v>
      </c>
      <c r="AD336">
        <f>Total_data!AD70</f>
        <v>0.39466000969521103</v>
      </c>
      <c r="AE336">
        <f>Total_data!AE70</f>
        <v>0.40049468359930512</v>
      </c>
      <c r="AF336">
        <f>Total_data!AF70</f>
        <v>0.40663528219199863</v>
      </c>
      <c r="AG336">
        <f>Total_data!AG70</f>
        <v>0.41272496132831732</v>
      </c>
      <c r="AH336">
        <f>Total_data!AH70</f>
        <v>0.40652347543792211</v>
      </c>
      <c r="AI336">
        <f>Total_data!AI70</f>
        <v>0.42423701548351372</v>
      </c>
      <c r="AJ336">
        <f>Total_data!AJ70</f>
        <v>0.43008791979665928</v>
      </c>
      <c r="AK336">
        <f>Total_data!AK70</f>
        <v>0.43591776710697588</v>
      </c>
      <c r="AL336">
        <f>Total_data!AL70</f>
        <v>0.44016137522209087</v>
      </c>
      <c r="AM336">
        <f>Total_data!AM70</f>
        <v>0.44405817678765697</v>
      </c>
      <c r="AN336">
        <f>Total_data!AN70</f>
        <v>0.44783541405149818</v>
      </c>
      <c r="AO336">
        <f>Total_data!AO70</f>
        <v>0.4511775087780921</v>
      </c>
      <c r="AP336">
        <f>Total_data!AP70</f>
        <v>0.4547792846578822</v>
      </c>
      <c r="AQ336">
        <f>Total_data!AQ70</f>
        <v>0.45831916056998767</v>
      </c>
      <c r="AR336">
        <f>Total_data!AR70</f>
        <v>0.4617533114663333</v>
      </c>
    </row>
    <row r="337" spans="1:44" x14ac:dyDescent="0.2">
      <c r="A337" t="str">
        <f>Total_data!A73</f>
        <v>TOTAL</v>
      </c>
      <c r="B337" t="str">
        <f>Total_data!B73</f>
        <v>Secondary Energy</v>
      </c>
      <c r="C337" t="str">
        <f>Total_data!C73</f>
        <v>EJ/yr</v>
      </c>
      <c r="D337">
        <f>Total_data!D73</f>
        <v>171.00680480691378</v>
      </c>
      <c r="E337">
        <f>Total_data!E73</f>
        <v>180.78974481932516</v>
      </c>
      <c r="F337">
        <f>Total_data!F73</f>
        <v>188.19278616331411</v>
      </c>
      <c r="G337">
        <f>Total_data!G73</f>
        <v>195.75225363999181</v>
      </c>
      <c r="H337">
        <f>Total_data!H73</f>
        <v>200.06462589406112</v>
      </c>
      <c r="I337">
        <f>Total_data!I73</f>
        <v>203.85328062450134</v>
      </c>
      <c r="J337">
        <f>Total_data!J73</f>
        <v>207.95292511244958</v>
      </c>
      <c r="K337">
        <f>Total_data!K73</f>
        <v>211.6166422621767</v>
      </c>
      <c r="L337">
        <f>Total_data!L73</f>
        <v>215.67563295220364</v>
      </c>
      <c r="M337">
        <f>Total_data!M73</f>
        <v>221.98013544745282</v>
      </c>
      <c r="N337">
        <f>Total_data!N73</f>
        <v>227.05980553462268</v>
      </c>
      <c r="O337">
        <f>Total_data!O73</f>
        <v>225.98783128674796</v>
      </c>
      <c r="P337">
        <f>Total_data!P73</f>
        <v>225.14671983279436</v>
      </c>
      <c r="Q337">
        <f>Total_data!Q73</f>
        <v>220.14888828425401</v>
      </c>
      <c r="R337">
        <f>Total_data!R73</f>
        <v>214.98233465566202</v>
      </c>
      <c r="S337">
        <f>Total_data!S73</f>
        <v>215.33093675941967</v>
      </c>
      <c r="T337">
        <f>Total_data!T73</f>
        <v>205.39167891208388</v>
      </c>
      <c r="U337">
        <f>Total_data!U73</f>
        <v>205.39491144675276</v>
      </c>
      <c r="V337">
        <f>Total_data!V73</f>
        <v>205.22694794166483</v>
      </c>
      <c r="W337">
        <f>Total_data!W73</f>
        <v>205.48033842504421</v>
      </c>
      <c r="X337">
        <f>Total_data!X73</f>
        <v>202.06409665376435</v>
      </c>
      <c r="Y337">
        <f>Total_data!Y73</f>
        <v>201.8550382126765</v>
      </c>
      <c r="Z337">
        <f>Total_data!Z73</f>
        <v>202.1130903833477</v>
      </c>
      <c r="AA337">
        <f>Total_data!AA73</f>
        <v>202.59210945894355</v>
      </c>
      <c r="AB337">
        <f>Total_data!AB73</f>
        <v>203.34786608853585</v>
      </c>
      <c r="AC337">
        <f>Total_data!AC73</f>
        <v>202.37370680276678</v>
      </c>
      <c r="AD337">
        <f>Total_data!AD73</f>
        <v>203.40081675663208</v>
      </c>
      <c r="AE337">
        <f>Total_data!AE73</f>
        <v>204.35884897285882</v>
      </c>
      <c r="AF337">
        <f>Total_data!AF73</f>
        <v>205.93113259246766</v>
      </c>
      <c r="AG337">
        <f>Total_data!AG73</f>
        <v>207.52843786957266</v>
      </c>
      <c r="AH337">
        <f>Total_data!AH73</f>
        <v>209.19729467562075</v>
      </c>
      <c r="AI337">
        <f>Total_data!AI73</f>
        <v>211.29427466238997</v>
      </c>
      <c r="AJ337">
        <f>Total_data!AJ73</f>
        <v>212.87789059849359</v>
      </c>
      <c r="AK337">
        <f>Total_data!AK73</f>
        <v>213.73866064027283</v>
      </c>
      <c r="AL337">
        <f>Total_data!AL73</f>
        <v>216.10630578713995</v>
      </c>
      <c r="AM337">
        <f>Total_data!AM73</f>
        <v>217.833292110467</v>
      </c>
      <c r="AN337">
        <f>Total_data!AN73</f>
        <v>219.25055159079113</v>
      </c>
      <c r="AO337">
        <f>Total_data!AO73</f>
        <v>220.5652006578344</v>
      </c>
      <c r="AP337">
        <f>Total_data!AP73</f>
        <v>222.51504634033853</v>
      </c>
      <c r="AQ337">
        <f>Total_data!AQ73</f>
        <v>223.4358343205725</v>
      </c>
      <c r="AR337">
        <f>Total_data!AR73</f>
        <v>225.55864149643637</v>
      </c>
    </row>
    <row r="338" spans="1:44" x14ac:dyDescent="0.2">
      <c r="A338" t="str">
        <f>Total_data!A74</f>
        <v>TOTAL</v>
      </c>
      <c r="B338" t="str">
        <f>Total_data!B74</f>
        <v>Secondary Energy|Electricity</v>
      </c>
      <c r="C338" t="str">
        <f>Total_data!C74</f>
        <v>EJ/yr</v>
      </c>
      <c r="D338">
        <f>Total_data!D74</f>
        <v>74.486775587922821</v>
      </c>
      <c r="E338">
        <f>Total_data!E74</f>
        <v>77.114692736283473</v>
      </c>
      <c r="F338">
        <f>Total_data!F74</f>
        <v>79.69974083642721</v>
      </c>
      <c r="G338">
        <f>Total_data!G74</f>
        <v>82.155552082333003</v>
      </c>
      <c r="H338">
        <f>Total_data!H74</f>
        <v>84.504556933091408</v>
      </c>
      <c r="I338">
        <f>Total_data!I74</f>
        <v>86.83431805846385</v>
      </c>
      <c r="J338">
        <f>Total_data!J74</f>
        <v>89.618087630999696</v>
      </c>
      <c r="K338">
        <f>Total_data!K74</f>
        <v>92.284610291241222</v>
      </c>
      <c r="L338">
        <f>Total_data!L74</f>
        <v>95.305373668337367</v>
      </c>
      <c r="M338">
        <f>Total_data!M74</f>
        <v>97.967416501243875</v>
      </c>
      <c r="N338">
        <f>Total_data!N74</f>
        <v>100.5365882071946</v>
      </c>
      <c r="O338">
        <f>Total_data!O74</f>
        <v>103.25937368047703</v>
      </c>
      <c r="P338">
        <f>Total_data!P74</f>
        <v>105.83609043201702</v>
      </c>
      <c r="Q338">
        <f>Total_data!Q74</f>
        <v>105.12069235304762</v>
      </c>
      <c r="R338">
        <f>Total_data!R74</f>
        <v>104.15758696802732</v>
      </c>
      <c r="S338">
        <f>Total_data!S74</f>
        <v>106.43252614424325</v>
      </c>
      <c r="T338">
        <f>Total_data!T74</f>
        <v>108.03667096167244</v>
      </c>
      <c r="U338">
        <f>Total_data!U74</f>
        <v>108.31322394794992</v>
      </c>
      <c r="V338">
        <f>Total_data!V74</f>
        <v>108.42759322057492</v>
      </c>
      <c r="W338">
        <f>Total_data!W74</f>
        <v>108.46030004861586</v>
      </c>
      <c r="X338">
        <f>Total_data!X74</f>
        <v>110.30095860591078</v>
      </c>
      <c r="Y338">
        <f>Total_data!Y74</f>
        <v>112.03784663718686</v>
      </c>
      <c r="Z338">
        <f>Total_data!Z74</f>
        <v>113.51799098921815</v>
      </c>
      <c r="AA338">
        <f>Total_data!AA74</f>
        <v>114.83045402472813</v>
      </c>
      <c r="AB338">
        <f>Total_data!AB74</f>
        <v>116.42676321377111</v>
      </c>
      <c r="AC338">
        <f>Total_data!AC74</f>
        <v>118.26475214456154</v>
      </c>
      <c r="AD338">
        <f>Total_data!AD74</f>
        <v>119.3352259049806</v>
      </c>
      <c r="AE338">
        <f>Total_data!AE74</f>
        <v>120.45298740254607</v>
      </c>
      <c r="AF338">
        <f>Total_data!AF74</f>
        <v>122.22471552052646</v>
      </c>
      <c r="AG338">
        <f>Total_data!AG74</f>
        <v>123.97431959297451</v>
      </c>
      <c r="AH338">
        <f>Total_data!AH74</f>
        <v>125.71524587310911</v>
      </c>
      <c r="AI338">
        <f>Total_data!AI74</f>
        <v>128.55897939865667</v>
      </c>
      <c r="AJ338">
        <f>Total_data!AJ74</f>
        <v>131.65099542062509</v>
      </c>
      <c r="AK338">
        <f>Total_data!AK74</f>
        <v>132.64039279765709</v>
      </c>
      <c r="AL338">
        <f>Total_data!AL74</f>
        <v>135.00339575802866</v>
      </c>
      <c r="AM338">
        <f>Total_data!AM74</f>
        <v>137.29467746034564</v>
      </c>
      <c r="AN338">
        <f>Total_data!AN74</f>
        <v>139.59149047587445</v>
      </c>
      <c r="AO338">
        <f>Total_data!AO74</f>
        <v>141.91182138201358</v>
      </c>
      <c r="AP338">
        <f>Total_data!AP74</f>
        <v>144.15653485717894</v>
      </c>
      <c r="AQ338">
        <f>Total_data!AQ74</f>
        <v>146.76188945581117</v>
      </c>
      <c r="AR338">
        <f>Total_data!AR74</f>
        <v>148.91295263053095</v>
      </c>
    </row>
    <row r="339" spans="1:44" x14ac:dyDescent="0.2">
      <c r="A339" t="str">
        <f>Total_data!A75</f>
        <v>TOTAL</v>
      </c>
      <c r="B339" t="str">
        <f>Total_data!B75</f>
        <v>Secondary Energy|Electricity|Biomass</v>
      </c>
      <c r="C339" t="str">
        <f>Total_data!C75</f>
        <v>EJ/yr</v>
      </c>
      <c r="D339">
        <f>Total_data!D75</f>
        <v>0.93297480523200005</v>
      </c>
      <c r="E339">
        <f>Total_data!E75</f>
        <v>0.90586147694399999</v>
      </c>
      <c r="F339">
        <f>Total_data!F75</f>
        <v>0.8765055921599999</v>
      </c>
      <c r="G339">
        <f>Total_data!G75</f>
        <v>0.84714970737599993</v>
      </c>
      <c r="H339">
        <f>Total_data!H75</f>
        <v>0.81757026388799903</v>
      </c>
      <c r="I339">
        <f>Total_data!I75</f>
        <v>0.790680494304</v>
      </c>
      <c r="J339">
        <f>Total_data!J75</f>
        <v>0.76132460952000003</v>
      </c>
      <c r="K339">
        <f>Total_data!K75</f>
        <v>0.73174516603199891</v>
      </c>
      <c r="L339">
        <f>Total_data!L75</f>
        <v>1.593124628601311</v>
      </c>
      <c r="M339">
        <f>Total_data!M75</f>
        <v>2.592307356527229</v>
      </c>
      <c r="N339">
        <f>Total_data!N75</f>
        <v>2.9351443465226703</v>
      </c>
      <c r="O339">
        <f>Total_data!O75</f>
        <v>5.7383330577501397</v>
      </c>
      <c r="P339">
        <f>Total_data!P75</f>
        <v>5.7380530530217726</v>
      </c>
      <c r="Q339">
        <f>Total_data!Q75</f>
        <v>6.26304409995815</v>
      </c>
      <c r="R339">
        <f>Total_data!R75</f>
        <v>6.1835386903581497</v>
      </c>
      <c r="S339">
        <f>Total_data!S75</f>
        <v>6.1089923167581404</v>
      </c>
      <c r="T339">
        <f>Total_data!T75</f>
        <v>6.0319798279581498</v>
      </c>
      <c r="U339">
        <f>Total_data!U75</f>
        <v>5.9524744183581504</v>
      </c>
      <c r="V339">
        <f>Total_data!V75</f>
        <v>5.8754619295581501</v>
      </c>
      <c r="W339">
        <f>Total_data!W75</f>
        <v>5.8009155559581504</v>
      </c>
      <c r="X339">
        <f>Total_data!X75</f>
        <v>5.7239030671581403</v>
      </c>
      <c r="Y339">
        <f>Total_data!Y75</f>
        <v>5.7090268999567702</v>
      </c>
      <c r="Z339">
        <f>Total_data!Z75</f>
        <v>5.8344271106226095</v>
      </c>
      <c r="AA339">
        <f>Total_data!AA75</f>
        <v>5.7574146218226083</v>
      </c>
      <c r="AB339">
        <f>Total_data!AB75</f>
        <v>5.6779092122226</v>
      </c>
      <c r="AC339">
        <f>Total_data!AC75</f>
        <v>5.6366826945163098</v>
      </c>
      <c r="AD339">
        <f>Total_data!AD75</f>
        <v>7.1307584400659296</v>
      </c>
      <c r="AE339">
        <f>Total_data!AE75</f>
        <v>7.48239573672112</v>
      </c>
      <c r="AF339">
        <f>Total_data!AF75</f>
        <v>9.1482705587956801</v>
      </c>
      <c r="AG339">
        <f>Total_data!AG75</f>
        <v>10.91493666727167</v>
      </c>
      <c r="AH339">
        <f>Total_data!AH75</f>
        <v>11.06847085758595</v>
      </c>
      <c r="AI339">
        <f>Total_data!AI75</f>
        <v>11.898898016387131</v>
      </c>
      <c r="AJ339">
        <f>Total_data!AJ75</f>
        <v>11.874236864387131</v>
      </c>
      <c r="AK339">
        <f>Total_data!AK75</f>
        <v>11.852041827587129</v>
      </c>
      <c r="AL339">
        <f>Total_data!AL75</f>
        <v>11.827380675587129</v>
      </c>
      <c r="AM339">
        <f>Total_data!AM75</f>
        <v>11.827380675587129</v>
      </c>
      <c r="AN339">
        <f>Total_data!AN75</f>
        <v>11.827380675587129</v>
      </c>
      <c r="AO339">
        <f>Total_data!AO75</f>
        <v>11.827380675587129</v>
      </c>
      <c r="AP339">
        <f>Total_data!AP75</f>
        <v>11.827380675587129</v>
      </c>
      <c r="AQ339">
        <f>Total_data!AQ75</f>
        <v>11.827380675587129</v>
      </c>
      <c r="AR339">
        <f>Total_data!AR75</f>
        <v>11.827380675587129</v>
      </c>
    </row>
    <row r="340" spans="1:44" x14ac:dyDescent="0.2">
      <c r="A340" t="str">
        <f>Total_data!A76</f>
        <v>TOTAL</v>
      </c>
      <c r="B340" t="str">
        <f>Total_data!B76</f>
        <v>Secondary Energy|Electricity|Coal</v>
      </c>
      <c r="C340" t="str">
        <f>Total_data!C76</f>
        <v>EJ/yr</v>
      </c>
      <c r="D340">
        <f>Total_data!D76</f>
        <v>30.029407019999997</v>
      </c>
      <c r="E340">
        <f>Total_data!E76</f>
        <v>29.886208398503999</v>
      </c>
      <c r="F340">
        <f>Total_data!F76</f>
        <v>29.668114804464</v>
      </c>
      <c r="G340">
        <f>Total_data!G76</f>
        <v>31.204889297495999</v>
      </c>
      <c r="H340">
        <f>Total_data!H76</f>
        <v>30.906810647063999</v>
      </c>
      <c r="I340">
        <f>Total_data!I76</f>
        <v>30.674531561039998</v>
      </c>
      <c r="J340">
        <f>Total_data!J76</f>
        <v>32.618310436396698</v>
      </c>
      <c r="K340">
        <f>Total_data!K76</f>
        <v>32.202301753439997</v>
      </c>
      <c r="L340">
        <f>Total_data!L76</f>
        <v>29.821651293912801</v>
      </c>
      <c r="M340">
        <f>Total_data!M76</f>
        <v>26.707156284051688</v>
      </c>
      <c r="N340">
        <f>Total_data!N76</f>
        <v>24.309657273404188</v>
      </c>
      <c r="O340">
        <f>Total_data!O76</f>
        <v>28.325799187200001</v>
      </c>
      <c r="P340">
        <f>Total_data!P76</f>
        <v>27.349217568</v>
      </c>
      <c r="Q340">
        <f>Total_data!Q76</f>
        <v>26.377568179199901</v>
      </c>
      <c r="R340">
        <f>Total_data!R76</f>
        <v>25.4009865599999</v>
      </c>
      <c r="S340">
        <f>Total_data!S76</f>
        <v>24.404445491040001</v>
      </c>
      <c r="T340">
        <f>Total_data!T76</f>
        <v>23.450289436799999</v>
      </c>
      <c r="U340">
        <f>Total_data!U76</f>
        <v>22.4786400479999</v>
      </c>
      <c r="V340">
        <f>Total_data!V76</f>
        <v>21.502058428799998</v>
      </c>
      <c r="W340">
        <f>Total_data!W76</f>
        <v>20.527942924799998</v>
      </c>
      <c r="X340">
        <f>Total_data!X76</f>
        <v>19.551361305599997</v>
      </c>
      <c r="Y340">
        <f>Total_data!Y76</f>
        <v>18.579711916799997</v>
      </c>
      <c r="Z340">
        <f>Total_data!Z76</f>
        <v>17.605596412799997</v>
      </c>
      <c r="AA340">
        <f>Total_data!AA76</f>
        <v>16.6290147935999</v>
      </c>
      <c r="AB340">
        <f>Total_data!AB76</f>
        <v>15.6548992895999</v>
      </c>
      <c r="AC340">
        <f>Total_data!AC76</f>
        <v>14.6807837855999</v>
      </c>
      <c r="AD340">
        <f>Total_data!AD76</f>
        <v>13.706668281599901</v>
      </c>
      <c r="AE340">
        <f>Total_data!AE76</f>
        <v>12.7300866623999</v>
      </c>
      <c r="AF340">
        <f>Total_data!AF76</f>
        <v>11.758437273599901</v>
      </c>
      <c r="AG340">
        <f>Total_data!AG76</f>
        <v>10.7818556543999</v>
      </c>
      <c r="AH340">
        <f>Total_data!AH76</f>
        <v>9.807740150399999</v>
      </c>
      <c r="AI340">
        <f>Total_data!AI76</f>
        <v>8.8311585311999998</v>
      </c>
      <c r="AJ340">
        <f>Total_data!AJ76</f>
        <v>7.8595091423999897</v>
      </c>
      <c r="AK340">
        <f>Total_data!AK76</f>
        <v>5.5630501170769193</v>
      </c>
      <c r="AL340">
        <f>Total_data!AL76</f>
        <v>3.1128651120314301</v>
      </c>
      <c r="AM340">
        <f>Total_data!AM76</f>
        <v>1.1119327068407121</v>
      </c>
      <c r="AN340">
        <f>Total_data!AN76</f>
        <v>0.63711228412799992</v>
      </c>
      <c r="AO340">
        <f>Total_data!AO76</f>
        <v>0.49251912494399797</v>
      </c>
      <c r="AP340">
        <f>Total_data!AP76</f>
        <v>0.34814952446399999</v>
      </c>
      <c r="AQ340">
        <f>Total_data!AQ76</f>
        <v>0.20355636528000001</v>
      </c>
      <c r="AR340">
        <f>Total_data!AR76</f>
        <v>6.165288E-2</v>
      </c>
    </row>
    <row r="341" spans="1:44" x14ac:dyDescent="0.2">
      <c r="A341" t="str">
        <f>Total_data!A77</f>
        <v>TOTAL</v>
      </c>
      <c r="B341" t="str">
        <f>Total_data!B77</f>
        <v>Secondary Energy|Electricity|Gas</v>
      </c>
      <c r="C341" t="str">
        <f>Total_data!C77</f>
        <v>EJ/yr</v>
      </c>
      <c r="D341">
        <f>Total_data!D77</f>
        <v>18.85677982868329</v>
      </c>
      <c r="E341">
        <f>Total_data!E77</f>
        <v>19.430430467829183</v>
      </c>
      <c r="F341">
        <f>Total_data!F77</f>
        <v>23.156277644889748</v>
      </c>
      <c r="G341">
        <f>Total_data!G77</f>
        <v>27.218578548913769</v>
      </c>
      <c r="H341">
        <f>Total_data!H77</f>
        <v>29.943472328719317</v>
      </c>
      <c r="I341">
        <f>Total_data!I77</f>
        <v>30.940878256108981</v>
      </c>
      <c r="J341">
        <f>Total_data!J77</f>
        <v>33.726546632906384</v>
      </c>
      <c r="K341">
        <f>Total_data!K77</f>
        <v>36.735041986481946</v>
      </c>
      <c r="L341">
        <f>Total_data!L77</f>
        <v>38.417951922545939</v>
      </c>
      <c r="M341">
        <f>Total_data!M77</f>
        <v>40.668784974561135</v>
      </c>
      <c r="N341">
        <f>Total_data!N77</f>
        <v>40.928840009241441</v>
      </c>
      <c r="O341">
        <f>Total_data!O77</f>
        <v>44.661253283790643</v>
      </c>
      <c r="P341">
        <f>Total_data!P77</f>
        <v>46.403983575861545</v>
      </c>
      <c r="Q341">
        <f>Total_data!Q77</f>
        <v>48.404765668369677</v>
      </c>
      <c r="R341">
        <f>Total_data!R77</f>
        <v>50.415925579832503</v>
      </c>
      <c r="S341">
        <f>Total_data!S77</f>
        <v>56.216745372658444</v>
      </c>
      <c r="T341">
        <f>Total_data!T77</f>
        <v>58.769907262609749</v>
      </c>
      <c r="U341">
        <f>Total_data!U77</f>
        <v>60.152314628209645</v>
      </c>
      <c r="V341">
        <f>Total_data!V77</f>
        <v>61.047523708973813</v>
      </c>
      <c r="W341">
        <f>Total_data!W77</f>
        <v>62.073766903957946</v>
      </c>
      <c r="X341">
        <f>Total_data!X77</f>
        <v>64.294956121009633</v>
      </c>
      <c r="Y341">
        <f>Total_data!Y77</f>
        <v>66.209226578543038</v>
      </c>
      <c r="Z341">
        <f>Total_data!Z77</f>
        <v>67.219797881184434</v>
      </c>
      <c r="AA341">
        <f>Total_data!AA77</f>
        <v>67.882496293741198</v>
      </c>
      <c r="AB341">
        <f>Total_data!AB77</f>
        <v>68.551095205055049</v>
      </c>
      <c r="AC341">
        <f>Total_data!AC77</f>
        <v>69.856633423150086</v>
      </c>
      <c r="AD341">
        <f>Total_data!AD77</f>
        <v>70.699434969548221</v>
      </c>
      <c r="AE341">
        <f>Total_data!AE77</f>
        <v>71.549557721002898</v>
      </c>
      <c r="AF341">
        <f>Total_data!AF77</f>
        <v>72.103513404681678</v>
      </c>
      <c r="AG341">
        <f>Total_data!AG77</f>
        <v>72.152442964070346</v>
      </c>
      <c r="AH341">
        <f>Total_data!AH77</f>
        <v>71.686238596732807</v>
      </c>
      <c r="AI341">
        <f>Total_data!AI77</f>
        <v>71.510193223429312</v>
      </c>
      <c r="AJ341">
        <f>Total_data!AJ77</f>
        <v>71.331567652273478</v>
      </c>
      <c r="AK341">
        <f>Total_data!AK77</f>
        <v>70.769764109915414</v>
      </c>
      <c r="AL341">
        <f>Total_data!AL77</f>
        <v>69.938650463877437</v>
      </c>
      <c r="AM341">
        <f>Total_data!AM77</f>
        <v>68.540768832908554</v>
      </c>
      <c r="AN341">
        <f>Total_data!AN77</f>
        <v>64.919277071259245</v>
      </c>
      <c r="AO341">
        <f>Total_data!AO77</f>
        <v>58.114671182761874</v>
      </c>
      <c r="AP341">
        <f>Total_data!AP77</f>
        <v>51.673011176296193</v>
      </c>
      <c r="AQ341">
        <f>Total_data!AQ77</f>
        <v>50.140200722141486</v>
      </c>
      <c r="AR341">
        <f>Total_data!AR77</f>
        <v>47.525849613893989</v>
      </c>
    </row>
    <row r="342" spans="1:44" x14ac:dyDescent="0.2">
      <c r="A342" t="str">
        <f>Total_data!A78</f>
        <v>TOTAL</v>
      </c>
      <c r="B342" t="str">
        <f>Total_data!B78</f>
        <v>Secondary Energy|Electricity|Hydro</v>
      </c>
      <c r="C342" t="str">
        <f>Total_data!C78</f>
        <v>EJ/yr</v>
      </c>
      <c r="D342">
        <f>Total_data!D78</f>
        <v>12.561203813760001</v>
      </c>
      <c r="E342">
        <f>Total_data!E78</f>
        <v>12.6517229064576</v>
      </c>
      <c r="F342">
        <f>Total_data!F78</f>
        <v>12.734546584435199</v>
      </c>
      <c r="G342">
        <f>Total_data!G78</f>
        <v>12.8125570741056</v>
      </c>
      <c r="H342">
        <f>Total_data!H78</f>
        <v>12.8842950281472</v>
      </c>
      <c r="I342">
        <f>Total_data!I78</f>
        <v>12.949760446559999</v>
      </c>
      <c r="J342">
        <f>Total_data!J78</f>
        <v>13.006254680294401</v>
      </c>
      <c r="K342">
        <f>Total_data!K78</f>
        <v>13.0592114956799</v>
      </c>
      <c r="L342">
        <f>Total_data!L78</f>
        <v>12.8800844928</v>
      </c>
      <c r="M342">
        <f>Total_data!M78</f>
        <v>12.702379132799997</v>
      </c>
      <c r="N342">
        <f>Total_data!N78</f>
        <v>12.5232521299199</v>
      </c>
      <c r="O342">
        <f>Total_data!O78</f>
        <v>12.34412512704</v>
      </c>
      <c r="P342">
        <f>Total_data!P78</f>
        <v>12.16499812416</v>
      </c>
      <c r="Q342">
        <f>Total_data!Q78</f>
        <v>11.985871121279999</v>
      </c>
      <c r="R342">
        <f>Total_data!R78</f>
        <v>11.806744118399902</v>
      </c>
      <c r="S342">
        <f>Total_data!S78</f>
        <v>11.629038758399899</v>
      </c>
      <c r="T342">
        <f>Total_data!T78</f>
        <v>11.449911755519999</v>
      </c>
      <c r="U342">
        <f>Total_data!U78</f>
        <v>11.270784752640001</v>
      </c>
      <c r="V342">
        <f>Total_data!V78</f>
        <v>11.09165774976</v>
      </c>
      <c r="W342">
        <f>Total_data!W78</f>
        <v>10.91253074688</v>
      </c>
      <c r="X342">
        <f>Total_data!X78</f>
        <v>10.733403744</v>
      </c>
      <c r="Y342">
        <f>Total_data!Y78</f>
        <v>10.555698384000001</v>
      </c>
      <c r="Z342">
        <f>Total_data!Z78</f>
        <v>10.37657138112</v>
      </c>
      <c r="AA342">
        <f>Total_data!AA78</f>
        <v>10.19744437823999</v>
      </c>
      <c r="AB342">
        <f>Total_data!AB78</f>
        <v>10.018317375360001</v>
      </c>
      <c r="AC342">
        <f>Total_data!AC78</f>
        <v>9.8391903724800009</v>
      </c>
      <c r="AD342">
        <f>Total_data!AD78</f>
        <v>9.6600633695999978</v>
      </c>
      <c r="AE342">
        <f>Total_data!AE78</f>
        <v>9.6064967998412509</v>
      </c>
      <c r="AF342">
        <f>Total_data!AF78</f>
        <v>9.5113564416187604</v>
      </c>
      <c r="AG342">
        <f>Total_data!AG78</f>
        <v>9.5057614595697899</v>
      </c>
      <c r="AH342">
        <f>Total_data!AH78</f>
        <v>11.4590987766897</v>
      </c>
      <c r="AI342">
        <f>Total_data!AI78</f>
        <v>13.412436093809699</v>
      </c>
      <c r="AJ342">
        <f>Total_data!AJ78</f>
        <v>15.3657734109297</v>
      </c>
      <c r="AK342">
        <f>Total_data!AK78</f>
        <v>17.319110728049701</v>
      </c>
      <c r="AL342">
        <f>Total_data!AL78</f>
        <v>19.2738696880497</v>
      </c>
      <c r="AM342">
        <f>Total_data!AM78</f>
        <v>21.227207005169699</v>
      </c>
      <c r="AN342">
        <f>Total_data!AN78</f>
        <v>23.180544322289698</v>
      </c>
      <c r="AO342">
        <f>Total_data!AO78</f>
        <v>25.133881639409701</v>
      </c>
      <c r="AP342">
        <f>Total_data!AP78</f>
        <v>27.0872189565297</v>
      </c>
      <c r="AQ342">
        <f>Total_data!AQ78</f>
        <v>27.240347364479998</v>
      </c>
      <c r="AR342">
        <f>Total_data!AR78</f>
        <v>27.230395864319998</v>
      </c>
    </row>
    <row r="343" spans="1:44" x14ac:dyDescent="0.2">
      <c r="A343" t="str">
        <f>Total_data!A79</f>
        <v>TOTAL</v>
      </c>
      <c r="B343" t="str">
        <f>Total_data!B79</f>
        <v>Secondary Energy|Electricity|Nuclear</v>
      </c>
      <c r="C343" t="str">
        <f>Total_data!C79</f>
        <v>EJ/yr</v>
      </c>
      <c r="D343">
        <f>Total_data!D79</f>
        <v>9.0727533857835301</v>
      </c>
      <c r="E343">
        <f>Total_data!E79</f>
        <v>10.6094744135772</v>
      </c>
      <c r="F343">
        <f>Total_data!F79</f>
        <v>8.9775623798180995</v>
      </c>
      <c r="G343">
        <f>Total_data!G79</f>
        <v>5.2409492613320596</v>
      </c>
      <c r="H343">
        <f>Total_data!H79</f>
        <v>4.5243848140875498</v>
      </c>
      <c r="I343">
        <f>Total_data!I79</f>
        <v>5.3923260889029896</v>
      </c>
      <c r="J343">
        <f>Total_data!J79</f>
        <v>2.7061723619482501</v>
      </c>
      <c r="K343">
        <f>Total_data!K79</f>
        <v>2.27586733993058</v>
      </c>
      <c r="L343">
        <f>Total_data!L79</f>
        <v>4.9297813095800498</v>
      </c>
      <c r="M343">
        <f>Total_data!M79</f>
        <v>7.2611534930516797</v>
      </c>
      <c r="N343">
        <f>Total_data!N79</f>
        <v>8.6711511744000003</v>
      </c>
      <c r="O343">
        <f>Total_data!O79</f>
        <v>3.8495181788557198</v>
      </c>
      <c r="P343">
        <f>Total_data!P79</f>
        <v>5.9812970827773402</v>
      </c>
      <c r="Q343">
        <f>Total_data!Q79</f>
        <v>4.0309400867008298</v>
      </c>
      <c r="R343">
        <f>Total_data!R79</f>
        <v>2.4334060252366698</v>
      </c>
      <c r="S343">
        <f>Total_data!S79</f>
        <v>0.66614181546240003</v>
      </c>
      <c r="T343">
        <f>Total_data!T79</f>
        <v>0.755752184484491</v>
      </c>
      <c r="U343">
        <f>Total_data!U79</f>
        <v>1.01033247789947</v>
      </c>
      <c r="V343">
        <f>Total_data!V79</f>
        <v>1.5915151800974701</v>
      </c>
      <c r="W343">
        <f>Total_data!W79</f>
        <v>1.5506577083951101</v>
      </c>
      <c r="X343">
        <f>Total_data!X79</f>
        <v>2.0084376366299401</v>
      </c>
      <c r="Y343">
        <f>Total_data!Y79</f>
        <v>1.8485600139482401</v>
      </c>
      <c r="Z343">
        <f>Total_data!Z79</f>
        <v>1.68655057267793</v>
      </c>
      <c r="AA343">
        <f>Total_data!AA79</f>
        <v>1.7306777340381601</v>
      </c>
      <c r="AB343">
        <f>Total_data!AB79</f>
        <v>2.9705318910101202</v>
      </c>
      <c r="AC343">
        <f>Total_data!AC79</f>
        <v>5.4215366688</v>
      </c>
      <c r="AD343">
        <f>Total_data!AD79</f>
        <v>5.2037932032000001</v>
      </c>
      <c r="AE343">
        <f>Total_data!AE79</f>
        <v>4.9860497376000001</v>
      </c>
      <c r="AF343">
        <f>Total_data!AF79</f>
        <v>4.7710625183999902</v>
      </c>
      <c r="AG343">
        <f>Total_data!AG79</f>
        <v>4.5533190527999903</v>
      </c>
      <c r="AH343">
        <f>Total_data!AH79</f>
        <v>4.3355755872000001</v>
      </c>
      <c r="AI343">
        <f>Total_data!AI79</f>
        <v>4.1205883679999999</v>
      </c>
      <c r="AJ343">
        <f>Total_data!AJ79</f>
        <v>3.9028449023999898</v>
      </c>
      <c r="AK343">
        <f>Total_data!AK79</f>
        <v>3.6368063404253799</v>
      </c>
      <c r="AL343">
        <f>Total_data!AL79</f>
        <v>3.4701142175999999</v>
      </c>
      <c r="AM343">
        <f>Total_data!AM79</f>
        <v>3.252370752</v>
      </c>
      <c r="AN343">
        <f>Total_data!AN79</f>
        <v>3.0346272864000001</v>
      </c>
      <c r="AO343">
        <f>Total_data!AO79</f>
        <v>2.8196400671999999</v>
      </c>
      <c r="AP343">
        <f>Total_data!AP79</f>
        <v>2.6018966016</v>
      </c>
      <c r="AQ343">
        <f>Total_data!AQ79</f>
        <v>2.3841531360000001</v>
      </c>
      <c r="AR343">
        <f>Total_data!AR79</f>
        <v>2.1691659167999999</v>
      </c>
    </row>
    <row r="344" spans="1:44" x14ac:dyDescent="0.2">
      <c r="A344" t="str">
        <f>Total_data!A80</f>
        <v>TOTAL</v>
      </c>
      <c r="B344" t="str">
        <f>Total_data!B80</f>
        <v>Secondary Energy|Electricity|Oil</v>
      </c>
      <c r="C344" t="str">
        <f>Total_data!C80</f>
        <v>EJ/yr</v>
      </c>
      <c r="D344">
        <f>Total_data!D80</f>
        <v>1.2355441505279989</v>
      </c>
      <c r="E344">
        <f>Total_data!E80</f>
        <v>1.714104289483487</v>
      </c>
      <c r="F344">
        <f>Total_data!F80</f>
        <v>2.2536129564201599</v>
      </c>
      <c r="G344">
        <f>Total_data!G80</f>
        <v>2.8524133565527681</v>
      </c>
      <c r="H344">
        <f>Total_data!H80</f>
        <v>3.5105449212973441</v>
      </c>
      <c r="I344">
        <f>Total_data!I80</f>
        <v>4.2282965801430716</v>
      </c>
      <c r="J344">
        <f>Total_data!J80</f>
        <v>5.0050213483979409</v>
      </c>
      <c r="K344">
        <f>Total_data!K80</f>
        <v>5.5498861074239905</v>
      </c>
      <c r="L344">
        <f>Total_data!L80</f>
        <v>5.9957273443276691</v>
      </c>
      <c r="M344">
        <f>Total_data!M80</f>
        <v>6.4350412599513502</v>
      </c>
      <c r="N344">
        <f>Total_data!N80</f>
        <v>9.6030106349108699</v>
      </c>
      <c r="O344">
        <f>Total_data!O80</f>
        <v>6.8455387183115599</v>
      </c>
      <c r="P344">
        <f>Total_data!P80</f>
        <v>6.7755021125483603</v>
      </c>
      <c r="Q344">
        <f>Total_data!Q80</f>
        <v>6.705509628172039</v>
      </c>
      <c r="R344">
        <f>Total_data!R80</f>
        <v>6.6357407024997181</v>
      </c>
      <c r="S344">
        <f>Total_data!S80</f>
        <v>6.1981794253048399</v>
      </c>
      <c r="T344">
        <f>Total_data!T80</f>
        <v>6.4397320297470788</v>
      </c>
      <c r="U344">
        <f>Total_data!U80</f>
        <v>6.3824722053707603</v>
      </c>
      <c r="V344">
        <f>Total_data!V80</f>
        <v>6.3252123809944392</v>
      </c>
      <c r="W344">
        <f>Total_data!W80</f>
        <v>6.6755017607001799</v>
      </c>
      <c r="X344">
        <f>Total_data!X80</f>
        <v>7.130274305640949</v>
      </c>
      <c r="Y344">
        <f>Total_data!Y80</f>
        <v>8.3482646370233304</v>
      </c>
      <c r="Z344">
        <f>Total_data!Z80</f>
        <v>10.082908096767591</v>
      </c>
      <c r="AA344">
        <f>Total_data!AA80</f>
        <v>11.997037222110627</v>
      </c>
      <c r="AB344">
        <f>Total_data!AB80</f>
        <v>12.994622955104418</v>
      </c>
      <c r="AC344">
        <f>Total_data!AC80</f>
        <v>11.98819151681524</v>
      </c>
      <c r="AD344">
        <f>Total_data!AD80</f>
        <v>11.350441746566549</v>
      </c>
      <c r="AE344">
        <f>Total_data!AE80</f>
        <v>10.771251829780891</v>
      </c>
      <c r="AF344">
        <f>Total_data!AF80</f>
        <v>9.8591186770304695</v>
      </c>
      <c r="AG344">
        <f>Total_data!AG80</f>
        <v>9.2421936572628205</v>
      </c>
      <c r="AH344">
        <f>Total_data!AH80</f>
        <v>8.5836612250387194</v>
      </c>
      <c r="AI344">
        <f>Total_data!AI80</f>
        <v>7.7611876134823596</v>
      </c>
      <c r="AJ344">
        <f>Total_data!AJ80</f>
        <v>6.94044200655423</v>
      </c>
      <c r="AK344">
        <f>Total_data!AK80</f>
        <v>6.1366942121852173</v>
      </c>
      <c r="AL344">
        <f>Total_data!AL80</f>
        <v>5.3315357257336</v>
      </c>
      <c r="AM344">
        <f>Total_data!AM80</f>
        <v>4.5419917005108257</v>
      </c>
      <c r="AN344">
        <f>Total_data!AN80</f>
        <v>3.9899053898461356</v>
      </c>
      <c r="AO344">
        <f>Total_data!AO80</f>
        <v>3.4393530563467056</v>
      </c>
      <c r="AP344">
        <f>Total_data!AP80</f>
        <v>2.8949695944578857</v>
      </c>
      <c r="AQ344">
        <f>Total_data!AQ80</f>
        <v>2.356899761014756</v>
      </c>
      <c r="AR344">
        <f>Total_data!AR80</f>
        <v>1.820399904216226</v>
      </c>
    </row>
    <row r="345" spans="1:44" x14ac:dyDescent="0.2">
      <c r="A345" t="str">
        <f>Total_data!A81</f>
        <v>TOTAL</v>
      </c>
      <c r="B345" t="str">
        <f>Total_data!B81</f>
        <v>Secondary Energy|Electricity|Other</v>
      </c>
      <c r="C345" t="str">
        <f>Total_data!C81</f>
        <v>EJ/yr</v>
      </c>
      <c r="D345">
        <f>Total_data!D81</f>
        <v>0.256576896</v>
      </c>
      <c r="E345">
        <f>Total_data!E81</f>
        <v>0.24976512000000001</v>
      </c>
      <c r="F345">
        <f>Total_data!F81</f>
        <v>0.24295334399999999</v>
      </c>
      <c r="G345">
        <f>Total_data!G81</f>
        <v>0.2413891584</v>
      </c>
      <c r="H345">
        <f>Total_data!H81</f>
        <v>0.23442600960000001</v>
      </c>
      <c r="I345">
        <f>Total_data!I81</f>
        <v>0.22978391040000001</v>
      </c>
      <c r="J345">
        <f>Total_data!J81</f>
        <v>0.222820761599999</v>
      </c>
      <c r="K345">
        <f>Total_data!K81</f>
        <v>0.21585761279999999</v>
      </c>
      <c r="L345">
        <f>Total_data!L81</f>
        <v>0.208894464</v>
      </c>
      <c r="M345">
        <f>Total_data!M81</f>
        <v>0.20193131519999999</v>
      </c>
      <c r="N345">
        <f>Total_data!N81</f>
        <v>0.19728921599999999</v>
      </c>
      <c r="O345">
        <f>Total_data!O81</f>
        <v>0.1903260672</v>
      </c>
      <c r="P345">
        <f>Total_data!P81</f>
        <v>0.18336291839999999</v>
      </c>
      <c r="Q345">
        <f>Total_data!Q81</f>
        <v>0.17639976960000001</v>
      </c>
      <c r="R345">
        <f>Total_data!R81</f>
        <v>0.16943662079999999</v>
      </c>
      <c r="S345">
        <f>Total_data!S81</f>
        <v>0.16247347200000001</v>
      </c>
      <c r="T345">
        <f>Total_data!T81</f>
        <v>0.15783137280000001</v>
      </c>
      <c r="U345">
        <f>Total_data!U81</f>
        <v>0.150868224</v>
      </c>
      <c r="V345">
        <f>Total_data!V81</f>
        <v>0.14390507520000001</v>
      </c>
      <c r="W345">
        <f>Total_data!W81</f>
        <v>0.1369419264</v>
      </c>
      <c r="X345">
        <f>Total_data!X81</f>
        <v>0.12997877760000001</v>
      </c>
      <c r="Y345">
        <f>Total_data!Y81</f>
        <v>0.12533667840000001</v>
      </c>
      <c r="Z345">
        <f>Total_data!Z81</f>
        <v>0.1183735296</v>
      </c>
      <c r="AA345">
        <f>Total_data!AA81</f>
        <v>0.111410380799999</v>
      </c>
      <c r="AB345">
        <f>Total_data!AB81</f>
        <v>0.104447232</v>
      </c>
      <c r="AC345">
        <f>Total_data!AC81</f>
        <v>9.7484083200000002E-2</v>
      </c>
      <c r="AD345">
        <f>Total_data!AD81</f>
        <v>9.0520934400000003E-2</v>
      </c>
      <c r="AE345">
        <f>Total_data!AE81</f>
        <v>8.5878835200000003E-2</v>
      </c>
      <c r="AF345">
        <f>Total_data!AF81</f>
        <v>7.8915686400000004E-2</v>
      </c>
      <c r="AG345">
        <f>Total_data!AG81</f>
        <v>7.1952537600000005E-2</v>
      </c>
      <c r="AH345">
        <f>Total_data!AH81</f>
        <v>6.4989388800000006E-2</v>
      </c>
      <c r="AI345">
        <f>Total_data!AI81</f>
        <v>5.8026239999999903E-2</v>
      </c>
      <c r="AJ345">
        <f>Total_data!AJ81</f>
        <v>0.93122712981406197</v>
      </c>
      <c r="AK345">
        <f>Total_data!AK81</f>
        <v>0.92426398101406204</v>
      </c>
      <c r="AL345">
        <f>Total_data!AL81</f>
        <v>1.9282280830613601</v>
      </c>
      <c r="AM345">
        <f>Total_data!AM81</f>
        <v>2.6808122879999901</v>
      </c>
      <c r="AN345">
        <f>Total_data!AN81</f>
        <v>2.7899016192000001</v>
      </c>
      <c r="AO345">
        <f>Total_data!AO81</f>
        <v>2.8989909503999902</v>
      </c>
      <c r="AP345">
        <f>Total_data!AP81</f>
        <v>3.01040133119999</v>
      </c>
      <c r="AQ345">
        <f>Total_data!AQ81</f>
        <v>3.1194906623999499</v>
      </c>
      <c r="AR345">
        <f>Total_data!AR81</f>
        <v>3.2285799935999799</v>
      </c>
    </row>
    <row r="346" spans="1:44" x14ac:dyDescent="0.2">
      <c r="A346" t="str">
        <f>Total_data!A82</f>
        <v>TOTAL</v>
      </c>
      <c r="B346" t="str">
        <f>Total_data!B82</f>
        <v>Secondary Energy|Electricity|Solar</v>
      </c>
      <c r="C346" t="str">
        <f>Total_data!C82</f>
        <v>EJ/yr</v>
      </c>
      <c r="D346">
        <f>Total_data!D82</f>
        <v>0.23304397593599893</v>
      </c>
      <c r="E346">
        <f>Total_data!E82</f>
        <v>0.40144091788799996</v>
      </c>
      <c r="F346">
        <f>Total_data!F82</f>
        <v>0.56841873983999891</v>
      </c>
      <c r="G346">
        <f>Total_data!G82</f>
        <v>0.55946279335679905</v>
      </c>
      <c r="H346">
        <f>Total_data!H82</f>
        <v>0.55044378748799894</v>
      </c>
      <c r="I346">
        <f>Total_data!I82</f>
        <v>0.54148784100479896</v>
      </c>
      <c r="J346">
        <f>Total_data!J82</f>
        <v>0.53104971513599997</v>
      </c>
      <c r="K346">
        <f>Total_data!K82</f>
        <v>0.522093768652799</v>
      </c>
      <c r="L346">
        <f>Total_data!L82</f>
        <v>0.51313782216959902</v>
      </c>
      <c r="M346">
        <f>Total_data!M82</f>
        <v>0.50411881630080002</v>
      </c>
      <c r="N346">
        <f>Total_data!N82</f>
        <v>0.52288940679551998</v>
      </c>
      <c r="O346">
        <f>Total_data!O82</f>
        <v>0.51194253712895998</v>
      </c>
      <c r="P346">
        <f>Total_data!P82</f>
        <v>0.50247784684800001</v>
      </c>
      <c r="Q346">
        <f>Total_data!Q82</f>
        <v>0.49301315656703892</v>
      </c>
      <c r="R346">
        <f>Total_data!R82</f>
        <v>0.48348540690047997</v>
      </c>
      <c r="S346">
        <f>Total_data!S82</f>
        <v>0.47260159661951895</v>
      </c>
      <c r="T346">
        <f>Total_data!T82</f>
        <v>0.463073846952959</v>
      </c>
      <c r="U346">
        <f>Total_data!U82</f>
        <v>0.45360915667199997</v>
      </c>
      <c r="V346">
        <f>Total_data!V82</f>
        <v>0.44414446639103899</v>
      </c>
      <c r="W346">
        <f>Total_data!W82</f>
        <v>0.43319759672447999</v>
      </c>
      <c r="X346">
        <f>Total_data!X82</f>
        <v>0.437124864272112</v>
      </c>
      <c r="Y346">
        <f>Total_data!Y82</f>
        <v>0.42731484851548796</v>
      </c>
      <c r="Z346">
        <f>Total_data!Z82</f>
        <v>0.417536529245567</v>
      </c>
      <c r="AA346">
        <f>Total_data!AA82</f>
        <v>0.40633908997564605</v>
      </c>
      <c r="AB346">
        <f>Total_data!AB82</f>
        <v>0.39652907421902395</v>
      </c>
      <c r="AC346">
        <f>Total_data!AC82</f>
        <v>0</v>
      </c>
      <c r="AD346">
        <f>Total_data!AD82</f>
        <v>0</v>
      </c>
      <c r="AE346">
        <f>Total_data!AE82</f>
        <v>0.99338400000000004</v>
      </c>
      <c r="AF346">
        <f>Total_data!AF82</f>
        <v>1.9867680000000001</v>
      </c>
      <c r="AG346">
        <f>Total_data!AG82</f>
        <v>2.9801519999999999</v>
      </c>
      <c r="AH346">
        <f>Total_data!AH82</f>
        <v>3.9735360000000002</v>
      </c>
      <c r="AI346">
        <f>Total_data!AI82</f>
        <v>4.96692</v>
      </c>
      <c r="AJ346">
        <f>Total_data!AJ82</f>
        <v>5.9603039999999998</v>
      </c>
      <c r="AK346">
        <f>Total_data!AK82</f>
        <v>6.9536879999999996</v>
      </c>
      <c r="AL346">
        <f>Total_data!AL82</f>
        <v>8.4644391782015997</v>
      </c>
      <c r="AM346">
        <f>Total_data!AM82</f>
        <v>9.9751903564031998</v>
      </c>
      <c r="AN346">
        <f>Total_data!AN82</f>
        <v>11.4859415346048</v>
      </c>
      <c r="AO346">
        <f>Total_data!AO82</f>
        <v>12.9966927128064</v>
      </c>
      <c r="AP346">
        <f>Total_data!AP82</f>
        <v>14.507443891008</v>
      </c>
      <c r="AQ346">
        <f>Total_data!AQ82</f>
        <v>16.0181950692096</v>
      </c>
      <c r="AR346">
        <f>Total_data!AR82</f>
        <v>18.562506982113597</v>
      </c>
    </row>
    <row r="347" spans="1:44" x14ac:dyDescent="0.2">
      <c r="A347" t="str">
        <f>Total_data!A83</f>
        <v>TOTAL</v>
      </c>
      <c r="B347" t="str">
        <f>Total_data!B83</f>
        <v>Secondary Energy|Electricity|Wind</v>
      </c>
      <c r="C347" t="str">
        <f>Total_data!C83</f>
        <v>EJ/yr</v>
      </c>
      <c r="D347">
        <f>Total_data!D83</f>
        <v>1.3084917119999999</v>
      </c>
      <c r="E347">
        <f>Total_data!E83</f>
        <v>1.2656847456</v>
      </c>
      <c r="F347">
        <f>Total_data!F83</f>
        <v>1.2217487904</v>
      </c>
      <c r="G347">
        <f>Total_data!G83</f>
        <v>1.1781628848000001</v>
      </c>
      <c r="H347">
        <f>Total_data!H83</f>
        <v>1.1326091328000001</v>
      </c>
      <c r="I347">
        <f>Total_data!I83</f>
        <v>1.0865728800000001</v>
      </c>
      <c r="J347">
        <f>Total_data!J83</f>
        <v>1.0405870848000001</v>
      </c>
      <c r="K347">
        <f>Total_data!K83</f>
        <v>0.99260506079999899</v>
      </c>
      <c r="L347">
        <f>Total_data!L83</f>
        <v>0.94502039039999997</v>
      </c>
      <c r="M347">
        <f>Total_data!M83</f>
        <v>0.89454386879999992</v>
      </c>
      <c r="N347">
        <f>Total_data!N83</f>
        <v>0.84535401599999904</v>
      </c>
      <c r="O347">
        <f>Total_data!O83</f>
        <v>0.79253752319999993</v>
      </c>
      <c r="P347">
        <f>Total_data!P83</f>
        <v>0.73719815039999992</v>
      </c>
      <c r="Q347">
        <f>Total_data!Q83</f>
        <v>0.6835806432</v>
      </c>
      <c r="R347">
        <f>Total_data!R83</f>
        <v>0.62832326400000005</v>
      </c>
      <c r="S347">
        <f>Total_data!S83</f>
        <v>0.57390789600000003</v>
      </c>
      <c r="T347">
        <f>Total_data!T83</f>
        <v>0.51819324480000006</v>
      </c>
      <c r="U347">
        <f>Total_data!U83</f>
        <v>0.46172803679999996</v>
      </c>
      <c r="V347">
        <f>Total_data!V83</f>
        <v>0.40611430079999999</v>
      </c>
      <c r="W347">
        <f>Total_data!W83</f>
        <v>0.34884492480000001</v>
      </c>
      <c r="X347">
        <f>Total_data!X83</f>
        <v>0.29151878399999903</v>
      </c>
      <c r="Y347">
        <f>Total_data!Y83</f>
        <v>0.23470668</v>
      </c>
      <c r="Z347">
        <f>Total_data!Z83</f>
        <v>0.17622947520000001</v>
      </c>
      <c r="AA347">
        <f>Total_data!AA83</f>
        <v>0.1186195104</v>
      </c>
      <c r="AB347">
        <f>Total_data!AB83</f>
        <v>5.84109791999999E-2</v>
      </c>
      <c r="AC347">
        <f>Total_data!AC83</f>
        <v>0.74424959999999996</v>
      </c>
      <c r="AD347">
        <f>Total_data!AD83</f>
        <v>1.4935449599999999</v>
      </c>
      <c r="AE347">
        <f>Total_data!AE83</f>
        <v>2.2478860799999998</v>
      </c>
      <c r="AF347">
        <f>Total_data!AF83</f>
        <v>3.0072729599999999</v>
      </c>
      <c r="AG347">
        <f>Total_data!AG83</f>
        <v>3.77170559999999</v>
      </c>
      <c r="AH347">
        <f>Total_data!AH83</f>
        <v>4.5411840000000003</v>
      </c>
      <c r="AI347">
        <f>Total_data!AI83</f>
        <v>5.3157081599999998</v>
      </c>
      <c r="AJ347">
        <f>Total_data!AJ83</f>
        <v>6.0952780799999999</v>
      </c>
      <c r="AK347">
        <f>Total_data!AK83</f>
        <v>6.8798937599999999</v>
      </c>
      <c r="AL347">
        <f>Total_data!AL83</f>
        <v>7.6695551999999996</v>
      </c>
      <c r="AM347">
        <f>Total_data!AM83</f>
        <v>8.4642623999999902</v>
      </c>
      <c r="AN347">
        <f>Total_data!AN83</f>
        <v>10.051153919999999</v>
      </c>
      <c r="AO347">
        <f>Total_data!AO83</f>
        <v>11.646875519999998</v>
      </c>
      <c r="AP347">
        <f>Total_data!AP83</f>
        <v>13.25142719999999</v>
      </c>
      <c r="AQ347">
        <f>Total_data!AQ83</f>
        <v>14.864808959999902</v>
      </c>
      <c r="AR347">
        <f>Total_data!AR83</f>
        <v>16.487020799999989</v>
      </c>
    </row>
    <row r="348" spans="1:44" x14ac:dyDescent="0.2">
      <c r="A348" t="str">
        <f>Total_data!A84</f>
        <v>TOTAL</v>
      </c>
      <c r="B348" t="str">
        <f>Total_data!B84</f>
        <v>Secondary Energy|Heat</v>
      </c>
      <c r="C348" t="str">
        <f>Total_data!C84</f>
        <v>EJ/yr</v>
      </c>
      <c r="D348">
        <f>Total_data!D84</f>
        <v>96.520029218990956</v>
      </c>
      <c r="E348">
        <f>Total_data!E84</f>
        <v>103.67505208304168</v>
      </c>
      <c r="F348">
        <f>Total_data!F84</f>
        <v>108.49304532688691</v>
      </c>
      <c r="G348">
        <f>Total_data!G84</f>
        <v>113.59670155765882</v>
      </c>
      <c r="H348">
        <f>Total_data!H84</f>
        <v>115.56006896096973</v>
      </c>
      <c r="I348">
        <f>Total_data!I84</f>
        <v>117.0189625660375</v>
      </c>
      <c r="J348">
        <f>Total_data!J84</f>
        <v>118.33483748144988</v>
      </c>
      <c r="K348">
        <f>Total_data!K84</f>
        <v>119.33203197093546</v>
      </c>
      <c r="L348">
        <f>Total_data!L84</f>
        <v>120.37025928386628</v>
      </c>
      <c r="M348">
        <f>Total_data!M84</f>
        <v>124.01271894620895</v>
      </c>
      <c r="N348">
        <f>Total_data!N84</f>
        <v>126.52321732742807</v>
      </c>
      <c r="O348">
        <f>Total_data!O84</f>
        <v>122.72845760627094</v>
      </c>
      <c r="P348">
        <f>Total_data!P84</f>
        <v>119.31062940077733</v>
      </c>
      <c r="Q348">
        <f>Total_data!Q84</f>
        <v>115.0281959312064</v>
      </c>
      <c r="R348">
        <f>Total_data!R84</f>
        <v>110.8247476876347</v>
      </c>
      <c r="S348">
        <f>Total_data!S84</f>
        <v>108.8984106151764</v>
      </c>
      <c r="T348">
        <f>Total_data!T84</f>
        <v>97.355007950411448</v>
      </c>
      <c r="U348">
        <f>Total_data!U84</f>
        <v>97.08168749880285</v>
      </c>
      <c r="V348">
        <f>Total_data!V84</f>
        <v>96.799354721089927</v>
      </c>
      <c r="W348">
        <f>Total_data!W84</f>
        <v>97.020038376428346</v>
      </c>
      <c r="X348">
        <f>Total_data!X84</f>
        <v>91.763138047853559</v>
      </c>
      <c r="Y348">
        <f>Total_data!Y84</f>
        <v>89.817191575489659</v>
      </c>
      <c r="Z348">
        <f>Total_data!Z84</f>
        <v>88.595099394129534</v>
      </c>
      <c r="AA348">
        <f>Total_data!AA84</f>
        <v>87.761655434215427</v>
      </c>
      <c r="AB348">
        <f>Total_data!AB84</f>
        <v>86.921102874764756</v>
      </c>
      <c r="AC348">
        <f>Total_data!AC84</f>
        <v>84.108954658205221</v>
      </c>
      <c r="AD348">
        <f>Total_data!AD84</f>
        <v>84.065590851651493</v>
      </c>
      <c r="AE348">
        <f>Total_data!AE84</f>
        <v>83.905861570312751</v>
      </c>
      <c r="AF348">
        <f>Total_data!AF84</f>
        <v>83.706417071941203</v>
      </c>
      <c r="AG348">
        <f>Total_data!AG84</f>
        <v>83.55411827659816</v>
      </c>
      <c r="AH348">
        <f>Total_data!AH84</f>
        <v>83.482048802511642</v>
      </c>
      <c r="AI348">
        <f>Total_data!AI84</f>
        <v>82.735295263733292</v>
      </c>
      <c r="AJ348">
        <f>Total_data!AJ84</f>
        <v>81.226895177868514</v>
      </c>
      <c r="AK348">
        <f>Total_data!AK84</f>
        <v>81.098267842615726</v>
      </c>
      <c r="AL348">
        <f>Total_data!AL84</f>
        <v>81.102910029111285</v>
      </c>
      <c r="AM348">
        <f>Total_data!AM84</f>
        <v>80.53861465012136</v>
      </c>
      <c r="AN348">
        <f>Total_data!AN84</f>
        <v>79.659061114916696</v>
      </c>
      <c r="AO348">
        <f>Total_data!AO84</f>
        <v>78.653379275820797</v>
      </c>
      <c r="AP348">
        <f>Total_data!AP84</f>
        <v>78.358511483159589</v>
      </c>
      <c r="AQ348">
        <f>Total_data!AQ84</f>
        <v>76.67394486476131</v>
      </c>
      <c r="AR348">
        <f>Total_data!AR84</f>
        <v>76.645688865905413</v>
      </c>
    </row>
    <row r="349" spans="1:44" x14ac:dyDescent="0.2">
      <c r="A349" t="str">
        <f>Total_data!A87</f>
        <v>TOTAL</v>
      </c>
      <c r="B349" t="str">
        <f>Total_data!B87</f>
        <v>Water Withdrawal|Electricity</v>
      </c>
      <c r="C349" t="str">
        <f>Total_data!C87</f>
        <v>km3/yr</v>
      </c>
      <c r="D349">
        <f>Total_data!D87</f>
        <v>359.62463369477877</v>
      </c>
      <c r="E349">
        <f>Total_data!E87</f>
        <v>347.85039877871378</v>
      </c>
      <c r="F349">
        <f>Total_data!F87</f>
        <v>358.24016388875498</v>
      </c>
      <c r="G349">
        <f>Total_data!G87</f>
        <v>366.16588459975713</v>
      </c>
      <c r="H349">
        <f>Total_data!H87</f>
        <v>367.25754567515179</v>
      </c>
      <c r="I349">
        <f>Total_data!I87</f>
        <v>356.05376006659782</v>
      </c>
      <c r="J349">
        <f>Total_data!J87</f>
        <v>358.53196697191254</v>
      </c>
      <c r="K349">
        <f>Total_data!K87</f>
        <v>360.80623589277423</v>
      </c>
      <c r="L349">
        <f>Total_data!L87</f>
        <v>359.19125948000573</v>
      </c>
      <c r="M349">
        <f>Total_data!M87</f>
        <v>355.22618972183813</v>
      </c>
      <c r="N349">
        <f>Total_data!N87</f>
        <v>353.51834846799113</v>
      </c>
      <c r="O349">
        <f>Total_data!O87</f>
        <v>349.46282786048062</v>
      </c>
      <c r="P349">
        <f>Total_data!P87</f>
        <v>347.90308781855816</v>
      </c>
      <c r="Q349">
        <f>Total_data!Q87</f>
        <v>344.04012136227891</v>
      </c>
      <c r="R349">
        <f>Total_data!R87</f>
        <v>339.94733066963619</v>
      </c>
      <c r="S349">
        <f>Total_data!S87</f>
        <v>364.95356131855903</v>
      </c>
      <c r="T349">
        <f>Total_data!T87</f>
        <v>358.36375385595989</v>
      </c>
      <c r="U349">
        <f>Total_data!U87</f>
        <v>351.56993750747421</v>
      </c>
      <c r="V349">
        <f>Total_data!V87</f>
        <v>341.20347648356159</v>
      </c>
      <c r="W349">
        <f>Total_data!W87</f>
        <v>331.10825200021407</v>
      </c>
      <c r="X349">
        <f>Total_data!X87</f>
        <v>331.66433010646051</v>
      </c>
      <c r="Y349">
        <f>Total_data!Y87</f>
        <v>324.77017543550659</v>
      </c>
      <c r="Z349">
        <f>Total_data!Z87</f>
        <v>314.75807429599661</v>
      </c>
      <c r="AA349">
        <f>Total_data!AA87</f>
        <v>302.18661053379162</v>
      </c>
      <c r="AB349">
        <f>Total_data!AB87</f>
        <v>291.05205101754296</v>
      </c>
      <c r="AC349">
        <f>Total_data!AC87</f>
        <v>289.4841873779751</v>
      </c>
      <c r="AD349">
        <f>Total_data!AD87</f>
        <v>285.97289974796536</v>
      </c>
      <c r="AE349">
        <f>Total_data!AE87</f>
        <v>284.05297344419864</v>
      </c>
      <c r="AF349">
        <f>Total_data!AF87</f>
        <v>282.40207454079297</v>
      </c>
      <c r="AG349">
        <f>Total_data!AG87</f>
        <v>282.52816680075978</v>
      </c>
      <c r="AH349">
        <f>Total_data!AH87</f>
        <v>324.41356596757407</v>
      </c>
      <c r="AI349">
        <f>Total_data!AI87</f>
        <v>368.10889028876215</v>
      </c>
      <c r="AJ349">
        <f>Total_data!AJ87</f>
        <v>411.39865711261922</v>
      </c>
      <c r="AK349">
        <f>Total_data!AK87</f>
        <v>453.28894770717636</v>
      </c>
      <c r="AL349">
        <f>Total_data!AL87</f>
        <v>495.35145903485301</v>
      </c>
      <c r="AM349">
        <f>Total_data!AM87</f>
        <v>538.08565415395526</v>
      </c>
      <c r="AN349">
        <f>Total_data!AN87</f>
        <v>581.73217783223561</v>
      </c>
      <c r="AO349">
        <f>Total_data!AO87</f>
        <v>626.60237509518299</v>
      </c>
      <c r="AP349">
        <f>Total_data!AP87</f>
        <v>670.57403541970211</v>
      </c>
      <c r="AQ349">
        <f>Total_data!AQ87</f>
        <v>675.14294206334625</v>
      </c>
      <c r="AR349">
        <f>Total_data!AR87</f>
        <v>675.28693038511972</v>
      </c>
    </row>
    <row r="350" spans="1:44" x14ac:dyDescent="0.2">
      <c r="A350" t="str">
        <f>Total_data!A88</f>
        <v>TOTAL</v>
      </c>
      <c r="B350" t="str">
        <f>Total_data!B88</f>
        <v>Water Withdrawal|Electricity|Biomass</v>
      </c>
      <c r="C350" t="str">
        <f>Total_data!C88</f>
        <v>km3/yr</v>
      </c>
      <c r="D350">
        <f>Total_data!D88</f>
        <v>0.27956245927247997</v>
      </c>
      <c r="E350">
        <f>Total_data!E88</f>
        <v>0.26961872895216005</v>
      </c>
      <c r="F350">
        <f>Total_data!F88</f>
        <v>0.25964048910239901</v>
      </c>
      <c r="G350">
        <f>Total_data!G88</f>
        <v>0.24966224925264002</v>
      </c>
      <c r="H350">
        <f>Total_data!H88</f>
        <v>0.23937326280431998</v>
      </c>
      <c r="I350">
        <f>Total_data!I88</f>
        <v>0.22974027908256001</v>
      </c>
      <c r="J350">
        <f>Total_data!J88</f>
        <v>0.21976203923279999</v>
      </c>
      <c r="K350">
        <f>Total_data!K88</f>
        <v>0.20947305278448</v>
      </c>
      <c r="L350">
        <f>Total_data!L88</f>
        <v>1.3510841100041837</v>
      </c>
      <c r="M350">
        <f>Total_data!M88</f>
        <v>1.4255305209138129</v>
      </c>
      <c r="N350">
        <f>Total_data!N88</f>
        <v>1.408088528513175</v>
      </c>
      <c r="O350">
        <f>Total_data!O88</f>
        <v>4.3388373499974353</v>
      </c>
      <c r="P350">
        <f>Total_data!P88</f>
        <v>4.3661919394250059</v>
      </c>
      <c r="Q350">
        <f>Total_data!Q88</f>
        <v>5.126755934666555</v>
      </c>
      <c r="R350">
        <f>Total_data!R88</f>
        <v>5.0470698553225546</v>
      </c>
      <c r="S350">
        <f>Total_data!S88</f>
        <v>4.9711941920185545</v>
      </c>
      <c r="T350">
        <f>Total_data!T88</f>
        <v>4.8949732725865553</v>
      </c>
      <c r="U350">
        <f>Total_data!U88</f>
        <v>4.8152871932425549</v>
      </c>
      <c r="V350">
        <f>Total_data!V88</f>
        <v>4.7390662738105549</v>
      </c>
      <c r="W350">
        <f>Total_data!W88</f>
        <v>4.6631906105065655</v>
      </c>
      <c r="X350">
        <f>Total_data!X88</f>
        <v>4.5869696910745548</v>
      </c>
      <c r="Y350">
        <f>Total_data!Y88</f>
        <v>4.5163317056663637</v>
      </c>
      <c r="Z350">
        <f>Total_data!Z88</f>
        <v>4.4684485641595781</v>
      </c>
      <c r="AA350">
        <f>Total_data!AA88</f>
        <v>4.3922276447275772</v>
      </c>
      <c r="AB350">
        <f>Total_data!AB88</f>
        <v>4.3125415653835777</v>
      </c>
      <c r="AC350">
        <f>Total_data!AC88</f>
        <v>4.2760430738655879</v>
      </c>
      <c r="AD350">
        <f>Total_data!AD88</f>
        <v>5.9559963371216673</v>
      </c>
      <c r="AE350">
        <f>Total_data!AE88</f>
        <v>6.370235053848929</v>
      </c>
      <c r="AF350">
        <f>Total_data!AF88</f>
        <v>8.243277423791687</v>
      </c>
      <c r="AG350">
        <f>Total_data!AG88</f>
        <v>10.225805989896038</v>
      </c>
      <c r="AH350">
        <f>Total_data!AH88</f>
        <v>10.420150258584798</v>
      </c>
      <c r="AI350">
        <f>Total_data!AI88</f>
        <v>11.365845722294198</v>
      </c>
      <c r="AJ350">
        <f>Total_data!AJ88</f>
        <v>11.362393161014198</v>
      </c>
      <c r="AK350">
        <f>Total_data!AK88</f>
        <v>11.359285855862199</v>
      </c>
      <c r="AL350">
        <f>Total_data!AL88</f>
        <v>11.3558332945821</v>
      </c>
      <c r="AM350">
        <f>Total_data!AM88</f>
        <v>11.3558332945821</v>
      </c>
      <c r="AN350">
        <f>Total_data!AN88</f>
        <v>11.355833294582199</v>
      </c>
      <c r="AO350">
        <f>Total_data!AO88</f>
        <v>11.3558332945821</v>
      </c>
      <c r="AP350">
        <f>Total_data!AP88</f>
        <v>11.355833294582199</v>
      </c>
      <c r="AQ350">
        <f>Total_data!AQ88</f>
        <v>11.3558332945821</v>
      </c>
      <c r="AR350">
        <f>Total_data!AR88</f>
        <v>11.355833294582199</v>
      </c>
    </row>
    <row r="351" spans="1:44" x14ac:dyDescent="0.2">
      <c r="A351" t="str">
        <f>Total_data!A89</f>
        <v>TOTAL</v>
      </c>
      <c r="B351" t="str">
        <f>Total_data!B89</f>
        <v>Water Withdrawal|Electricity|Fossil</v>
      </c>
      <c r="C351" t="str">
        <f>Total_data!C89</f>
        <v>km3/yr</v>
      </c>
      <c r="D351">
        <f>Total_data!D89</f>
        <v>66.581964121345237</v>
      </c>
      <c r="E351">
        <f>Total_data!E89</f>
        <v>50.663289597925939</v>
      </c>
      <c r="F351">
        <f>Total_data!F89</f>
        <v>61.48469988755668</v>
      </c>
      <c r="G351">
        <f>Total_data!G89</f>
        <v>72.874912088964436</v>
      </c>
      <c r="H351">
        <f>Total_data!H89</f>
        <v>73.37414713929526</v>
      </c>
      <c r="I351">
        <f>Total_data!I89</f>
        <v>59.514363155278815</v>
      </c>
      <c r="J351">
        <f>Total_data!J89</f>
        <v>64.47753992417843</v>
      </c>
      <c r="K351">
        <f>Total_data!K89</f>
        <v>66.180295619353174</v>
      </c>
      <c r="L351">
        <f>Total_data!L89</f>
        <v>63.730310686133549</v>
      </c>
      <c r="M351">
        <f>Total_data!M89</f>
        <v>60.414033491977968</v>
      </c>
      <c r="N351">
        <f>Total_data!N89</f>
        <v>60.758844491354594</v>
      </c>
      <c r="O351">
        <f>Total_data!O89</f>
        <v>64.470238671689486</v>
      </c>
      <c r="P351">
        <f>Total_data!P89</f>
        <v>63.915516226259953</v>
      </c>
      <c r="Q351">
        <f>Total_data!Q89</f>
        <v>65.998526861656913</v>
      </c>
      <c r="R351">
        <f>Total_data!R89</f>
        <v>68.201545765718635</v>
      </c>
      <c r="S351">
        <f>Total_data!S89</f>
        <v>99.704034129278241</v>
      </c>
      <c r="T351">
        <f>Total_data!T89</f>
        <v>97.06111539815042</v>
      </c>
      <c r="U351">
        <f>Total_data!U89</f>
        <v>93.988663383533336</v>
      </c>
      <c r="V351">
        <f>Total_data!V89</f>
        <v>86.886124185369113</v>
      </c>
      <c r="W351">
        <f>Total_data!W89</f>
        <v>80.91916099651587</v>
      </c>
      <c r="X351">
        <f>Total_data!X89</f>
        <v>84.910690784320451</v>
      </c>
      <c r="Y351">
        <f>Total_data!Y89</f>
        <v>82.272927583057395</v>
      </c>
      <c r="Z351">
        <f>Total_data!Z89</f>
        <v>76.529447570791419</v>
      </c>
      <c r="AA351">
        <f>Total_data!AA89</f>
        <v>67.968455409699288</v>
      </c>
      <c r="AB351">
        <f>Total_data!AB89</f>
        <v>59.185735866527601</v>
      </c>
      <c r="AC351">
        <f>Total_data!AC89</f>
        <v>58.244615256525556</v>
      </c>
      <c r="AD351">
        <f>Total_data!AD89</f>
        <v>57.351544785499719</v>
      </c>
      <c r="AE351">
        <f>Total_data!AE89</f>
        <v>56.485426061697687</v>
      </c>
      <c r="AF351">
        <f>Total_data!AF89</f>
        <v>55.353120332231299</v>
      </c>
      <c r="AG351">
        <f>Total_data!AG89</f>
        <v>53.895288863801682</v>
      </c>
      <c r="AH351">
        <f>Total_data!AH89</f>
        <v>52.300758328168314</v>
      </c>
      <c r="AI351">
        <f>Total_data!AI89</f>
        <v>51.760970569390928</v>
      </c>
      <c r="AJ351">
        <f>Total_data!AJ89</f>
        <v>51.64538155536107</v>
      </c>
      <c r="AK351">
        <f>Total_data!AK89</f>
        <v>50.32032420527095</v>
      </c>
      <c r="AL351">
        <f>Total_data!AL89</f>
        <v>48.851335170886621</v>
      </c>
      <c r="AM351">
        <f>Total_data!AM89</f>
        <v>48.188434554923241</v>
      </c>
      <c r="AN351">
        <f>Total_data!AN89</f>
        <v>48.527951780463475</v>
      </c>
      <c r="AO351">
        <f>Total_data!AO89</f>
        <v>50.087311408172084</v>
      </c>
      <c r="AP351">
        <f>Total_data!AP89</f>
        <v>50.751640333004822</v>
      </c>
      <c r="AQ351">
        <f>Total_data!AQ89</f>
        <v>52.158199198392133</v>
      </c>
      <c r="AR351">
        <f>Total_data!AR89</f>
        <v>52.771816395929037</v>
      </c>
    </row>
    <row r="352" spans="1:44" x14ac:dyDescent="0.2">
      <c r="A352" t="str">
        <f>Total_data!A90</f>
        <v>TOTAL</v>
      </c>
      <c r="B352" t="str">
        <f>Total_data!B90</f>
        <v>Water Withdrawal|Electricity|Hydro</v>
      </c>
      <c r="C352" t="str">
        <f>Total_data!C90</f>
        <v>km3/yr</v>
      </c>
      <c r="D352">
        <f>Total_data!D90</f>
        <v>280.11484504684802</v>
      </c>
      <c r="E352">
        <f>Total_data!E90</f>
        <v>282.13342081400401</v>
      </c>
      <c r="F352">
        <f>Total_data!F90</f>
        <v>283.98038883290405</v>
      </c>
      <c r="G352">
        <f>Total_data!G90</f>
        <v>285.72002275255397</v>
      </c>
      <c r="H352">
        <f>Total_data!H90</f>
        <v>287.31977912768201</v>
      </c>
      <c r="I352">
        <f>Total_data!I90</f>
        <v>288.77965795828698</v>
      </c>
      <c r="J352">
        <f>Total_data!J90</f>
        <v>290.039479370565</v>
      </c>
      <c r="K352">
        <f>Total_data!K90</f>
        <v>291.22041635366298</v>
      </c>
      <c r="L352">
        <f>Total_data!L90</f>
        <v>287.22588418943997</v>
      </c>
      <c r="M352">
        <f>Total_data!M90</f>
        <v>283.2630546614389</v>
      </c>
      <c r="N352">
        <f>Total_data!N90</f>
        <v>279.26852249721497</v>
      </c>
      <c r="O352">
        <f>Total_data!O90</f>
        <v>275.27399033299196</v>
      </c>
      <c r="P352">
        <f>Total_data!P90</f>
        <v>271.27945816876797</v>
      </c>
      <c r="Q352">
        <f>Total_data!Q90</f>
        <v>267.28492600454399</v>
      </c>
      <c r="R352">
        <f>Total_data!R90</f>
        <v>263.29039384031893</v>
      </c>
      <c r="S352">
        <f>Total_data!S90</f>
        <v>259.32756431231991</v>
      </c>
      <c r="T352">
        <f>Total_data!T90</f>
        <v>255.33303214809587</v>
      </c>
      <c r="U352">
        <f>Total_data!U90</f>
        <v>251.338499983872</v>
      </c>
      <c r="V352">
        <f>Total_data!V90</f>
        <v>247.34396781964799</v>
      </c>
      <c r="W352">
        <f>Total_data!W90</f>
        <v>243.349435655424</v>
      </c>
      <c r="X352">
        <f>Total_data!X90</f>
        <v>239.35490349119902</v>
      </c>
      <c r="Y352">
        <f>Total_data!Y90</f>
        <v>235.3920739632</v>
      </c>
      <c r="Z352">
        <f>Total_data!Z90</f>
        <v>231.39754179897602</v>
      </c>
      <c r="AA352">
        <f>Total_data!AA90</f>
        <v>227.40300963475198</v>
      </c>
      <c r="AB352">
        <f>Total_data!AB90</f>
        <v>223.408477470528</v>
      </c>
      <c r="AC352">
        <f>Total_data!AC90</f>
        <v>219.41394530630399</v>
      </c>
      <c r="AD352">
        <f>Total_data!AD90</f>
        <v>215.41941314208</v>
      </c>
      <c r="AE352">
        <f>Total_data!AE90</f>
        <v>214.22487863646001</v>
      </c>
      <c r="AF352">
        <f>Total_data!AF90</f>
        <v>212.103248648098</v>
      </c>
      <c r="AG352">
        <f>Total_data!AG90</f>
        <v>211.978480548406</v>
      </c>
      <c r="AH352">
        <f>Total_data!AH90</f>
        <v>255.53790272018099</v>
      </c>
      <c r="AI352">
        <f>Total_data!AI90</f>
        <v>299.09732489195704</v>
      </c>
      <c r="AJ352">
        <f>Total_data!AJ90</f>
        <v>342.65674706373397</v>
      </c>
      <c r="AK352">
        <f>Total_data!AK90</f>
        <v>386.21616923550988</v>
      </c>
      <c r="AL352">
        <f>Total_data!AL90</f>
        <v>429.8072940435099</v>
      </c>
      <c r="AM352">
        <f>Total_data!AM90</f>
        <v>473.36671621528598</v>
      </c>
      <c r="AN352">
        <f>Total_data!AN90</f>
        <v>516.92613838705995</v>
      </c>
      <c r="AO352">
        <f>Total_data!AO90</f>
        <v>560.48556055883682</v>
      </c>
      <c r="AP352">
        <f>Total_data!AP90</f>
        <v>604.04498273061301</v>
      </c>
      <c r="AQ352">
        <f>Total_data!AQ90</f>
        <v>607.45974622790402</v>
      </c>
      <c r="AR352">
        <f>Total_data!AR90</f>
        <v>607.23782777433496</v>
      </c>
    </row>
    <row r="353" spans="1:44" x14ac:dyDescent="0.2">
      <c r="A353" t="str">
        <f>Total_data!A91</f>
        <v>TOTAL</v>
      </c>
      <c r="B353" t="str">
        <f>Total_data!B91</f>
        <v>Water Withdrawal|Electricity|Nuclear</v>
      </c>
      <c r="C353" t="str">
        <f>Total_data!C91</f>
        <v>km3/yr</v>
      </c>
      <c r="D353">
        <f>Total_data!D91</f>
        <v>12.6111272062391</v>
      </c>
      <c r="E353">
        <f>Total_data!E91</f>
        <v>14.747169434872301</v>
      </c>
      <c r="F353">
        <f>Total_data!F91</f>
        <v>12.4788117079471</v>
      </c>
      <c r="G353">
        <f>Total_data!G91</f>
        <v>7.2849194732515707</v>
      </c>
      <c r="H353">
        <f>Total_data!H91</f>
        <v>6.2888948915817009</v>
      </c>
      <c r="I353">
        <f>Total_data!I91</f>
        <v>7.4953332635751604</v>
      </c>
      <c r="J353">
        <f>Total_data!J91</f>
        <v>3.7615795831080696</v>
      </c>
      <c r="K353">
        <f>Total_data!K91</f>
        <v>3.1634556025035101</v>
      </c>
      <c r="L353">
        <f>Total_data!L91</f>
        <v>6.8523960203162702</v>
      </c>
      <c r="M353">
        <f>Total_data!M91</f>
        <v>10.0930033553418</v>
      </c>
      <c r="N353">
        <f>Total_data!N91</f>
        <v>12.052900132415999</v>
      </c>
      <c r="O353">
        <f>Total_data!O91</f>
        <v>5.3508302686094602</v>
      </c>
      <c r="P353">
        <f>Total_data!P91</f>
        <v>8.3140029450605102</v>
      </c>
      <c r="Q353">
        <f>Total_data!Q91</f>
        <v>5.60300672051416</v>
      </c>
      <c r="R353">
        <f>Total_data!R91</f>
        <v>3.3824343750789798</v>
      </c>
      <c r="S353">
        <f>Total_data!S91</f>
        <v>0.92593712349273594</v>
      </c>
      <c r="T353">
        <f>Total_data!T91</f>
        <v>1.0504955364334398</v>
      </c>
      <c r="U353">
        <f>Total_data!U91</f>
        <v>1.4043621442802598</v>
      </c>
      <c r="V353">
        <f>Total_data!V91</f>
        <v>2.21220610033548</v>
      </c>
      <c r="W353">
        <f>Total_data!W91</f>
        <v>2.1554142146692099</v>
      </c>
      <c r="X353">
        <f>Total_data!X91</f>
        <v>2.79172831491561</v>
      </c>
      <c r="Y353">
        <f>Total_data!Y91</f>
        <v>2.5694984193880499</v>
      </c>
      <c r="Z353">
        <f>Total_data!Z91</f>
        <v>2.3443052960223301</v>
      </c>
      <c r="AA353">
        <f>Total_data!AA91</f>
        <v>2.4056420503130402</v>
      </c>
      <c r="AB353">
        <f>Total_data!AB91</f>
        <v>4.1290393285040601</v>
      </c>
      <c r="AC353">
        <f>Total_data!AC91</f>
        <v>7.5359359696319999</v>
      </c>
      <c r="AD353">
        <f>Total_data!AD91</f>
        <v>7.2332725524479997</v>
      </c>
      <c r="AE353">
        <f>Total_data!AE91</f>
        <v>6.9306091352640005</v>
      </c>
      <c r="AF353">
        <f>Total_data!AF91</f>
        <v>6.6317769005759999</v>
      </c>
      <c r="AG353">
        <f>Total_data!AG91</f>
        <v>6.3291134833919998</v>
      </c>
      <c r="AH353">
        <f>Total_data!AH91</f>
        <v>6.0264500662079996</v>
      </c>
      <c r="AI353">
        <f>Total_data!AI91</f>
        <v>5.7276178315199902</v>
      </c>
      <c r="AJ353">
        <f>Total_data!AJ91</f>
        <v>5.4249544143359998</v>
      </c>
      <c r="AK353">
        <f>Total_data!AK91</f>
        <v>5.0551608131912902</v>
      </c>
      <c r="AL353">
        <f>Total_data!AL91</f>
        <v>4.8234587624639902</v>
      </c>
      <c r="AM353">
        <f>Total_data!AM91</f>
        <v>4.5207953452799998</v>
      </c>
      <c r="AN353">
        <f>Total_data!AN91</f>
        <v>4.2181319280959997</v>
      </c>
      <c r="AO353">
        <f>Total_data!AO91</f>
        <v>3.919299693408</v>
      </c>
      <c r="AP353">
        <f>Total_data!AP91</f>
        <v>3.6166362762239999</v>
      </c>
      <c r="AQ353">
        <f>Total_data!AQ91</f>
        <v>3.3139728590400002</v>
      </c>
      <c r="AR353">
        <f>Total_data!AR91</f>
        <v>3.0151406243519903</v>
      </c>
    </row>
    <row r="354" spans="1:44" x14ac:dyDescent="0.2">
      <c r="A354" t="str">
        <f>Total_data!A92</f>
        <v>TOTAL</v>
      </c>
      <c r="B354" t="str">
        <f>Total_data!B92</f>
        <v>Water Withdrawal|Electricity|Solar</v>
      </c>
      <c r="C354" t="str">
        <f>Total_data!C92</f>
        <v>km3/yr</v>
      </c>
      <c r="D354">
        <f>Total_data!D92</f>
        <v>1.2140956339199999E-3</v>
      </c>
      <c r="E354">
        <f>Total_data!E92</f>
        <v>1.9330861593599999E-3</v>
      </c>
      <c r="F354">
        <f>Total_data!F92</f>
        <v>2.6095030847999999E-3</v>
      </c>
      <c r="G354">
        <f>Total_data!G92</f>
        <v>2.573553558528E-3</v>
      </c>
      <c r="H354">
        <f>Total_data!H92</f>
        <v>2.5316124445440001E-3</v>
      </c>
      <c r="I354">
        <f>Total_data!I92</f>
        <v>2.4956629182720002E-3</v>
      </c>
      <c r="J354">
        <f>Total_data!J92</f>
        <v>2.4111482042880003E-3</v>
      </c>
      <c r="K354">
        <f>Total_data!K92</f>
        <v>2.3751986780159899E-3</v>
      </c>
      <c r="L354">
        <f>Total_data!L92</f>
        <v>2.339249151744E-3</v>
      </c>
      <c r="M354">
        <f>Total_data!M92</f>
        <v>2.2973080377599901E-3</v>
      </c>
      <c r="N354">
        <f>Total_data!N92</f>
        <v>2.3723282523744E-3</v>
      </c>
      <c r="O354">
        <f>Total_data!O92</f>
        <v>2.2855877842751899E-3</v>
      </c>
      <c r="P354">
        <f>Total_data!P92</f>
        <v>2.2477304687616001E-3</v>
      </c>
      <c r="Q354">
        <f>Total_data!Q92</f>
        <v>2.209873153248E-3</v>
      </c>
      <c r="R354">
        <f>Total_data!R92</f>
        <v>2.1657062851488003E-3</v>
      </c>
      <c r="S354">
        <f>Total_data!S92</f>
        <v>2.0852753696351998E-3</v>
      </c>
      <c r="T354">
        <f>Total_data!T92</f>
        <v>2.041108501536E-3</v>
      </c>
      <c r="U354">
        <f>Total_data!U92</f>
        <v>2.0032511860223999E-3</v>
      </c>
      <c r="V354">
        <f>Total_data!V92</f>
        <v>1.9653938705088002E-3</v>
      </c>
      <c r="W354">
        <f>Total_data!W92</f>
        <v>1.8786534024096001E-3</v>
      </c>
      <c r="X354">
        <f>Total_data!X92</f>
        <v>1.840796086896E-3</v>
      </c>
      <c r="Y354">
        <f>Total_data!Y92</f>
        <v>1.79662921879679E-3</v>
      </c>
      <c r="Z354">
        <f>Total_data!Z92</f>
        <v>1.7587719032831999E-3</v>
      </c>
      <c r="AA354">
        <f>Total_data!AA92</f>
        <v>1.6783409877696002E-3</v>
      </c>
      <c r="AB354">
        <f>Total_data!AB92</f>
        <v>1.6341741196704001E-3</v>
      </c>
      <c r="AC354">
        <f>Total_data!AC92</f>
        <v>0</v>
      </c>
      <c r="AD354">
        <f>Total_data!AD92</f>
        <v>0</v>
      </c>
      <c r="AE354">
        <f>Total_data!AE92</f>
        <v>2.9801520000000001E-2</v>
      </c>
      <c r="AF354">
        <f>Total_data!AF92</f>
        <v>5.9603040000000003E-2</v>
      </c>
      <c r="AG354">
        <f>Total_data!AG92</f>
        <v>8.9404559999999994E-2</v>
      </c>
      <c r="AH354">
        <f>Total_data!AH92</f>
        <v>0.11920608000000001</v>
      </c>
      <c r="AI354">
        <f>Total_data!AI92</f>
        <v>0.14900759999999999</v>
      </c>
      <c r="AJ354">
        <f>Total_data!AJ92</f>
        <v>0.17880911999999999</v>
      </c>
      <c r="AK354">
        <f>Total_data!AK92</f>
        <v>0.20861064000000001</v>
      </c>
      <c r="AL354">
        <f>Total_data!AL92</f>
        <v>0.24358583178201598</v>
      </c>
      <c r="AM354">
        <f>Total_data!AM92</f>
        <v>0.27856102356403201</v>
      </c>
      <c r="AN354">
        <f>Total_data!AN92</f>
        <v>0.31353621534604786</v>
      </c>
      <c r="AO354">
        <f>Total_data!AO92</f>
        <v>0.348511407128064</v>
      </c>
      <c r="AP354">
        <f>Total_data!AP92</f>
        <v>0.38348659891007997</v>
      </c>
      <c r="AQ354">
        <f>Total_data!AQ92</f>
        <v>0.41846179069209599</v>
      </c>
      <c r="AR354">
        <f>Total_data!AR92</f>
        <v>0.45431109681753595</v>
      </c>
    </row>
    <row r="355" spans="1:44" x14ac:dyDescent="0.2">
      <c r="A355" t="str">
        <f>Total_data!A93</f>
        <v>TOTAL</v>
      </c>
      <c r="B355" t="str">
        <f>Total_data!B93</f>
        <v>Water Withdrawal|Industrial Water</v>
      </c>
      <c r="C355" t="str">
        <f>Total_data!C93</f>
        <v>km3/yr</v>
      </c>
      <c r="D355">
        <f>Total_data!D93</f>
        <v>332.19781648226012</v>
      </c>
      <c r="E355">
        <f>Total_data!E93</f>
        <v>335.69723338338463</v>
      </c>
      <c r="F355">
        <f>Total_data!F93</f>
        <v>338.90403945887113</v>
      </c>
      <c r="G355">
        <f>Total_data!G93</f>
        <v>342.16090954747898</v>
      </c>
      <c r="H355">
        <f>Total_data!H93</f>
        <v>345.38469936880568</v>
      </c>
      <c r="I355">
        <f>Total_data!I93</f>
        <v>348.6609952522661</v>
      </c>
      <c r="J355">
        <f>Total_data!J93</f>
        <v>351.94767108282372</v>
      </c>
      <c r="K355">
        <f>Total_data!K93</f>
        <v>355.19792632732361</v>
      </c>
      <c r="L355">
        <f>Total_data!L93</f>
        <v>358.44071019340555</v>
      </c>
      <c r="M355">
        <f>Total_data!M93</f>
        <v>361.708172906046</v>
      </c>
      <c r="N355">
        <f>Total_data!N93</f>
        <v>365.03398562639569</v>
      </c>
      <c r="O355">
        <f>Total_data!O93</f>
        <v>364.03547464620937</v>
      </c>
      <c r="P355">
        <f>Total_data!P93</f>
        <v>363.25411178021358</v>
      </c>
      <c r="Q355">
        <f>Total_data!Q93</f>
        <v>362.24442473768141</v>
      </c>
      <c r="R355">
        <f>Total_data!R93</f>
        <v>361.16330022872376</v>
      </c>
      <c r="S355">
        <f>Total_data!S93</f>
        <v>360.05710801865234</v>
      </c>
      <c r="T355">
        <f>Total_data!T93</f>
        <v>359.0060784089502</v>
      </c>
      <c r="U355">
        <f>Total_data!U93</f>
        <v>357.89413322099637</v>
      </c>
      <c r="V355">
        <f>Total_data!V93</f>
        <v>356.83295900608482</v>
      </c>
      <c r="W355">
        <f>Total_data!W93</f>
        <v>355.96766699992389</v>
      </c>
      <c r="X355">
        <f>Total_data!X93</f>
        <v>354.81801642498971</v>
      </c>
      <c r="Y355">
        <f>Total_data!Y93</f>
        <v>353.71496426997572</v>
      </c>
      <c r="Z355">
        <f>Total_data!Z93</f>
        <v>352.55055349090759</v>
      </c>
      <c r="AA355">
        <f>Total_data!AA93</f>
        <v>351.35118063771131</v>
      </c>
      <c r="AB355">
        <f>Total_data!AB93</f>
        <v>350.42624671344117</v>
      </c>
      <c r="AC355">
        <f>Total_data!AC93</f>
        <v>349.28196347268209</v>
      </c>
      <c r="AD355">
        <f>Total_data!AD93</f>
        <v>348.05118671404773</v>
      </c>
      <c r="AE355">
        <f>Total_data!AE93</f>
        <v>346.83518920168342</v>
      </c>
      <c r="AF355">
        <f>Total_data!AF93</f>
        <v>345.91499057427899</v>
      </c>
      <c r="AG355">
        <f>Total_data!AG93</f>
        <v>344.6007212623598</v>
      </c>
      <c r="AH355">
        <f>Total_data!AH93</f>
        <v>343.40570185253358</v>
      </c>
      <c r="AI355">
        <f>Total_data!AI93</f>
        <v>342.20093715980499</v>
      </c>
      <c r="AJ355">
        <f>Total_data!AJ93</f>
        <v>341.104446843978</v>
      </c>
      <c r="AK355">
        <f>Total_data!AK93</f>
        <v>339.87859783522418</v>
      </c>
      <c r="AL355">
        <f>Total_data!AL93</f>
        <v>338.52087919535387</v>
      </c>
      <c r="AM355">
        <f>Total_data!AM93</f>
        <v>337.51084761742118</v>
      </c>
      <c r="AN355">
        <f>Total_data!AN93</f>
        <v>336.18447874579113</v>
      </c>
      <c r="AO355">
        <f>Total_data!AO93</f>
        <v>334.86509120823268</v>
      </c>
      <c r="AP355">
        <f>Total_data!AP93</f>
        <v>333.75747515837315</v>
      </c>
      <c r="AQ355">
        <f>Total_data!AQ93</f>
        <v>332.33922435096571</v>
      </c>
      <c r="AR355">
        <f>Total_data!AR93</f>
        <v>331.04918662626369</v>
      </c>
    </row>
    <row r="356" spans="1:44" x14ac:dyDescent="0.2">
      <c r="A356" t="str">
        <f>Total_data!A94</f>
        <v>TOTAL</v>
      </c>
      <c r="B356" t="str">
        <f>Total_data!B94</f>
        <v>Water Withdrawal|Irrigation</v>
      </c>
      <c r="C356" t="str">
        <f>Total_data!C94</f>
        <v>km3/yr</v>
      </c>
      <c r="D356">
        <f>Total_data!D94</f>
        <v>1486.6843799999999</v>
      </c>
      <c r="E356">
        <f>Total_data!E94</f>
        <v>1486.6843799999999</v>
      </c>
      <c r="F356">
        <f>Total_data!F94</f>
        <v>1486.6843799999999</v>
      </c>
      <c r="G356">
        <f>Total_data!G94</f>
        <v>1486.6843799999999</v>
      </c>
      <c r="H356">
        <f>Total_data!H94</f>
        <v>1486.6843799999999</v>
      </c>
      <c r="I356">
        <f>Total_data!I94</f>
        <v>1486.6843799999999</v>
      </c>
      <c r="J356">
        <f>Total_data!J94</f>
        <v>1486.6843799999999</v>
      </c>
      <c r="K356">
        <f>Total_data!K94</f>
        <v>1486.6843799999999</v>
      </c>
      <c r="L356">
        <f>Total_data!L94</f>
        <v>1486.6843799999999</v>
      </c>
      <c r="M356">
        <f>Total_data!M94</f>
        <v>1486.6843799999999</v>
      </c>
      <c r="N356">
        <f>Total_data!N94</f>
        <v>1486.6843799999999</v>
      </c>
      <c r="O356">
        <f>Total_data!O94</f>
        <v>1561.01859899999</v>
      </c>
      <c r="P356">
        <f>Total_data!P94</f>
        <v>1639.0695289499899</v>
      </c>
      <c r="Q356">
        <f>Total_data!Q94</f>
        <v>1721.0230053974901</v>
      </c>
      <c r="R356">
        <f>Total_data!R94</f>
        <v>1807.0741558694799</v>
      </c>
      <c r="S356">
        <f>Total_data!S94</f>
        <v>1897.4278635012699</v>
      </c>
      <c r="T356">
        <f>Total_data!T94</f>
        <v>1992.2992565348502</v>
      </c>
      <c r="U356">
        <f>Total_data!U94</f>
        <v>2091.91421964455</v>
      </c>
      <c r="V356">
        <f>Total_data!V94</f>
        <v>2196.5099303236102</v>
      </c>
      <c r="W356">
        <f>Total_data!W94</f>
        <v>2306.33542679937</v>
      </c>
      <c r="X356">
        <f>Total_data!X94</f>
        <v>2421.65219817976</v>
      </c>
      <c r="Y356">
        <f>Total_data!Y94</f>
        <v>2542.7348081493901</v>
      </c>
      <c r="Z356">
        <f>Total_data!Z94</f>
        <v>2669.8715485770699</v>
      </c>
      <c r="AA356">
        <f>Total_data!AA94</f>
        <v>2803.36512586445</v>
      </c>
      <c r="AB356">
        <f>Total_data!AB94</f>
        <v>2943.5333824608201</v>
      </c>
      <c r="AC356">
        <f>Total_data!AC94</f>
        <v>3090.71005152323</v>
      </c>
      <c r="AD356">
        <f>Total_data!AD94</f>
        <v>3245.2455540185497</v>
      </c>
      <c r="AE356">
        <f>Total_data!AE94</f>
        <v>3407.5078318003202</v>
      </c>
      <c r="AF356">
        <f>Total_data!AF94</f>
        <v>3577.88322353182</v>
      </c>
      <c r="AG356">
        <f>Total_data!AG94</f>
        <v>3756.7773846679897</v>
      </c>
      <c r="AH356">
        <f>Total_data!AH94</f>
        <v>3944.6162539215898</v>
      </c>
      <c r="AI356">
        <f>Total_data!AI94</f>
        <v>4141.8470674260898</v>
      </c>
      <c r="AJ356">
        <f>Total_data!AJ94</f>
        <v>4348.9394205952894</v>
      </c>
      <c r="AK356">
        <f>Total_data!AK94</f>
        <v>4566.3863889976901</v>
      </c>
      <c r="AL356">
        <f>Total_data!AL94</f>
        <v>4613.1490434942598</v>
      </c>
      <c r="AM356">
        <f>Total_data!AM94</f>
        <v>4551.6151586017404</v>
      </c>
      <c r="AN356">
        <f>Total_data!AN94</f>
        <v>4493.0341190387999</v>
      </c>
      <c r="AO356">
        <f>Total_data!AO94</f>
        <v>4436.1509225966602</v>
      </c>
      <c r="AP356">
        <f>Total_data!AP94</f>
        <v>4380.6715561227202</v>
      </c>
      <c r="AQ356">
        <f>Total_data!AQ94</f>
        <v>4325.4377859912602</v>
      </c>
      <c r="AR356">
        <f>Total_data!AR94</f>
        <v>4272.8544055140101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abSelected="1" zoomScale="119" zoomScaleNormal="119" workbookViewId="0">
      <selection activeCell="F24" sqref="F24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ObjectiveValue</vt:lpstr>
      <vt:lpstr>TotDiscountedCost</vt:lpstr>
      <vt:lpstr>Baseline_data</vt:lpstr>
      <vt:lpstr>2Degree_data</vt:lpstr>
      <vt:lpstr>Food_data</vt:lpstr>
      <vt:lpstr>Materials_data</vt:lpstr>
      <vt:lpstr>Total_data</vt:lpstr>
      <vt:lpstr>Comparison_data</vt:lpstr>
      <vt:lpstr>Comparison_charts1</vt:lpstr>
      <vt:lpstr>Comparison_charts2</vt:lpstr>
      <vt:lpstr>Comparison_charts3</vt:lpstr>
      <vt:lpstr>Comparison_charts4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2020-11-25T14:07:21Z</dcterms:created>
  <dcterms:modified xsi:type="dcterms:W3CDTF">2021-02-24T16:41:03Z</dcterms:modified>
</cp:coreProperties>
</file>